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3"/>
  </bookViews>
  <sheets>
    <sheet name="流動図" sheetId="70" r:id="rId1"/>
    <sheet name="方向別" sheetId="72" r:id="rId2"/>
    <sheet name="断面別" sheetId="73" r:id="rId3"/>
    <sheet name="変動図" sheetId="74" r:id="rId4"/>
  </sheet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3">変動図!$A:$O</definedName>
    <definedName name="_xlnm.Print_Titles" localSheetId="2">断面別!$1:$7</definedName>
    <definedName name="_xlnm.Print_Titles" localSheetId="3">変動図!$1:$17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S22" i="74" l="1" a="1"/>
  <c r="S31" i="74" s="1"/>
  <c r="V22" i="74" a="1"/>
  <c r="V26" i="74" s="1"/>
  <c r="V29" i="74"/>
  <c r="S24" i="74"/>
  <c r="V28" i="74"/>
  <c r="S32" i="74"/>
  <c r="B37" i="74"/>
  <c r="B40" i="74" s="1"/>
  <c r="C37" i="74"/>
  <c r="D37" i="74"/>
  <c r="D40" i="74" s="1"/>
  <c r="E37" i="74"/>
  <c r="E40" i="74" s="1"/>
  <c r="F37" i="74"/>
  <c r="F40" i="74" s="1"/>
  <c r="G37" i="74"/>
  <c r="G40" i="74" s="1"/>
  <c r="H37" i="74"/>
  <c r="H40" i="74" s="1"/>
  <c r="I37" i="74"/>
  <c r="I40" i="74" s="1"/>
  <c r="J37" i="74"/>
  <c r="J40" i="74"/>
  <c r="K37" i="74"/>
  <c r="K40" i="74" s="1"/>
  <c r="L37" i="74"/>
  <c r="L40" i="74"/>
  <c r="M37" i="74"/>
  <c r="M40" i="74" s="1"/>
  <c r="N38" i="74"/>
  <c r="N39" i="74"/>
  <c r="B60" i="74"/>
  <c r="B63" i="74"/>
  <c r="C60" i="74"/>
  <c r="D60" i="74"/>
  <c r="D63" i="74"/>
  <c r="E60" i="74"/>
  <c r="E63" i="74" s="1"/>
  <c r="F60" i="74"/>
  <c r="F63" i="74"/>
  <c r="G60" i="74"/>
  <c r="G63" i="74"/>
  <c r="H60" i="74"/>
  <c r="H63" i="74"/>
  <c r="I60" i="74"/>
  <c r="J60" i="74"/>
  <c r="J63" i="74"/>
  <c r="K60" i="74"/>
  <c r="K63" i="74"/>
  <c r="L60" i="74"/>
  <c r="L63" i="74"/>
  <c r="M60" i="74"/>
  <c r="M63" i="74" s="1"/>
  <c r="N61" i="74"/>
  <c r="N62" i="74"/>
  <c r="B84" i="74"/>
  <c r="C84" i="74"/>
  <c r="D84" i="74"/>
  <c r="E84" i="74"/>
  <c r="F84" i="74"/>
  <c r="G84" i="74"/>
  <c r="H84" i="74"/>
  <c r="H83" i="74" s="1"/>
  <c r="I84" i="74"/>
  <c r="J84" i="74"/>
  <c r="K84" i="74"/>
  <c r="K83" i="74" s="1"/>
  <c r="K86" i="74" s="1"/>
  <c r="L84" i="74"/>
  <c r="M84" i="74"/>
  <c r="B85" i="74"/>
  <c r="C85" i="74"/>
  <c r="D85" i="74"/>
  <c r="E85" i="74"/>
  <c r="F85" i="74"/>
  <c r="G85" i="74"/>
  <c r="H85" i="74"/>
  <c r="I85" i="74"/>
  <c r="J85" i="74"/>
  <c r="K85" i="74"/>
  <c r="L85" i="74"/>
  <c r="M85" i="74"/>
  <c r="M83" i="74" s="1"/>
  <c r="S92" i="74" a="1"/>
  <c r="S98" i="74"/>
  <c r="V92" i="74" a="1"/>
  <c r="V94" i="74"/>
  <c r="B107" i="74"/>
  <c r="C107" i="74"/>
  <c r="D107" i="74"/>
  <c r="D110" i="74"/>
  <c r="E107" i="74"/>
  <c r="F107" i="74"/>
  <c r="G107" i="74"/>
  <c r="G110" i="74"/>
  <c r="H107" i="74"/>
  <c r="H110" i="74" s="1"/>
  <c r="I107" i="74"/>
  <c r="I110" i="74" s="1"/>
  <c r="J107" i="74"/>
  <c r="J110" i="74" s="1"/>
  <c r="K107" i="74"/>
  <c r="K110" i="74"/>
  <c r="L107" i="74"/>
  <c r="L110" i="74" s="1"/>
  <c r="M107" i="74"/>
  <c r="N108" i="74"/>
  <c r="N109" i="74"/>
  <c r="E110" i="74"/>
  <c r="F110" i="74"/>
  <c r="M110" i="74"/>
  <c r="B130" i="74"/>
  <c r="B133" i="74" s="1"/>
  <c r="C130" i="74"/>
  <c r="C133" i="74" s="1"/>
  <c r="D130" i="74"/>
  <c r="D133" i="74" s="1"/>
  <c r="E130" i="74"/>
  <c r="E133" i="74" s="1"/>
  <c r="F130" i="74"/>
  <c r="G130" i="74"/>
  <c r="H130" i="74"/>
  <c r="I130" i="74"/>
  <c r="J130" i="74"/>
  <c r="J133" i="74" s="1"/>
  <c r="K130" i="74"/>
  <c r="K133" i="74" s="1"/>
  <c r="L130" i="74"/>
  <c r="L133" i="74" s="1"/>
  <c r="M130" i="74"/>
  <c r="M133" i="74" s="1"/>
  <c r="N131" i="74"/>
  <c r="N132" i="74"/>
  <c r="F133" i="74"/>
  <c r="G133" i="74"/>
  <c r="H133" i="74"/>
  <c r="H153" i="74"/>
  <c r="H156" i="74" s="1"/>
  <c r="B154" i="74"/>
  <c r="C154" i="74"/>
  <c r="D154" i="74"/>
  <c r="D153" i="74" s="1"/>
  <c r="D156" i="74" s="1"/>
  <c r="E154" i="74"/>
  <c r="F154" i="74"/>
  <c r="G154" i="74"/>
  <c r="H154" i="74"/>
  <c r="I154" i="74"/>
  <c r="J154" i="74"/>
  <c r="K154" i="74"/>
  <c r="K153" i="74"/>
  <c r="L154" i="74"/>
  <c r="M154" i="74"/>
  <c r="B155" i="74"/>
  <c r="C155" i="74"/>
  <c r="D155" i="74"/>
  <c r="E155" i="74"/>
  <c r="F155" i="74"/>
  <c r="G155" i="74"/>
  <c r="H155" i="74"/>
  <c r="I155" i="74"/>
  <c r="J155" i="74"/>
  <c r="K155" i="74"/>
  <c r="L155" i="74"/>
  <c r="M155" i="74"/>
  <c r="S162" i="74" a="1"/>
  <c r="S169" i="74" s="1"/>
  <c r="V162" i="74" a="1"/>
  <c r="V162" i="74" s="1"/>
  <c r="B177" i="74"/>
  <c r="B180" i="74" s="1"/>
  <c r="C177" i="74"/>
  <c r="C180" i="74"/>
  <c r="D177" i="74"/>
  <c r="E177" i="74"/>
  <c r="E180" i="74" s="1"/>
  <c r="F177" i="74"/>
  <c r="F180" i="74"/>
  <c r="G177" i="74"/>
  <c r="G180" i="74" s="1"/>
  <c r="H177" i="74"/>
  <c r="H180" i="74"/>
  <c r="I177" i="74"/>
  <c r="I180" i="74" s="1"/>
  <c r="J177" i="74"/>
  <c r="J180" i="74" s="1"/>
  <c r="K177" i="74"/>
  <c r="K180" i="74" s="1"/>
  <c r="L177" i="74"/>
  <c r="L180" i="74" s="1"/>
  <c r="M177" i="74"/>
  <c r="M180" i="74" s="1"/>
  <c r="N178" i="74"/>
  <c r="N179" i="74"/>
  <c r="B200" i="74"/>
  <c r="B203" i="74"/>
  <c r="C200" i="74"/>
  <c r="C203" i="74"/>
  <c r="D200" i="74"/>
  <c r="D203" i="74"/>
  <c r="E200" i="74"/>
  <c r="E203" i="74" s="1"/>
  <c r="F200" i="74"/>
  <c r="F203" i="74"/>
  <c r="G200" i="74"/>
  <c r="H200" i="74"/>
  <c r="I200" i="74"/>
  <c r="I203" i="74"/>
  <c r="J200" i="74"/>
  <c r="J203" i="74" s="1"/>
  <c r="K200" i="74"/>
  <c r="K203" i="74"/>
  <c r="L200" i="74"/>
  <c r="L203" i="74" s="1"/>
  <c r="M200" i="74"/>
  <c r="M203" i="74"/>
  <c r="N201" i="74"/>
  <c r="N202" i="74"/>
  <c r="H203" i="74"/>
  <c r="B224" i="74"/>
  <c r="B223" i="74" s="1"/>
  <c r="B226" i="74" s="1"/>
  <c r="C224" i="74"/>
  <c r="D224" i="74"/>
  <c r="E224" i="74"/>
  <c r="F224" i="74"/>
  <c r="G224" i="74"/>
  <c r="G223" i="74" s="1"/>
  <c r="G226" i="74" s="1"/>
  <c r="H224" i="74"/>
  <c r="I224" i="74"/>
  <c r="I223" i="74" s="1"/>
  <c r="J224" i="74"/>
  <c r="J223" i="74"/>
  <c r="J226" i="74" s="1"/>
  <c r="K224" i="74"/>
  <c r="K223" i="74" s="1"/>
  <c r="L224" i="74"/>
  <c r="L223" i="74" s="1"/>
  <c r="M224" i="74"/>
  <c r="B225" i="74"/>
  <c r="C225" i="74"/>
  <c r="D225" i="74"/>
  <c r="E225" i="74"/>
  <c r="F225" i="74"/>
  <c r="G225" i="74"/>
  <c r="H225" i="74"/>
  <c r="H223" i="74" s="1"/>
  <c r="I225" i="74"/>
  <c r="J225" i="74"/>
  <c r="K225" i="74"/>
  <c r="K226" i="74" s="1"/>
  <c r="L225" i="74"/>
  <c r="M225" i="74"/>
  <c r="S232" i="74" a="1"/>
  <c r="S237" i="74" s="1"/>
  <c r="Y237" i="74" s="1"/>
  <c r="V232" i="74" a="1"/>
  <c r="V232" i="74"/>
  <c r="B247" i="74"/>
  <c r="B250" i="74" s="1"/>
  <c r="C247" i="74"/>
  <c r="C250" i="74"/>
  <c r="D247" i="74"/>
  <c r="E247" i="74"/>
  <c r="E250" i="74"/>
  <c r="F247" i="74"/>
  <c r="F250" i="74"/>
  <c r="G247" i="74"/>
  <c r="G250" i="74"/>
  <c r="H247" i="74"/>
  <c r="I247" i="74"/>
  <c r="I250" i="74" s="1"/>
  <c r="J247" i="74"/>
  <c r="J250" i="74"/>
  <c r="K247" i="74"/>
  <c r="K250" i="74" s="1"/>
  <c r="L247" i="74"/>
  <c r="L250" i="74" s="1"/>
  <c r="M247" i="74"/>
  <c r="M250" i="74" s="1"/>
  <c r="N248" i="74"/>
  <c r="N249" i="74"/>
  <c r="H250" i="74"/>
  <c r="B270" i="74"/>
  <c r="N270" i="74" s="1"/>
  <c r="C270" i="74"/>
  <c r="C273" i="74"/>
  <c r="D270" i="74"/>
  <c r="D273" i="74" s="1"/>
  <c r="E270" i="74"/>
  <c r="E273" i="74"/>
  <c r="F270" i="74"/>
  <c r="F273" i="74" s="1"/>
  <c r="G270" i="74"/>
  <c r="G273" i="74"/>
  <c r="H270" i="74"/>
  <c r="H273" i="74" s="1"/>
  <c r="I270" i="74"/>
  <c r="I273" i="74" s="1"/>
  <c r="J270" i="74"/>
  <c r="J273" i="74" s="1"/>
  <c r="K270" i="74"/>
  <c r="K273" i="74"/>
  <c r="L270" i="74"/>
  <c r="L273" i="74" s="1"/>
  <c r="M270" i="74"/>
  <c r="M273" i="74" s="1"/>
  <c r="N271" i="74"/>
  <c r="N272" i="74"/>
  <c r="B294" i="74"/>
  <c r="C294" i="74"/>
  <c r="C293" i="74" s="1"/>
  <c r="C296" i="74" s="1"/>
  <c r="D294" i="74"/>
  <c r="E294" i="74"/>
  <c r="F294" i="74"/>
  <c r="F293" i="74" s="1"/>
  <c r="G294" i="74"/>
  <c r="H294" i="74"/>
  <c r="I294" i="74"/>
  <c r="J294" i="74"/>
  <c r="K294" i="74"/>
  <c r="K293" i="74" s="1"/>
  <c r="L294" i="74"/>
  <c r="L293" i="74" s="1"/>
  <c r="M294" i="74"/>
  <c r="B295" i="74"/>
  <c r="C295" i="74"/>
  <c r="D295" i="74"/>
  <c r="E295" i="74"/>
  <c r="F295" i="74"/>
  <c r="G295" i="74"/>
  <c r="H295" i="74"/>
  <c r="I295" i="74"/>
  <c r="J295" i="74"/>
  <c r="K295" i="74"/>
  <c r="L295" i="74"/>
  <c r="M295" i="74"/>
  <c r="E153" i="74"/>
  <c r="S23" i="74"/>
  <c r="V241" i="74"/>
  <c r="I83" i="74"/>
  <c r="I86" i="74" s="1"/>
  <c r="V236" i="74"/>
  <c r="Y236" i="74" s="1"/>
  <c r="M153" i="74"/>
  <c r="M156" i="74"/>
  <c r="V102" i="74"/>
  <c r="V233" i="74"/>
  <c r="H226" i="74"/>
  <c r="V243" i="74"/>
  <c r="V234" i="74"/>
  <c r="V98" i="74"/>
  <c r="W98" i="74" s="1"/>
  <c r="E83" i="74"/>
  <c r="E86" i="74" s="1"/>
  <c r="V239" i="74"/>
  <c r="F223" i="74"/>
  <c r="F226" i="74" s="1"/>
  <c r="V238" i="74"/>
  <c r="Y238" i="74" s="1"/>
  <c r="J83" i="74"/>
  <c r="J86" i="74" s="1"/>
  <c r="D293" i="74"/>
  <c r="D296" i="74"/>
  <c r="C83" i="74"/>
  <c r="C86" i="74" s="1"/>
  <c r="V96" i="74"/>
  <c r="V237" i="74"/>
  <c r="L226" i="74"/>
  <c r="V103" i="74"/>
  <c r="V163" i="74"/>
  <c r="V165" i="74"/>
  <c r="V166" i="74"/>
  <c r="V164" i="74"/>
  <c r="V171" i="74"/>
  <c r="V170" i="74"/>
  <c r="D250" i="74"/>
  <c r="N273" i="74"/>
  <c r="S234" i="74"/>
  <c r="S242" i="74"/>
  <c r="S235" i="74"/>
  <c r="S243" i="74"/>
  <c r="S232" i="74"/>
  <c r="S233" i="74"/>
  <c r="Y233" i="74" s="1"/>
  <c r="S239" i="74"/>
  <c r="Y239" i="74" s="1"/>
  <c r="S240" i="74"/>
  <c r="S238" i="74"/>
  <c r="S236" i="74"/>
  <c r="V169" i="74"/>
  <c r="M86" i="74"/>
  <c r="G293" i="74"/>
  <c r="G296" i="74" s="1"/>
  <c r="B273" i="74"/>
  <c r="I293" i="74"/>
  <c r="S99" i="74"/>
  <c r="S100" i="74"/>
  <c r="S94" i="74"/>
  <c r="S102" i="74"/>
  <c r="S95" i="74"/>
  <c r="S103" i="74"/>
  <c r="S96" i="74"/>
  <c r="S93" i="74"/>
  <c r="S101" i="74"/>
  <c r="S92" i="74"/>
  <c r="S97" i="74"/>
  <c r="I226" i="74"/>
  <c r="S30" i="74"/>
  <c r="J293" i="74"/>
  <c r="J296" i="74"/>
  <c r="J153" i="74"/>
  <c r="J156" i="74"/>
  <c r="V30" i="74"/>
  <c r="V23" i="74"/>
  <c r="V25" i="74"/>
  <c r="V33" i="74"/>
  <c r="Y33" i="74" s="1"/>
  <c r="K156" i="74"/>
  <c r="K296" i="74"/>
  <c r="C110" i="74"/>
  <c r="F83" i="74"/>
  <c r="F86" i="74" s="1"/>
  <c r="C63" i="74"/>
  <c r="S25" i="74"/>
  <c r="S33" i="74"/>
  <c r="S26" i="74"/>
  <c r="S22" i="74"/>
  <c r="S28" i="74"/>
  <c r="S29" i="74"/>
  <c r="Y25" i="74"/>
  <c r="Y103" i="74"/>
  <c r="Y232" i="74"/>
  <c r="Y30" i="74"/>
  <c r="Y94" i="74"/>
  <c r="Y102" i="74"/>
  <c r="Y26" i="74"/>
  <c r="I11" i="73"/>
  <c r="J11" i="73"/>
  <c r="K11" i="73"/>
  <c r="L11" i="73"/>
  <c r="C12" i="73"/>
  <c r="I12" i="73"/>
  <c r="J12" i="73"/>
  <c r="K12" i="73"/>
  <c r="M12" i="73"/>
  <c r="L12" i="73"/>
  <c r="I13" i="73"/>
  <c r="J13" i="73"/>
  <c r="K13" i="73"/>
  <c r="L13" i="73"/>
  <c r="M13" i="73"/>
  <c r="B14" i="73"/>
  <c r="I14" i="73"/>
  <c r="J14" i="73"/>
  <c r="K14" i="73"/>
  <c r="L14" i="73"/>
  <c r="I15" i="73"/>
  <c r="J15" i="73"/>
  <c r="K15" i="73"/>
  <c r="L15" i="73"/>
  <c r="I16" i="73"/>
  <c r="M16" i="73" s="1"/>
  <c r="J16" i="73"/>
  <c r="K16" i="73"/>
  <c r="L16" i="73"/>
  <c r="C18" i="73"/>
  <c r="I18" i="73"/>
  <c r="J18" i="73"/>
  <c r="K18" i="73"/>
  <c r="L18" i="73"/>
  <c r="I19" i="73"/>
  <c r="J19" i="73"/>
  <c r="K19" i="73"/>
  <c r="L19" i="73"/>
  <c r="B20" i="73"/>
  <c r="I20" i="73"/>
  <c r="J20" i="73"/>
  <c r="K20" i="73"/>
  <c r="M20" i="73"/>
  <c r="L20" i="73"/>
  <c r="E21" i="73"/>
  <c r="I21" i="73"/>
  <c r="J21" i="73"/>
  <c r="K21" i="73"/>
  <c r="L21" i="73"/>
  <c r="M21" i="73"/>
  <c r="I22" i="73"/>
  <c r="J22" i="73"/>
  <c r="K22" i="73"/>
  <c r="L22" i="73"/>
  <c r="I23" i="73"/>
  <c r="J23" i="73"/>
  <c r="K23" i="73"/>
  <c r="L23" i="73"/>
  <c r="I25" i="73"/>
  <c r="J25" i="73"/>
  <c r="K25" i="73"/>
  <c r="L25" i="73"/>
  <c r="C26" i="73"/>
  <c r="I26" i="73"/>
  <c r="J26" i="73"/>
  <c r="K26" i="73"/>
  <c r="L26" i="73"/>
  <c r="I27" i="73"/>
  <c r="J27" i="73"/>
  <c r="K27" i="73"/>
  <c r="M27" i="73" s="1"/>
  <c r="L27" i="73"/>
  <c r="I28" i="73"/>
  <c r="J28" i="73"/>
  <c r="K28" i="73"/>
  <c r="L28" i="73"/>
  <c r="E29" i="73"/>
  <c r="I29" i="73"/>
  <c r="M29" i="73" s="1"/>
  <c r="N29" i="73" s="1"/>
  <c r="J29" i="73"/>
  <c r="K29" i="73"/>
  <c r="L29" i="73"/>
  <c r="I30" i="73"/>
  <c r="J30" i="73"/>
  <c r="K30" i="73"/>
  <c r="L30" i="73"/>
  <c r="I31" i="73"/>
  <c r="J31" i="73"/>
  <c r="M31" i="73" s="1"/>
  <c r="K31" i="73"/>
  <c r="L31" i="73"/>
  <c r="D32" i="73"/>
  <c r="F32" i="73" s="1"/>
  <c r="I32" i="73"/>
  <c r="M32" i="73" s="1"/>
  <c r="J32" i="73"/>
  <c r="K32" i="73"/>
  <c r="L32" i="73"/>
  <c r="D33" i="73"/>
  <c r="I33" i="73"/>
  <c r="J33" i="73"/>
  <c r="M33" i="73" s="1"/>
  <c r="K33" i="73"/>
  <c r="L33" i="73"/>
  <c r="C34" i="73"/>
  <c r="E34" i="73"/>
  <c r="I34" i="73"/>
  <c r="M34" i="73"/>
  <c r="J34" i="73"/>
  <c r="K34" i="73"/>
  <c r="L34" i="73"/>
  <c r="I35" i="73"/>
  <c r="J35" i="73"/>
  <c r="K35" i="73"/>
  <c r="L35" i="73"/>
  <c r="E36" i="73"/>
  <c r="I36" i="73"/>
  <c r="J36" i="73"/>
  <c r="K36" i="73"/>
  <c r="L36" i="73"/>
  <c r="I37" i="73"/>
  <c r="J37" i="73"/>
  <c r="K37" i="73"/>
  <c r="L37" i="73"/>
  <c r="M37" i="73"/>
  <c r="N37" i="73" s="1"/>
  <c r="B38" i="73"/>
  <c r="I38" i="73"/>
  <c r="J38" i="73"/>
  <c r="M38" i="73" s="1"/>
  <c r="K38" i="73"/>
  <c r="L38" i="73"/>
  <c r="I40" i="73"/>
  <c r="J40" i="73"/>
  <c r="K40" i="73"/>
  <c r="L40" i="73"/>
  <c r="C41" i="73"/>
  <c r="I41" i="73"/>
  <c r="J41" i="73"/>
  <c r="K41" i="73"/>
  <c r="L41" i="73"/>
  <c r="M41" i="73"/>
  <c r="N41" i="73"/>
  <c r="B42" i="73"/>
  <c r="E42" i="73"/>
  <c r="I42" i="73"/>
  <c r="J42" i="73"/>
  <c r="K42" i="73"/>
  <c r="L42" i="73"/>
  <c r="I43" i="73"/>
  <c r="M43" i="73" s="1"/>
  <c r="J43" i="73"/>
  <c r="K43" i="73"/>
  <c r="L43" i="73"/>
  <c r="I44" i="73"/>
  <c r="J44" i="73"/>
  <c r="K44" i="73"/>
  <c r="M44" i="73" s="1"/>
  <c r="N44" i="73" s="1"/>
  <c r="L44" i="73"/>
  <c r="I45" i="73"/>
  <c r="M45" i="73" s="1"/>
  <c r="J45" i="73"/>
  <c r="K45" i="73"/>
  <c r="L45" i="73"/>
  <c r="C52" i="73"/>
  <c r="I52" i="73"/>
  <c r="J52" i="73"/>
  <c r="K52" i="73"/>
  <c r="L52" i="73"/>
  <c r="I53" i="73"/>
  <c r="M53" i="73" s="1"/>
  <c r="J53" i="73"/>
  <c r="N53" i="73" s="1"/>
  <c r="K53" i="73"/>
  <c r="L53" i="73"/>
  <c r="I54" i="73"/>
  <c r="J54" i="73"/>
  <c r="N54" i="73" s="1"/>
  <c r="K54" i="73"/>
  <c r="L54" i="73"/>
  <c r="D55" i="73"/>
  <c r="I55" i="73"/>
  <c r="J55" i="73"/>
  <c r="K55" i="73"/>
  <c r="L55" i="73"/>
  <c r="E56" i="73"/>
  <c r="I56" i="73"/>
  <c r="J56" i="73"/>
  <c r="K56" i="73"/>
  <c r="L56" i="73"/>
  <c r="N56" i="73"/>
  <c r="I57" i="73"/>
  <c r="J57" i="73"/>
  <c r="K57" i="73"/>
  <c r="M57" i="73" s="1"/>
  <c r="N57" i="73" s="1"/>
  <c r="L57" i="73"/>
  <c r="K58" i="73"/>
  <c r="I59" i="73"/>
  <c r="J59" i="73"/>
  <c r="K59" i="73"/>
  <c r="L59" i="73"/>
  <c r="I60" i="73"/>
  <c r="M60" i="73" s="1"/>
  <c r="J60" i="73"/>
  <c r="K60" i="73"/>
  <c r="L60" i="73"/>
  <c r="N60" i="73" s="1"/>
  <c r="I61" i="73"/>
  <c r="J61" i="73"/>
  <c r="K61" i="73"/>
  <c r="L61" i="73"/>
  <c r="M61" i="73" s="1"/>
  <c r="I62" i="73"/>
  <c r="J62" i="73"/>
  <c r="K62" i="73"/>
  <c r="L62" i="73"/>
  <c r="I63" i="73"/>
  <c r="J63" i="73"/>
  <c r="K63" i="73"/>
  <c r="L63" i="73"/>
  <c r="B64" i="73"/>
  <c r="I64" i="73"/>
  <c r="J64" i="73"/>
  <c r="M64" i="73" s="1"/>
  <c r="K64" i="73"/>
  <c r="L64" i="73"/>
  <c r="I66" i="73"/>
  <c r="M66" i="73"/>
  <c r="J66" i="73"/>
  <c r="K66" i="73"/>
  <c r="L66" i="73"/>
  <c r="C67" i="73"/>
  <c r="I67" i="73"/>
  <c r="J67" i="73"/>
  <c r="K67" i="73"/>
  <c r="L67" i="73"/>
  <c r="I68" i="73"/>
  <c r="J68" i="73"/>
  <c r="M68" i="73" s="1"/>
  <c r="K68" i="73"/>
  <c r="L68" i="73"/>
  <c r="I69" i="73"/>
  <c r="J69" i="73"/>
  <c r="N69" i="73" s="1"/>
  <c r="K69" i="73"/>
  <c r="L69" i="73"/>
  <c r="M69" i="73"/>
  <c r="I70" i="73"/>
  <c r="J70" i="73"/>
  <c r="K70" i="73"/>
  <c r="L70" i="73"/>
  <c r="N70" i="73" s="1"/>
  <c r="B71" i="73"/>
  <c r="F71" i="73" s="1"/>
  <c r="G71" i="73" s="1"/>
  <c r="D71" i="73"/>
  <c r="I71" i="73"/>
  <c r="J71" i="73"/>
  <c r="K71" i="73"/>
  <c r="L71" i="73"/>
  <c r="I72" i="73"/>
  <c r="J72" i="73"/>
  <c r="K72" i="73"/>
  <c r="L72" i="73"/>
  <c r="I73" i="73"/>
  <c r="J73" i="73"/>
  <c r="K73" i="73"/>
  <c r="L73" i="73"/>
  <c r="D74" i="73"/>
  <c r="I74" i="73"/>
  <c r="M74" i="73" s="1"/>
  <c r="J74" i="73"/>
  <c r="K74" i="73"/>
  <c r="L74" i="73"/>
  <c r="I75" i="73"/>
  <c r="J75" i="73"/>
  <c r="N75" i="73" s="1"/>
  <c r="K75" i="73"/>
  <c r="L75" i="73"/>
  <c r="M75" i="73"/>
  <c r="I76" i="73"/>
  <c r="J76" i="73"/>
  <c r="N76" i="73" s="1"/>
  <c r="K76" i="73"/>
  <c r="L76" i="73"/>
  <c r="M76" i="73"/>
  <c r="I77" i="73"/>
  <c r="J77" i="73"/>
  <c r="K77" i="73"/>
  <c r="L77" i="73"/>
  <c r="I78" i="73"/>
  <c r="J78" i="73"/>
  <c r="N78" i="73"/>
  <c r="K78" i="73"/>
  <c r="L78" i="73"/>
  <c r="D79" i="73"/>
  <c r="I79" i="73"/>
  <c r="J79" i="73"/>
  <c r="K79" i="73"/>
  <c r="L79" i="73"/>
  <c r="M79" i="73"/>
  <c r="I81" i="73"/>
  <c r="J81" i="73"/>
  <c r="N81" i="73" s="1"/>
  <c r="K81" i="73"/>
  <c r="L81" i="73"/>
  <c r="B82" i="73"/>
  <c r="I82" i="73"/>
  <c r="J82" i="73"/>
  <c r="K82" i="73"/>
  <c r="L82" i="73"/>
  <c r="I83" i="73"/>
  <c r="J83" i="73"/>
  <c r="K83" i="73"/>
  <c r="L83" i="73"/>
  <c r="D84" i="73"/>
  <c r="I84" i="73"/>
  <c r="J84" i="73"/>
  <c r="K84" i="73"/>
  <c r="L84" i="73"/>
  <c r="I85" i="73"/>
  <c r="J85" i="73"/>
  <c r="K85" i="73"/>
  <c r="M85" i="73" s="1"/>
  <c r="L85" i="73"/>
  <c r="N85" i="73"/>
  <c r="I86" i="73"/>
  <c r="M86" i="73" s="1"/>
  <c r="J86" i="73"/>
  <c r="N86" i="73"/>
  <c r="K86" i="73"/>
  <c r="L86" i="73"/>
  <c r="B93" i="73"/>
  <c r="F93" i="73"/>
  <c r="I93" i="73"/>
  <c r="J93" i="73"/>
  <c r="K93" i="73"/>
  <c r="L93" i="73"/>
  <c r="C94" i="73"/>
  <c r="D94" i="73"/>
  <c r="I94" i="73"/>
  <c r="J94" i="73"/>
  <c r="K94" i="73"/>
  <c r="L94" i="73"/>
  <c r="I95" i="73"/>
  <c r="J95" i="73"/>
  <c r="K95" i="73"/>
  <c r="M95" i="73" s="1"/>
  <c r="L95" i="73"/>
  <c r="I96" i="73"/>
  <c r="J96" i="73"/>
  <c r="K96" i="73"/>
  <c r="L96" i="73"/>
  <c r="E97" i="73"/>
  <c r="I97" i="73"/>
  <c r="J97" i="73"/>
  <c r="K97" i="73"/>
  <c r="L97" i="73"/>
  <c r="C98" i="73"/>
  <c r="I98" i="73"/>
  <c r="J98" i="73"/>
  <c r="K98" i="73"/>
  <c r="L98" i="73"/>
  <c r="B100" i="73"/>
  <c r="F100" i="73" s="1"/>
  <c r="I100" i="73"/>
  <c r="J100" i="73"/>
  <c r="K100" i="73"/>
  <c r="L100" i="73"/>
  <c r="M100" i="73"/>
  <c r="N100" i="73" s="1"/>
  <c r="B101" i="73"/>
  <c r="I101" i="73"/>
  <c r="J101" i="73"/>
  <c r="K101" i="73"/>
  <c r="L101" i="73"/>
  <c r="I102" i="73"/>
  <c r="J102" i="73"/>
  <c r="K102" i="73"/>
  <c r="K106" i="73" s="1"/>
  <c r="L102" i="73"/>
  <c r="I103" i="73"/>
  <c r="J103" i="73"/>
  <c r="K103" i="73"/>
  <c r="L103" i="73"/>
  <c r="L106" i="73" s="1"/>
  <c r="I104" i="73"/>
  <c r="J104" i="73"/>
  <c r="K104" i="73"/>
  <c r="L104" i="73"/>
  <c r="I105" i="73"/>
  <c r="J105" i="73"/>
  <c r="K105" i="73"/>
  <c r="L105" i="73"/>
  <c r="I107" i="73"/>
  <c r="J107" i="73"/>
  <c r="K107" i="73"/>
  <c r="L107" i="73"/>
  <c r="D108" i="73"/>
  <c r="I108" i="73"/>
  <c r="J108" i="73"/>
  <c r="K108" i="73"/>
  <c r="L108" i="73"/>
  <c r="I109" i="73"/>
  <c r="J109" i="73"/>
  <c r="M109" i="73" s="1"/>
  <c r="K109" i="73"/>
  <c r="L109" i="73"/>
  <c r="B110" i="73"/>
  <c r="I110" i="73"/>
  <c r="J110" i="73"/>
  <c r="K110" i="73"/>
  <c r="L110" i="73"/>
  <c r="I111" i="73"/>
  <c r="M111" i="73" s="1"/>
  <c r="N111" i="73" s="1"/>
  <c r="J111" i="73"/>
  <c r="K111" i="73"/>
  <c r="L111" i="73"/>
  <c r="E112" i="73"/>
  <c r="I112" i="73"/>
  <c r="J112" i="73"/>
  <c r="K112" i="73"/>
  <c r="M112" i="73" s="1"/>
  <c r="L112" i="73"/>
  <c r="I113" i="73"/>
  <c r="J113" i="73"/>
  <c r="K113" i="73"/>
  <c r="L113" i="73"/>
  <c r="I114" i="73"/>
  <c r="J114" i="73"/>
  <c r="K114" i="73"/>
  <c r="L114" i="73"/>
  <c r="I115" i="73"/>
  <c r="J115" i="73"/>
  <c r="K115" i="73"/>
  <c r="L115" i="73"/>
  <c r="C116" i="73"/>
  <c r="I116" i="73"/>
  <c r="J116" i="73"/>
  <c r="M116" i="73"/>
  <c r="K116" i="73"/>
  <c r="L116" i="73"/>
  <c r="N116" i="73"/>
  <c r="I117" i="73"/>
  <c r="J117" i="73"/>
  <c r="K117" i="73"/>
  <c r="K121" i="73" s="1"/>
  <c r="L117" i="73"/>
  <c r="I118" i="73"/>
  <c r="J118" i="73"/>
  <c r="K118" i="73"/>
  <c r="L118" i="73"/>
  <c r="I119" i="73"/>
  <c r="J119" i="73"/>
  <c r="K119" i="73"/>
  <c r="L119" i="73"/>
  <c r="D120" i="73"/>
  <c r="I120" i="73"/>
  <c r="J120" i="73"/>
  <c r="K120" i="73"/>
  <c r="L120" i="73"/>
  <c r="D122" i="73"/>
  <c r="E122" i="73"/>
  <c r="I122" i="73"/>
  <c r="J122" i="73"/>
  <c r="K122" i="73"/>
  <c r="L122" i="73"/>
  <c r="E123" i="73"/>
  <c r="I123" i="73"/>
  <c r="J123" i="73"/>
  <c r="K123" i="73"/>
  <c r="L123" i="73"/>
  <c r="I124" i="73"/>
  <c r="J124" i="73"/>
  <c r="K124" i="73"/>
  <c r="L124" i="73"/>
  <c r="C125" i="73"/>
  <c r="D125" i="73"/>
  <c r="I125" i="73"/>
  <c r="J125" i="73"/>
  <c r="K125" i="73"/>
  <c r="L125" i="73"/>
  <c r="B126" i="73"/>
  <c r="D126" i="73"/>
  <c r="I126" i="73"/>
  <c r="J126" i="73"/>
  <c r="K126" i="73"/>
  <c r="L126" i="73"/>
  <c r="I127" i="73"/>
  <c r="M127" i="73" s="1"/>
  <c r="J127" i="73"/>
  <c r="K127" i="73"/>
  <c r="L127" i="73"/>
  <c r="I134" i="73"/>
  <c r="J134" i="73"/>
  <c r="K134" i="73"/>
  <c r="L134" i="73"/>
  <c r="M134" i="73"/>
  <c r="I135" i="73"/>
  <c r="J135" i="73"/>
  <c r="K135" i="73"/>
  <c r="L135" i="73"/>
  <c r="L140" i="73" s="1"/>
  <c r="I136" i="73"/>
  <c r="J136" i="73"/>
  <c r="K136" i="73"/>
  <c r="L136" i="73"/>
  <c r="B137" i="73"/>
  <c r="F137" i="73" s="1"/>
  <c r="C137" i="73"/>
  <c r="E137" i="73"/>
  <c r="I137" i="73"/>
  <c r="J137" i="73"/>
  <c r="K137" i="73"/>
  <c r="L137" i="73"/>
  <c r="C138" i="73"/>
  <c r="D138" i="73"/>
  <c r="I138" i="73"/>
  <c r="J138" i="73"/>
  <c r="K138" i="73"/>
  <c r="L138" i="73"/>
  <c r="I139" i="73"/>
  <c r="M139" i="73" s="1"/>
  <c r="J139" i="73"/>
  <c r="K139" i="73"/>
  <c r="L139" i="73"/>
  <c r="I141" i="73"/>
  <c r="J141" i="73"/>
  <c r="K141" i="73"/>
  <c r="L141" i="73"/>
  <c r="I142" i="73"/>
  <c r="J142" i="73"/>
  <c r="K142" i="73"/>
  <c r="L142" i="73"/>
  <c r="M142" i="73"/>
  <c r="N142" i="73" s="1"/>
  <c r="I143" i="73"/>
  <c r="J143" i="73"/>
  <c r="K143" i="73"/>
  <c r="L143" i="73"/>
  <c r="M143" i="73"/>
  <c r="N143" i="73"/>
  <c r="I144" i="73"/>
  <c r="J144" i="73"/>
  <c r="J147" i="73" s="1"/>
  <c r="K144" i="73"/>
  <c r="K147" i="73" s="1"/>
  <c r="L144" i="73"/>
  <c r="I145" i="73"/>
  <c r="J145" i="73"/>
  <c r="K145" i="73"/>
  <c r="L145" i="73"/>
  <c r="D146" i="73"/>
  <c r="I146" i="73"/>
  <c r="M146" i="73" s="1"/>
  <c r="J146" i="73"/>
  <c r="K146" i="73"/>
  <c r="L146" i="73"/>
  <c r="E148" i="73"/>
  <c r="I148" i="73"/>
  <c r="J148" i="73"/>
  <c r="K148" i="73"/>
  <c r="L148" i="73"/>
  <c r="I149" i="73"/>
  <c r="M149" i="73"/>
  <c r="J149" i="73"/>
  <c r="K149" i="73"/>
  <c r="L149" i="73"/>
  <c r="I150" i="73"/>
  <c r="J150" i="73"/>
  <c r="K150" i="73"/>
  <c r="L150" i="73"/>
  <c r="I151" i="73"/>
  <c r="J151" i="73"/>
  <c r="K151" i="73"/>
  <c r="M151" i="73" s="1"/>
  <c r="L151" i="73"/>
  <c r="C152" i="73"/>
  <c r="I152" i="73"/>
  <c r="J152" i="73"/>
  <c r="K152" i="73"/>
  <c r="L152" i="73"/>
  <c r="M152" i="73" s="1"/>
  <c r="C153" i="73"/>
  <c r="I153" i="73"/>
  <c r="M153" i="73" s="1"/>
  <c r="J153" i="73"/>
  <c r="K153" i="73"/>
  <c r="L153" i="73"/>
  <c r="C154" i="73"/>
  <c r="I154" i="73"/>
  <c r="J154" i="73"/>
  <c r="K154" i="73"/>
  <c r="L154" i="73"/>
  <c r="I155" i="73"/>
  <c r="J155" i="73"/>
  <c r="M155" i="73" s="1"/>
  <c r="K155" i="73"/>
  <c r="L155" i="73"/>
  <c r="N155" i="73"/>
  <c r="I156" i="73"/>
  <c r="J156" i="73"/>
  <c r="K156" i="73"/>
  <c r="L156" i="73"/>
  <c r="C157" i="73"/>
  <c r="E157" i="73"/>
  <c r="I157" i="73"/>
  <c r="J157" i="73"/>
  <c r="K157" i="73"/>
  <c r="L157" i="73"/>
  <c r="B158" i="73"/>
  <c r="I158" i="73"/>
  <c r="J158" i="73"/>
  <c r="K158" i="73"/>
  <c r="L158" i="73"/>
  <c r="I159" i="73"/>
  <c r="M159" i="73" s="1"/>
  <c r="J159" i="73"/>
  <c r="K159" i="73"/>
  <c r="L159" i="73"/>
  <c r="I160" i="73"/>
  <c r="J160" i="73"/>
  <c r="K160" i="73"/>
  <c r="L160" i="73"/>
  <c r="I161" i="73"/>
  <c r="J161" i="73"/>
  <c r="K161" i="73"/>
  <c r="L161" i="73"/>
  <c r="D163" i="73"/>
  <c r="E163" i="73"/>
  <c r="I163" i="73"/>
  <c r="J163" i="73"/>
  <c r="K163" i="73"/>
  <c r="L163" i="73"/>
  <c r="E164" i="73"/>
  <c r="I164" i="73"/>
  <c r="M164" i="73" s="1"/>
  <c r="J164" i="73"/>
  <c r="K164" i="73"/>
  <c r="L164" i="73"/>
  <c r="I165" i="73"/>
  <c r="J165" i="73"/>
  <c r="K165" i="73"/>
  <c r="L165" i="73"/>
  <c r="I166" i="73"/>
  <c r="J166" i="73"/>
  <c r="K166" i="73"/>
  <c r="L166" i="73"/>
  <c r="B167" i="73"/>
  <c r="I167" i="73"/>
  <c r="J167" i="73"/>
  <c r="N167" i="73"/>
  <c r="K167" i="73"/>
  <c r="L167" i="73"/>
  <c r="D168" i="73"/>
  <c r="I168" i="73"/>
  <c r="J168" i="73"/>
  <c r="K168" i="73"/>
  <c r="L168" i="73"/>
  <c r="K169" i="73"/>
  <c r="I180" i="73"/>
  <c r="J183" i="73"/>
  <c r="L186" i="73"/>
  <c r="I191" i="73"/>
  <c r="J194" i="73"/>
  <c r="J199" i="73"/>
  <c r="K201" i="73"/>
  <c r="F11" i="72"/>
  <c r="G11" i="72"/>
  <c r="M11" i="72"/>
  <c r="F12" i="72"/>
  <c r="G12" i="72" s="1"/>
  <c r="M12" i="72"/>
  <c r="N12" i="72"/>
  <c r="F13" i="72"/>
  <c r="G13" i="72"/>
  <c r="M13" i="72"/>
  <c r="F14" i="72"/>
  <c r="G14" i="72"/>
  <c r="M14" i="72"/>
  <c r="N14" i="72" s="1"/>
  <c r="F15" i="72"/>
  <c r="G15" i="72"/>
  <c r="M15" i="72"/>
  <c r="F16" i="72"/>
  <c r="G16" i="72"/>
  <c r="M16" i="72"/>
  <c r="N16" i="72"/>
  <c r="B17" i="72"/>
  <c r="C17" i="72"/>
  <c r="D17" i="72"/>
  <c r="E17" i="72"/>
  <c r="I17" i="72"/>
  <c r="I47" i="72" s="1"/>
  <c r="J17" i="72"/>
  <c r="K17" i="72"/>
  <c r="L17" i="72"/>
  <c r="F18" i="72"/>
  <c r="M18" i="72"/>
  <c r="N18" i="72"/>
  <c r="F19" i="72"/>
  <c r="G19" i="72"/>
  <c r="M19" i="72"/>
  <c r="F20" i="72"/>
  <c r="G20" i="72"/>
  <c r="M20" i="72"/>
  <c r="N20" i="72" s="1"/>
  <c r="F21" i="72"/>
  <c r="G21" i="72"/>
  <c r="M21" i="72"/>
  <c r="F22" i="72"/>
  <c r="G22" i="72"/>
  <c r="M22" i="72"/>
  <c r="N22" i="72"/>
  <c r="F23" i="72"/>
  <c r="G23" i="72"/>
  <c r="M23" i="72"/>
  <c r="N23" i="72" s="1"/>
  <c r="B24" i="72"/>
  <c r="C24" i="72"/>
  <c r="F24" i="72" s="1"/>
  <c r="D24" i="72"/>
  <c r="E24" i="72"/>
  <c r="I24" i="72"/>
  <c r="J24" i="72"/>
  <c r="K24" i="72"/>
  <c r="L24" i="72"/>
  <c r="F25" i="72"/>
  <c r="G25" i="72" s="1"/>
  <c r="M25" i="72"/>
  <c r="F26" i="72"/>
  <c r="G26" i="72" s="1"/>
  <c r="M26" i="72"/>
  <c r="F27" i="72"/>
  <c r="G27" i="72" s="1"/>
  <c r="M27" i="72"/>
  <c r="F28" i="72"/>
  <c r="G28" i="72" s="1"/>
  <c r="M28" i="72"/>
  <c r="N28" i="72"/>
  <c r="F29" i="72"/>
  <c r="G29" i="72" s="1"/>
  <c r="M29" i="72"/>
  <c r="F30" i="72"/>
  <c r="M30" i="72"/>
  <c r="N30" i="72" s="1"/>
  <c r="F31" i="72"/>
  <c r="G31" i="72"/>
  <c r="M31" i="72"/>
  <c r="F32" i="72"/>
  <c r="G32" i="72" s="1"/>
  <c r="M32" i="72"/>
  <c r="N32" i="72" s="1"/>
  <c r="F33" i="72"/>
  <c r="G33" i="72"/>
  <c r="M33" i="72"/>
  <c r="F34" i="72"/>
  <c r="G34" i="72"/>
  <c r="M34" i="72"/>
  <c r="F35" i="72"/>
  <c r="G35" i="72" s="1"/>
  <c r="M35" i="72"/>
  <c r="N35" i="72"/>
  <c r="F36" i="72"/>
  <c r="M36" i="72"/>
  <c r="N36" i="72"/>
  <c r="F37" i="72"/>
  <c r="G37" i="72"/>
  <c r="M37" i="72"/>
  <c r="F38" i="72"/>
  <c r="G38" i="72"/>
  <c r="M38" i="72"/>
  <c r="N38" i="72"/>
  <c r="B39" i="72"/>
  <c r="C39" i="72"/>
  <c r="D39" i="72"/>
  <c r="D47" i="72" s="1"/>
  <c r="E39" i="72"/>
  <c r="I39" i="72"/>
  <c r="J39" i="72"/>
  <c r="K39" i="72"/>
  <c r="L39" i="72"/>
  <c r="M39" i="72"/>
  <c r="F40" i="72"/>
  <c r="G40" i="72"/>
  <c r="M40" i="72"/>
  <c r="N40" i="72" s="1"/>
  <c r="F41" i="72"/>
  <c r="G41" i="72"/>
  <c r="M41" i="72"/>
  <c r="F42" i="72"/>
  <c r="G42" i="72" s="1"/>
  <c r="M42" i="72"/>
  <c r="N42" i="72"/>
  <c r="F43" i="72"/>
  <c r="G43" i="72"/>
  <c r="M43" i="72"/>
  <c r="N43" i="72"/>
  <c r="F44" i="72"/>
  <c r="G44" i="72"/>
  <c r="M44" i="72"/>
  <c r="N44" i="72"/>
  <c r="F45" i="72"/>
  <c r="G45" i="72"/>
  <c r="M45" i="72"/>
  <c r="B46" i="72"/>
  <c r="C46" i="72"/>
  <c r="D46" i="72"/>
  <c r="E46" i="72"/>
  <c r="I46" i="72"/>
  <c r="M46" i="72" s="1"/>
  <c r="J46" i="72"/>
  <c r="K46" i="72"/>
  <c r="L46" i="72"/>
  <c r="E47" i="72"/>
  <c r="F52" i="72"/>
  <c r="H52" i="72" s="1"/>
  <c r="G52" i="72"/>
  <c r="I52" i="72"/>
  <c r="B11" i="73" s="1"/>
  <c r="J52" i="72"/>
  <c r="K52" i="72"/>
  <c r="D11" i="73" s="1"/>
  <c r="L52" i="72"/>
  <c r="E11" i="73" s="1"/>
  <c r="F53" i="72"/>
  <c r="G53" i="72"/>
  <c r="I53" i="72"/>
  <c r="J53" i="72"/>
  <c r="J176" i="73" s="1"/>
  <c r="K53" i="72"/>
  <c r="D12" i="73" s="1"/>
  <c r="L53" i="72"/>
  <c r="E12" i="73" s="1"/>
  <c r="F54" i="72"/>
  <c r="G54" i="72"/>
  <c r="I54" i="72"/>
  <c r="B13" i="73" s="1"/>
  <c r="J54" i="72"/>
  <c r="C13" i="73" s="1"/>
  <c r="K54" i="72"/>
  <c r="L54" i="72"/>
  <c r="F55" i="72"/>
  <c r="G55" i="72"/>
  <c r="I55" i="72"/>
  <c r="J55" i="72"/>
  <c r="C14" i="73" s="1"/>
  <c r="K55" i="72"/>
  <c r="D14" i="73" s="1"/>
  <c r="L55" i="72"/>
  <c r="E14" i="73" s="1"/>
  <c r="M55" i="72"/>
  <c r="F56" i="72"/>
  <c r="G56" i="72"/>
  <c r="I56" i="72"/>
  <c r="B15" i="73" s="1"/>
  <c r="J56" i="72"/>
  <c r="C15" i="73" s="1"/>
  <c r="K56" i="72"/>
  <c r="D15" i="73" s="1"/>
  <c r="L56" i="72"/>
  <c r="F57" i="72"/>
  <c r="G57" i="72"/>
  <c r="I57" i="72"/>
  <c r="B16" i="73" s="1"/>
  <c r="J57" i="72"/>
  <c r="K57" i="72"/>
  <c r="D16" i="73" s="1"/>
  <c r="L57" i="72"/>
  <c r="E16" i="73" s="1"/>
  <c r="B58" i="72"/>
  <c r="C58" i="72"/>
  <c r="G58" i="72" s="1"/>
  <c r="D58" i="72"/>
  <c r="D88" i="72" s="1"/>
  <c r="E58" i="72"/>
  <c r="F59" i="72"/>
  <c r="G59" i="72"/>
  <c r="I59" i="72"/>
  <c r="J59" i="72"/>
  <c r="K59" i="72"/>
  <c r="L59" i="72"/>
  <c r="F60" i="72"/>
  <c r="G60" i="72"/>
  <c r="I60" i="72"/>
  <c r="B19" i="73" s="1"/>
  <c r="J60" i="72"/>
  <c r="C19" i="73" s="1"/>
  <c r="K60" i="72"/>
  <c r="D19" i="73" s="1"/>
  <c r="L60" i="72"/>
  <c r="F61" i="72"/>
  <c r="G61" i="72"/>
  <c r="I61" i="72"/>
  <c r="J61" i="72"/>
  <c r="M61" i="72" s="1"/>
  <c r="N61" i="72" s="1"/>
  <c r="K61" i="72"/>
  <c r="D20" i="73" s="1"/>
  <c r="L61" i="72"/>
  <c r="E20" i="73" s="1"/>
  <c r="F62" i="72"/>
  <c r="H62" i="72" s="1"/>
  <c r="G62" i="72"/>
  <c r="I62" i="72"/>
  <c r="B21" i="73" s="1"/>
  <c r="J62" i="72"/>
  <c r="K62" i="72"/>
  <c r="L62" i="72"/>
  <c r="F63" i="72"/>
  <c r="G63" i="72"/>
  <c r="I63" i="72"/>
  <c r="B22" i="73" s="1"/>
  <c r="J63" i="72"/>
  <c r="K63" i="72"/>
  <c r="L63" i="72"/>
  <c r="E22" i="73" s="1"/>
  <c r="F64" i="72"/>
  <c r="G64" i="72"/>
  <c r="I64" i="72"/>
  <c r="B23" i="73" s="1"/>
  <c r="J64" i="72"/>
  <c r="C23" i="73" s="1"/>
  <c r="K64" i="72"/>
  <c r="L64" i="72"/>
  <c r="B65" i="72"/>
  <c r="B88" i="72" s="1"/>
  <c r="C65" i="72"/>
  <c r="D65" i="72"/>
  <c r="E65" i="72"/>
  <c r="F66" i="72"/>
  <c r="I66" i="72"/>
  <c r="B25" i="73" s="1"/>
  <c r="J66" i="72"/>
  <c r="K66" i="72"/>
  <c r="L66" i="72"/>
  <c r="E25" i="73" s="1"/>
  <c r="F67" i="72"/>
  <c r="G67" i="72" s="1"/>
  <c r="I67" i="72"/>
  <c r="B26" i="73" s="1"/>
  <c r="J67" i="72"/>
  <c r="K67" i="72"/>
  <c r="L67" i="72"/>
  <c r="F68" i="72"/>
  <c r="I68" i="72"/>
  <c r="B27" i="73" s="1"/>
  <c r="J68" i="72"/>
  <c r="C27" i="73" s="1"/>
  <c r="K68" i="72"/>
  <c r="L68" i="72"/>
  <c r="F69" i="72"/>
  <c r="G69" i="72"/>
  <c r="I69" i="72"/>
  <c r="M69" i="72" s="1"/>
  <c r="J69" i="72"/>
  <c r="C28" i="73" s="1"/>
  <c r="K69" i="72"/>
  <c r="D28" i="73" s="1"/>
  <c r="L69" i="72"/>
  <c r="E28" i="73" s="1"/>
  <c r="F70" i="72"/>
  <c r="G70" i="72"/>
  <c r="I70" i="72"/>
  <c r="B29" i="73" s="1"/>
  <c r="J70" i="72"/>
  <c r="K70" i="72"/>
  <c r="L70" i="72"/>
  <c r="F71" i="72"/>
  <c r="G71" i="72"/>
  <c r="I71" i="72"/>
  <c r="B30" i="73" s="1"/>
  <c r="J71" i="72"/>
  <c r="C30" i="73" s="1"/>
  <c r="K71" i="72"/>
  <c r="D30" i="73" s="1"/>
  <c r="L71" i="72"/>
  <c r="M71" i="72"/>
  <c r="F72" i="72"/>
  <c r="G72" i="72"/>
  <c r="I72" i="72"/>
  <c r="B31" i="73" s="1"/>
  <c r="J72" i="72"/>
  <c r="K72" i="72"/>
  <c r="L72" i="72"/>
  <c r="E31" i="73" s="1"/>
  <c r="F73" i="72"/>
  <c r="G73" i="72"/>
  <c r="I73" i="72"/>
  <c r="B32" i="73" s="1"/>
  <c r="J73" i="72"/>
  <c r="C32" i="73" s="1"/>
  <c r="K73" i="72"/>
  <c r="L73" i="72"/>
  <c r="E32" i="73" s="1"/>
  <c r="F74" i="72"/>
  <c r="G74" i="72"/>
  <c r="I74" i="72"/>
  <c r="J74" i="72"/>
  <c r="K74" i="72"/>
  <c r="L74" i="72"/>
  <c r="E33" i="73" s="1"/>
  <c r="F75" i="72"/>
  <c r="G75" i="72"/>
  <c r="I75" i="72"/>
  <c r="J75" i="72"/>
  <c r="K75" i="72"/>
  <c r="L75" i="72"/>
  <c r="F76" i="72"/>
  <c r="G76" i="72"/>
  <c r="I76" i="72"/>
  <c r="J76" i="72"/>
  <c r="K76" i="72"/>
  <c r="L76" i="72"/>
  <c r="F77" i="72"/>
  <c r="G77" i="72"/>
  <c r="I77" i="72"/>
  <c r="B36" i="73" s="1"/>
  <c r="J77" i="72"/>
  <c r="K77" i="72"/>
  <c r="L77" i="72"/>
  <c r="F78" i="72"/>
  <c r="G78" i="72"/>
  <c r="I78" i="72"/>
  <c r="B37" i="73" s="1"/>
  <c r="F37" i="73" s="1"/>
  <c r="J78" i="72"/>
  <c r="C37" i="73" s="1"/>
  <c r="K78" i="72"/>
  <c r="D37" i="73" s="1"/>
  <c r="L78" i="72"/>
  <c r="E37" i="73" s="1"/>
  <c r="F79" i="72"/>
  <c r="G79" i="72"/>
  <c r="I79" i="72"/>
  <c r="J79" i="72"/>
  <c r="C38" i="73" s="1"/>
  <c r="K79" i="72"/>
  <c r="L79" i="72"/>
  <c r="L80" i="72" s="1"/>
  <c r="B80" i="72"/>
  <c r="C80" i="72"/>
  <c r="G80" i="72" s="1"/>
  <c r="D80" i="72"/>
  <c r="E80" i="72"/>
  <c r="F81" i="72"/>
  <c r="G81" i="72"/>
  <c r="I81" i="72"/>
  <c r="J81" i="72"/>
  <c r="K81" i="72"/>
  <c r="L81" i="72"/>
  <c r="E40" i="73" s="1"/>
  <c r="F82" i="72"/>
  <c r="G82" i="72"/>
  <c r="I82" i="72"/>
  <c r="J82" i="72"/>
  <c r="K82" i="72"/>
  <c r="L82" i="72"/>
  <c r="F83" i="72"/>
  <c r="G83" i="72"/>
  <c r="I83" i="72"/>
  <c r="J83" i="72"/>
  <c r="K83" i="72"/>
  <c r="D42" i="73" s="1"/>
  <c r="L83" i="72"/>
  <c r="F84" i="72"/>
  <c r="G84" i="72"/>
  <c r="I84" i="72"/>
  <c r="I207" i="73" s="1"/>
  <c r="J84" i="72"/>
  <c r="C43" i="73" s="1"/>
  <c r="K84" i="72"/>
  <c r="L84" i="72"/>
  <c r="F85" i="72"/>
  <c r="G85" i="72"/>
  <c r="I85" i="72"/>
  <c r="M85" i="72"/>
  <c r="J85" i="72"/>
  <c r="C44" i="73" s="1"/>
  <c r="K85" i="72"/>
  <c r="D44" i="73" s="1"/>
  <c r="L85" i="72"/>
  <c r="E44" i="73" s="1"/>
  <c r="G44" i="73" s="1"/>
  <c r="F86" i="72"/>
  <c r="G86" i="72"/>
  <c r="I86" i="72"/>
  <c r="J86" i="72"/>
  <c r="K86" i="72"/>
  <c r="K209" i="73" s="1"/>
  <c r="L86" i="72"/>
  <c r="E45" i="73" s="1"/>
  <c r="B87" i="72"/>
  <c r="C87" i="72"/>
  <c r="D87" i="72"/>
  <c r="E87" i="72"/>
  <c r="G87" i="72" s="1"/>
  <c r="F93" i="72"/>
  <c r="G93" i="72"/>
  <c r="M93" i="72"/>
  <c r="N93" i="72"/>
  <c r="F94" i="72"/>
  <c r="G94" i="72"/>
  <c r="M94" i="72"/>
  <c r="F95" i="72"/>
  <c r="G95" i="72"/>
  <c r="M95" i="72"/>
  <c r="N95" i="72"/>
  <c r="F96" i="72"/>
  <c r="G96" i="72"/>
  <c r="M96" i="72"/>
  <c r="N96" i="72"/>
  <c r="F97" i="72"/>
  <c r="G97" i="72"/>
  <c r="M97" i="72"/>
  <c r="N97" i="72"/>
  <c r="F98" i="72"/>
  <c r="M98" i="72"/>
  <c r="B99" i="72"/>
  <c r="C99" i="72"/>
  <c r="D99" i="72"/>
  <c r="D129" i="72" s="1"/>
  <c r="E99" i="72"/>
  <c r="I99" i="72"/>
  <c r="M99" i="72" s="1"/>
  <c r="J99" i="72"/>
  <c r="K99" i="72"/>
  <c r="L99" i="72"/>
  <c r="L129" i="72" s="1"/>
  <c r="F100" i="72"/>
  <c r="G100" i="72"/>
  <c r="M100" i="72"/>
  <c r="N100" i="72"/>
  <c r="F101" i="72"/>
  <c r="G101" i="72" s="1"/>
  <c r="M101" i="72"/>
  <c r="F102" i="72"/>
  <c r="G102" i="72"/>
  <c r="M102" i="72"/>
  <c r="N102" i="72"/>
  <c r="F103" i="72"/>
  <c r="G103" i="72"/>
  <c r="M103" i="72"/>
  <c r="F104" i="72"/>
  <c r="G104" i="72"/>
  <c r="M104" i="72"/>
  <c r="N104" i="72" s="1"/>
  <c r="F105" i="72"/>
  <c r="G105" i="72"/>
  <c r="M105" i="72"/>
  <c r="N105" i="72"/>
  <c r="B106" i="72"/>
  <c r="C106" i="72"/>
  <c r="D106" i="72"/>
  <c r="E106" i="72"/>
  <c r="I106" i="72"/>
  <c r="J106" i="72"/>
  <c r="K106" i="72"/>
  <c r="L106" i="72"/>
  <c r="F107" i="72"/>
  <c r="G107" i="72"/>
  <c r="M107" i="72"/>
  <c r="F108" i="72"/>
  <c r="G108" i="72"/>
  <c r="M108" i="72"/>
  <c r="N108" i="72"/>
  <c r="F109" i="72"/>
  <c r="G109" i="72"/>
  <c r="M109" i="72"/>
  <c r="F110" i="72"/>
  <c r="G110" i="72"/>
  <c r="M110" i="72"/>
  <c r="N110" i="72" s="1"/>
  <c r="F111" i="72"/>
  <c r="G111" i="72"/>
  <c r="M111" i="72"/>
  <c r="N111" i="72" s="1"/>
  <c r="F112" i="72"/>
  <c r="G112" i="72"/>
  <c r="M112" i="72"/>
  <c r="N112" i="72" s="1"/>
  <c r="F113" i="72"/>
  <c r="G113" i="72"/>
  <c r="M113" i="72"/>
  <c r="F114" i="72"/>
  <c r="G114" i="72"/>
  <c r="M114" i="72"/>
  <c r="F115" i="72"/>
  <c r="G115" i="72"/>
  <c r="M115" i="72"/>
  <c r="N115" i="72"/>
  <c r="F116" i="72"/>
  <c r="M116" i="72"/>
  <c r="N116" i="72"/>
  <c r="F117" i="72"/>
  <c r="G117" i="72"/>
  <c r="M117" i="72"/>
  <c r="N117" i="72"/>
  <c r="F118" i="72"/>
  <c r="G118" i="72"/>
  <c r="M118" i="72"/>
  <c r="N118" i="72"/>
  <c r="F119" i="72"/>
  <c r="G119" i="72"/>
  <c r="M119" i="72"/>
  <c r="N119" i="72"/>
  <c r="F120" i="72"/>
  <c r="G120" i="72"/>
  <c r="M120" i="72"/>
  <c r="N120" i="72"/>
  <c r="B121" i="72"/>
  <c r="C121" i="72"/>
  <c r="D121" i="72"/>
  <c r="E121" i="72"/>
  <c r="I121" i="72"/>
  <c r="J121" i="72"/>
  <c r="K121" i="72"/>
  <c r="L121" i="72"/>
  <c r="F122" i="72"/>
  <c r="G122" i="72"/>
  <c r="M122" i="72"/>
  <c r="N122" i="72"/>
  <c r="F123" i="72"/>
  <c r="G123" i="72"/>
  <c r="M123" i="72"/>
  <c r="N123" i="72"/>
  <c r="F124" i="72"/>
  <c r="G124" i="72"/>
  <c r="M124" i="72"/>
  <c r="N124" i="72"/>
  <c r="F125" i="72"/>
  <c r="G125" i="72"/>
  <c r="M125" i="72"/>
  <c r="F126" i="72"/>
  <c r="G126" i="72"/>
  <c r="M126" i="72"/>
  <c r="N126" i="72"/>
  <c r="F127" i="72"/>
  <c r="G127" i="72"/>
  <c r="M127" i="72"/>
  <c r="N127" i="72" s="1"/>
  <c r="B128" i="72"/>
  <c r="F128" i="72" s="1"/>
  <c r="C128" i="72"/>
  <c r="D128" i="72"/>
  <c r="E128" i="72"/>
  <c r="G128" i="72"/>
  <c r="I128" i="72"/>
  <c r="J128" i="72"/>
  <c r="K128" i="72"/>
  <c r="K129" i="72" s="1"/>
  <c r="L128" i="72"/>
  <c r="F134" i="72"/>
  <c r="G134" i="72"/>
  <c r="I134" i="72"/>
  <c r="B52" i="73" s="1"/>
  <c r="J134" i="72"/>
  <c r="K134" i="72"/>
  <c r="L134" i="72"/>
  <c r="F135" i="72"/>
  <c r="G135" i="72" s="1"/>
  <c r="I135" i="72"/>
  <c r="B53" i="73" s="1"/>
  <c r="J135" i="72"/>
  <c r="C53" i="73" s="1"/>
  <c r="K135" i="72"/>
  <c r="D53" i="73" s="1"/>
  <c r="L135" i="72"/>
  <c r="F136" i="72"/>
  <c r="G136" i="72" s="1"/>
  <c r="I136" i="72"/>
  <c r="B54" i="73" s="1"/>
  <c r="J136" i="72"/>
  <c r="C54" i="73" s="1"/>
  <c r="K136" i="72"/>
  <c r="D54" i="73" s="1"/>
  <c r="L136" i="72"/>
  <c r="E54" i="73" s="1"/>
  <c r="F137" i="72"/>
  <c r="G137" i="72" s="1"/>
  <c r="I137" i="72"/>
  <c r="M137" i="72" s="1"/>
  <c r="N137" i="72" s="1"/>
  <c r="J137" i="72"/>
  <c r="C55" i="73" s="1"/>
  <c r="K137" i="72"/>
  <c r="L137" i="72"/>
  <c r="F138" i="72"/>
  <c r="I138" i="72"/>
  <c r="B56" i="73" s="1"/>
  <c r="M138" i="72"/>
  <c r="J138" i="72"/>
  <c r="C56" i="73" s="1"/>
  <c r="K138" i="72"/>
  <c r="D56" i="73" s="1"/>
  <c r="L138" i="72"/>
  <c r="N138" i="72"/>
  <c r="F139" i="72"/>
  <c r="G139" i="72" s="1"/>
  <c r="I139" i="72"/>
  <c r="B57" i="73" s="1"/>
  <c r="J139" i="72"/>
  <c r="C57" i="73" s="1"/>
  <c r="K139" i="72"/>
  <c r="D57" i="73" s="1"/>
  <c r="L139" i="72"/>
  <c r="E57" i="73" s="1"/>
  <c r="B140" i="72"/>
  <c r="C140" i="72"/>
  <c r="D140" i="72"/>
  <c r="E140" i="72"/>
  <c r="F141" i="72"/>
  <c r="G141" i="72"/>
  <c r="I141" i="72"/>
  <c r="B59" i="73" s="1"/>
  <c r="J141" i="72"/>
  <c r="K141" i="72"/>
  <c r="D59" i="73" s="1"/>
  <c r="L141" i="72"/>
  <c r="E59" i="73" s="1"/>
  <c r="F142" i="72"/>
  <c r="G142" i="72"/>
  <c r="I142" i="72"/>
  <c r="B60" i="73" s="1"/>
  <c r="J142" i="72"/>
  <c r="C60" i="73" s="1"/>
  <c r="K142" i="72"/>
  <c r="L142" i="72"/>
  <c r="E60" i="73" s="1"/>
  <c r="F143" i="72"/>
  <c r="G143" i="72"/>
  <c r="I143" i="72"/>
  <c r="I147" i="72"/>
  <c r="J143" i="72"/>
  <c r="C61" i="73" s="1"/>
  <c r="K143" i="72"/>
  <c r="D61" i="73" s="1"/>
  <c r="L143" i="72"/>
  <c r="F144" i="72"/>
  <c r="G144" i="72" s="1"/>
  <c r="I144" i="72"/>
  <c r="B62" i="73" s="1"/>
  <c r="J144" i="72"/>
  <c r="C62" i="73" s="1"/>
  <c r="K144" i="72"/>
  <c r="D62" i="73" s="1"/>
  <c r="L144" i="72"/>
  <c r="E62" i="73" s="1"/>
  <c r="F145" i="72"/>
  <c r="G145" i="72"/>
  <c r="I145" i="72"/>
  <c r="B63" i="73" s="1"/>
  <c r="J145" i="72"/>
  <c r="K145" i="72"/>
  <c r="D63" i="73" s="1"/>
  <c r="L145" i="72"/>
  <c r="E63" i="73" s="1"/>
  <c r="F146" i="72"/>
  <c r="G146" i="72"/>
  <c r="I146" i="72"/>
  <c r="J146" i="72"/>
  <c r="K146" i="72"/>
  <c r="D64" i="73" s="1"/>
  <c r="L146" i="72"/>
  <c r="E64" i="73" s="1"/>
  <c r="B147" i="72"/>
  <c r="C147" i="72"/>
  <c r="D147" i="72"/>
  <c r="F147" i="72" s="1"/>
  <c r="D170" i="72"/>
  <c r="E147" i="72"/>
  <c r="F148" i="72"/>
  <c r="I148" i="72"/>
  <c r="B66" i="73" s="1"/>
  <c r="J148" i="72"/>
  <c r="C66" i="73" s="1"/>
  <c r="K148" i="72"/>
  <c r="D66" i="73" s="1"/>
  <c r="L148" i="72"/>
  <c r="E66" i="73" s="1"/>
  <c r="F149" i="72"/>
  <c r="G149" i="72"/>
  <c r="I149" i="72"/>
  <c r="J149" i="72"/>
  <c r="K149" i="72"/>
  <c r="D67" i="73" s="1"/>
  <c r="L149" i="72"/>
  <c r="E67" i="73" s="1"/>
  <c r="F150" i="72"/>
  <c r="G150" i="72" s="1"/>
  <c r="I150" i="72"/>
  <c r="B68" i="73" s="1"/>
  <c r="J150" i="72"/>
  <c r="K150" i="72"/>
  <c r="D68" i="73" s="1"/>
  <c r="L150" i="72"/>
  <c r="E68" i="73" s="1"/>
  <c r="F151" i="72"/>
  <c r="G151" i="72"/>
  <c r="I151" i="72"/>
  <c r="B69" i="73" s="1"/>
  <c r="J151" i="72"/>
  <c r="C69" i="73" s="1"/>
  <c r="K151" i="72"/>
  <c r="L151" i="72"/>
  <c r="M151" i="72"/>
  <c r="F152" i="72"/>
  <c r="G152" i="72"/>
  <c r="I152" i="72"/>
  <c r="J152" i="72"/>
  <c r="C70" i="73" s="1"/>
  <c r="K152" i="72"/>
  <c r="D70" i="73" s="1"/>
  <c r="L152" i="72"/>
  <c r="M152" i="72"/>
  <c r="N152" i="72" s="1"/>
  <c r="F153" i="72"/>
  <c r="I153" i="72"/>
  <c r="J153" i="72"/>
  <c r="C71" i="73" s="1"/>
  <c r="K153" i="72"/>
  <c r="L153" i="72"/>
  <c r="E71" i="73" s="1"/>
  <c r="F154" i="72"/>
  <c r="G154" i="72" s="1"/>
  <c r="I154" i="72"/>
  <c r="J154" i="72"/>
  <c r="C72" i="73" s="1"/>
  <c r="K154" i="72"/>
  <c r="D72" i="73" s="1"/>
  <c r="L154" i="72"/>
  <c r="E72" i="73" s="1"/>
  <c r="F155" i="72"/>
  <c r="G155" i="72" s="1"/>
  <c r="I155" i="72"/>
  <c r="B73" i="73" s="1"/>
  <c r="J155" i="72"/>
  <c r="K155" i="72"/>
  <c r="D73" i="73" s="1"/>
  <c r="L155" i="72"/>
  <c r="F156" i="72"/>
  <c r="I156" i="72"/>
  <c r="B74" i="73" s="1"/>
  <c r="J156" i="72"/>
  <c r="C74" i="73" s="1"/>
  <c r="K156" i="72"/>
  <c r="L156" i="72"/>
  <c r="E74" i="73" s="1"/>
  <c r="F157" i="72"/>
  <c r="G157" i="72"/>
  <c r="I157" i="72"/>
  <c r="J157" i="72"/>
  <c r="C75" i="73" s="1"/>
  <c r="K157" i="72"/>
  <c r="D75" i="73" s="1"/>
  <c r="L157" i="72"/>
  <c r="F158" i="72"/>
  <c r="G158" i="72" s="1"/>
  <c r="I158" i="72"/>
  <c r="B76" i="73" s="1"/>
  <c r="J158" i="72"/>
  <c r="C76" i="73" s="1"/>
  <c r="K158" i="72"/>
  <c r="D76" i="73" s="1"/>
  <c r="L158" i="72"/>
  <c r="E76" i="73" s="1"/>
  <c r="F159" i="72"/>
  <c r="G159" i="72"/>
  <c r="I159" i="72"/>
  <c r="B77" i="73" s="1"/>
  <c r="J159" i="72"/>
  <c r="C77" i="73" s="1"/>
  <c r="K159" i="72"/>
  <c r="D77" i="73" s="1"/>
  <c r="L159" i="72"/>
  <c r="M159" i="72"/>
  <c r="N159" i="72" s="1"/>
  <c r="F160" i="72"/>
  <c r="G160" i="72"/>
  <c r="I160" i="72"/>
  <c r="B78" i="73" s="1"/>
  <c r="J160" i="72"/>
  <c r="K160" i="72"/>
  <c r="D78" i="73" s="1"/>
  <c r="L160" i="72"/>
  <c r="E78" i="73" s="1"/>
  <c r="F161" i="72"/>
  <c r="G161" i="72"/>
  <c r="I161" i="72"/>
  <c r="B79" i="73" s="1"/>
  <c r="J161" i="72"/>
  <c r="C79" i="73" s="1"/>
  <c r="F79" i="73" s="1"/>
  <c r="K161" i="72"/>
  <c r="L161" i="72"/>
  <c r="E79" i="73" s="1"/>
  <c r="M161" i="72"/>
  <c r="B162" i="72"/>
  <c r="C162" i="72"/>
  <c r="D162" i="72"/>
  <c r="E162" i="72"/>
  <c r="F163" i="72"/>
  <c r="G163" i="72"/>
  <c r="I163" i="72"/>
  <c r="B81" i="73" s="1"/>
  <c r="J163" i="72"/>
  <c r="C81" i="73" s="1"/>
  <c r="K163" i="72"/>
  <c r="D81" i="73" s="1"/>
  <c r="L163" i="72"/>
  <c r="L169" i="72" s="1"/>
  <c r="F164" i="72"/>
  <c r="G164" i="72"/>
  <c r="I164" i="72"/>
  <c r="J164" i="72"/>
  <c r="K164" i="72"/>
  <c r="D82" i="73" s="1"/>
  <c r="L164" i="72"/>
  <c r="E82" i="73" s="1"/>
  <c r="N164" i="72"/>
  <c r="F165" i="72"/>
  <c r="G165" i="72" s="1"/>
  <c r="I165" i="72"/>
  <c r="B83" i="73" s="1"/>
  <c r="J165" i="72"/>
  <c r="C83" i="73" s="1"/>
  <c r="K165" i="72"/>
  <c r="L165" i="72"/>
  <c r="E83" i="73" s="1"/>
  <c r="F166" i="72"/>
  <c r="G166" i="72" s="1"/>
  <c r="I166" i="72"/>
  <c r="B84" i="73" s="1"/>
  <c r="J166" i="72"/>
  <c r="C84" i="73" s="1"/>
  <c r="K166" i="72"/>
  <c r="L166" i="72"/>
  <c r="E84" i="73" s="1"/>
  <c r="F84" i="73" s="1"/>
  <c r="F167" i="72"/>
  <c r="G167" i="72"/>
  <c r="I167" i="72"/>
  <c r="J167" i="72"/>
  <c r="C85" i="73" s="1"/>
  <c r="K167" i="72"/>
  <c r="D85" i="73" s="1"/>
  <c r="L167" i="72"/>
  <c r="E85" i="73" s="1"/>
  <c r="F168" i="72"/>
  <c r="G168" i="72" s="1"/>
  <c r="I168" i="72"/>
  <c r="B86" i="73" s="1"/>
  <c r="J168" i="72"/>
  <c r="K168" i="72"/>
  <c r="D86" i="73" s="1"/>
  <c r="L168" i="72"/>
  <c r="E86" i="73" s="1"/>
  <c r="B169" i="72"/>
  <c r="C169" i="72"/>
  <c r="D169" i="72"/>
  <c r="E169" i="72"/>
  <c r="F169" i="72" s="1"/>
  <c r="F175" i="72"/>
  <c r="G175" i="72"/>
  <c r="M175" i="72"/>
  <c r="N175" i="72"/>
  <c r="F176" i="72"/>
  <c r="G176" i="72"/>
  <c r="M176" i="72"/>
  <c r="N176" i="72"/>
  <c r="F177" i="72"/>
  <c r="H177" i="72" s="1"/>
  <c r="G177" i="72"/>
  <c r="M177" i="72"/>
  <c r="F178" i="72"/>
  <c r="H178" i="72"/>
  <c r="G178" i="72"/>
  <c r="M178" i="72"/>
  <c r="N178" i="72" s="1"/>
  <c r="F179" i="72"/>
  <c r="H179" i="72" s="1"/>
  <c r="G179" i="72"/>
  <c r="M179" i="72"/>
  <c r="N179" i="72"/>
  <c r="F180" i="72"/>
  <c r="M180" i="72"/>
  <c r="N180" i="72"/>
  <c r="B181" i="72"/>
  <c r="B211" i="72" s="1"/>
  <c r="C181" i="72"/>
  <c r="D181" i="72"/>
  <c r="E181" i="72"/>
  <c r="I181" i="72"/>
  <c r="J181" i="72"/>
  <c r="K181" i="72"/>
  <c r="L181" i="72"/>
  <c r="F182" i="72"/>
  <c r="G182" i="72"/>
  <c r="M182" i="72"/>
  <c r="N182" i="72" s="1"/>
  <c r="F183" i="72"/>
  <c r="G183" i="72"/>
  <c r="M183" i="72"/>
  <c r="F184" i="72"/>
  <c r="H184" i="72" s="1"/>
  <c r="G184" i="72"/>
  <c r="M184" i="72"/>
  <c r="N184" i="72"/>
  <c r="F185" i="72"/>
  <c r="G185" i="72"/>
  <c r="M185" i="72"/>
  <c r="N185" i="72" s="1"/>
  <c r="F186" i="72"/>
  <c r="M186" i="72"/>
  <c r="N186" i="72"/>
  <c r="F187" i="72"/>
  <c r="G187" i="72"/>
  <c r="M187" i="72"/>
  <c r="B188" i="72"/>
  <c r="C188" i="72"/>
  <c r="D188" i="72"/>
  <c r="E188" i="72"/>
  <c r="E211" i="72"/>
  <c r="I188" i="72"/>
  <c r="M188" i="72" s="1"/>
  <c r="J188" i="72"/>
  <c r="K188" i="72"/>
  <c r="L188" i="72"/>
  <c r="F189" i="72"/>
  <c r="G189" i="72"/>
  <c r="M189" i="72"/>
  <c r="N189" i="72"/>
  <c r="F190" i="72"/>
  <c r="G190" i="72"/>
  <c r="M190" i="72"/>
  <c r="N190" i="72" s="1"/>
  <c r="F191" i="72"/>
  <c r="G191" i="72"/>
  <c r="M191" i="72"/>
  <c r="F192" i="72"/>
  <c r="G192" i="72"/>
  <c r="M192" i="72"/>
  <c r="N192" i="72"/>
  <c r="F193" i="72"/>
  <c r="G193" i="72"/>
  <c r="M193" i="72"/>
  <c r="F194" i="72"/>
  <c r="G194" i="72"/>
  <c r="M194" i="72"/>
  <c r="F195" i="72"/>
  <c r="G195" i="72"/>
  <c r="M195" i="72"/>
  <c r="N195" i="72" s="1"/>
  <c r="F196" i="72"/>
  <c r="M196" i="72"/>
  <c r="N196" i="72" s="1"/>
  <c r="F197" i="72"/>
  <c r="G197" i="72"/>
  <c r="M197" i="72"/>
  <c r="F198" i="72"/>
  <c r="G198" i="72"/>
  <c r="M198" i="72"/>
  <c r="F199" i="72"/>
  <c r="G199" i="72"/>
  <c r="M199" i="72"/>
  <c r="N199" i="72"/>
  <c r="F200" i="72"/>
  <c r="M200" i="72"/>
  <c r="N200" i="72" s="1"/>
  <c r="F201" i="72"/>
  <c r="G201" i="72"/>
  <c r="M201" i="72"/>
  <c r="N201" i="72" s="1"/>
  <c r="F202" i="72"/>
  <c r="G202" i="72"/>
  <c r="M202" i="72"/>
  <c r="N202" i="72"/>
  <c r="B203" i="72"/>
  <c r="C203" i="72"/>
  <c r="D203" i="72"/>
  <c r="F203" i="72" s="1"/>
  <c r="G203" i="72" s="1"/>
  <c r="E203" i="72"/>
  <c r="I203" i="72"/>
  <c r="I211" i="72" s="1"/>
  <c r="J203" i="72"/>
  <c r="K203" i="72"/>
  <c r="L203" i="72"/>
  <c r="F204" i="72"/>
  <c r="G204" i="72"/>
  <c r="M204" i="72"/>
  <c r="N204" i="72"/>
  <c r="F205" i="72"/>
  <c r="G205" i="72"/>
  <c r="M205" i="72"/>
  <c r="N205" i="72"/>
  <c r="F206" i="72"/>
  <c r="G206" i="72"/>
  <c r="M206" i="72"/>
  <c r="N206" i="72"/>
  <c r="F207" i="72"/>
  <c r="M207" i="72"/>
  <c r="N207" i="72"/>
  <c r="F208" i="72"/>
  <c r="G208" i="72"/>
  <c r="M208" i="72"/>
  <c r="N208" i="72"/>
  <c r="F209" i="72"/>
  <c r="G209" i="72"/>
  <c r="M209" i="72"/>
  <c r="B210" i="72"/>
  <c r="C210" i="72"/>
  <c r="D210" i="72"/>
  <c r="E210" i="72"/>
  <c r="I210" i="72"/>
  <c r="J210" i="72"/>
  <c r="K210" i="72"/>
  <c r="L210" i="72"/>
  <c r="F216" i="72"/>
  <c r="G216" i="72" s="1"/>
  <c r="I216" i="72"/>
  <c r="J216" i="72"/>
  <c r="C93" i="73" s="1"/>
  <c r="K216" i="72"/>
  <c r="D93" i="73" s="1"/>
  <c r="L216" i="72"/>
  <c r="E93" i="73" s="1"/>
  <c r="F217" i="72"/>
  <c r="G217" i="72"/>
  <c r="I217" i="72"/>
  <c r="J217" i="72"/>
  <c r="K217" i="72"/>
  <c r="L217" i="72"/>
  <c r="E94" i="73" s="1"/>
  <c r="F218" i="72"/>
  <c r="G218" i="72" s="1"/>
  <c r="I218" i="72"/>
  <c r="B95" i="73" s="1"/>
  <c r="J218" i="72"/>
  <c r="K218" i="72"/>
  <c r="D95" i="73" s="1"/>
  <c r="L218" i="72"/>
  <c r="E95" i="73" s="1"/>
  <c r="F219" i="72"/>
  <c r="G219" i="72" s="1"/>
  <c r="I219" i="72"/>
  <c r="B96" i="73" s="1"/>
  <c r="J219" i="72"/>
  <c r="C96" i="73" s="1"/>
  <c r="K219" i="72"/>
  <c r="D96" i="73" s="1"/>
  <c r="L219" i="72"/>
  <c r="M219" i="72" s="1"/>
  <c r="F220" i="72"/>
  <c r="I220" i="72"/>
  <c r="B97" i="73" s="1"/>
  <c r="J220" i="72"/>
  <c r="C97" i="73" s="1"/>
  <c r="K220" i="72"/>
  <c r="D97" i="73" s="1"/>
  <c r="L220" i="72"/>
  <c r="F221" i="72"/>
  <c r="G221" i="72"/>
  <c r="I221" i="72"/>
  <c r="B98" i="73" s="1"/>
  <c r="F98" i="73" s="1"/>
  <c r="J221" i="72"/>
  <c r="K221" i="72"/>
  <c r="D98" i="73" s="1"/>
  <c r="L221" i="72"/>
  <c r="E98" i="73" s="1"/>
  <c r="B222" i="72"/>
  <c r="C222" i="72"/>
  <c r="D222" i="72"/>
  <c r="E222" i="72"/>
  <c r="F223" i="72"/>
  <c r="G223" i="72"/>
  <c r="I223" i="72"/>
  <c r="J223" i="72"/>
  <c r="C100" i="73" s="1"/>
  <c r="K223" i="72"/>
  <c r="D100" i="73" s="1"/>
  <c r="L223" i="72"/>
  <c r="E100" i="73" s="1"/>
  <c r="F224" i="72"/>
  <c r="G224" i="72"/>
  <c r="I224" i="72"/>
  <c r="J224" i="72"/>
  <c r="C101" i="73" s="1"/>
  <c r="K224" i="72"/>
  <c r="D101" i="73" s="1"/>
  <c r="L224" i="72"/>
  <c r="E101" i="73" s="1"/>
  <c r="F225" i="72"/>
  <c r="G225" i="72"/>
  <c r="I225" i="72"/>
  <c r="B102" i="73" s="1"/>
  <c r="J225" i="72"/>
  <c r="K225" i="72"/>
  <c r="D102" i="73" s="1"/>
  <c r="D106" i="73" s="1"/>
  <c r="L225" i="72"/>
  <c r="E102" i="73" s="1"/>
  <c r="F226" i="72"/>
  <c r="G226" i="72"/>
  <c r="I226" i="72"/>
  <c r="B103" i="73" s="1"/>
  <c r="J226" i="72"/>
  <c r="C103" i="73" s="1"/>
  <c r="K226" i="72"/>
  <c r="D103" i="73" s="1"/>
  <c r="L226" i="72"/>
  <c r="F227" i="72"/>
  <c r="G227" i="72"/>
  <c r="I227" i="72"/>
  <c r="B104" i="73" s="1"/>
  <c r="J227" i="72"/>
  <c r="C104" i="73" s="1"/>
  <c r="K227" i="72"/>
  <c r="D104" i="73" s="1"/>
  <c r="F104" i="73" s="1"/>
  <c r="L227" i="72"/>
  <c r="E104" i="73" s="1"/>
  <c r="F228" i="72"/>
  <c r="G228" i="72" s="1"/>
  <c r="I228" i="72"/>
  <c r="J228" i="72"/>
  <c r="C105" i="73" s="1"/>
  <c r="K228" i="72"/>
  <c r="D105" i="73" s="1"/>
  <c r="L228" i="72"/>
  <c r="B229" i="72"/>
  <c r="C229" i="72"/>
  <c r="D229" i="72"/>
  <c r="D252" i="72" s="1"/>
  <c r="E229" i="72"/>
  <c r="F230" i="72"/>
  <c r="I230" i="72"/>
  <c r="B107" i="73" s="1"/>
  <c r="J230" i="72"/>
  <c r="C107" i="73" s="1"/>
  <c r="K230" i="72"/>
  <c r="D107" i="73" s="1"/>
  <c r="L230" i="72"/>
  <c r="F231" i="72"/>
  <c r="I231" i="72"/>
  <c r="J231" i="72"/>
  <c r="C108" i="73" s="1"/>
  <c r="K231" i="72"/>
  <c r="L231" i="72"/>
  <c r="E108" i="73" s="1"/>
  <c r="F232" i="72"/>
  <c r="G232" i="72"/>
  <c r="I232" i="72"/>
  <c r="B109" i="73" s="1"/>
  <c r="F109" i="73" s="1"/>
  <c r="M232" i="72"/>
  <c r="N232" i="72" s="1"/>
  <c r="J232" i="72"/>
  <c r="C109" i="73" s="1"/>
  <c r="K232" i="72"/>
  <c r="D109" i="73" s="1"/>
  <c r="L232" i="72"/>
  <c r="E109" i="73" s="1"/>
  <c r="F233" i="72"/>
  <c r="G233" i="72"/>
  <c r="I233" i="72"/>
  <c r="M233" i="72"/>
  <c r="J233" i="72"/>
  <c r="C110" i="73" s="1"/>
  <c r="K233" i="72"/>
  <c r="D110" i="73" s="1"/>
  <c r="F110" i="73" s="1"/>
  <c r="L233" i="72"/>
  <c r="E110" i="73" s="1"/>
  <c r="F234" i="72"/>
  <c r="G234" i="72" s="1"/>
  <c r="I234" i="72"/>
  <c r="J234" i="72"/>
  <c r="C111" i="73" s="1"/>
  <c r="K234" i="72"/>
  <c r="D111" i="73" s="1"/>
  <c r="L234" i="72"/>
  <c r="E111" i="73" s="1"/>
  <c r="F235" i="72"/>
  <c r="I235" i="72"/>
  <c r="B112" i="73" s="1"/>
  <c r="F112" i="73" s="1"/>
  <c r="G112" i="73" s="1"/>
  <c r="J235" i="72"/>
  <c r="C112" i="73" s="1"/>
  <c r="K235" i="72"/>
  <c r="D112" i="73" s="1"/>
  <c r="L235" i="72"/>
  <c r="F236" i="72"/>
  <c r="G236" i="72"/>
  <c r="I236" i="72"/>
  <c r="B113" i="73" s="1"/>
  <c r="J236" i="72"/>
  <c r="C113" i="73" s="1"/>
  <c r="K236" i="72"/>
  <c r="D113" i="73" s="1"/>
  <c r="F113" i="73" s="1"/>
  <c r="L236" i="72"/>
  <c r="E113" i="73" s="1"/>
  <c r="F237" i="72"/>
  <c r="G237" i="72" s="1"/>
  <c r="I237" i="72"/>
  <c r="B114" i="73" s="1"/>
  <c r="J237" i="72"/>
  <c r="K237" i="72"/>
  <c r="D114" i="73" s="1"/>
  <c r="L237" i="72"/>
  <c r="E114" i="73" s="1"/>
  <c r="F238" i="72"/>
  <c r="I238" i="72"/>
  <c r="B115" i="73" s="1"/>
  <c r="J238" i="72"/>
  <c r="C115" i="73" s="1"/>
  <c r="K238" i="72"/>
  <c r="D115" i="73" s="1"/>
  <c r="L238" i="72"/>
  <c r="E115" i="73" s="1"/>
  <c r="E121" i="73" s="1"/>
  <c r="F239" i="72"/>
  <c r="G239" i="72"/>
  <c r="I239" i="72"/>
  <c r="J239" i="72"/>
  <c r="K239" i="72"/>
  <c r="D116" i="73" s="1"/>
  <c r="L239" i="72"/>
  <c r="E116" i="73" s="1"/>
  <c r="F240" i="72"/>
  <c r="G240" i="72" s="1"/>
  <c r="I240" i="72"/>
  <c r="B117" i="73" s="1"/>
  <c r="J240" i="72"/>
  <c r="C117" i="73" s="1"/>
  <c r="K240" i="72"/>
  <c r="L240" i="72"/>
  <c r="E117" i="73" s="1"/>
  <c r="F241" i="72"/>
  <c r="G241" i="72"/>
  <c r="I241" i="72"/>
  <c r="J241" i="72"/>
  <c r="C118" i="73" s="1"/>
  <c r="K241" i="72"/>
  <c r="D118" i="73" s="1"/>
  <c r="L241" i="72"/>
  <c r="E118" i="73" s="1"/>
  <c r="F242" i="72"/>
  <c r="G242" i="72"/>
  <c r="I242" i="72"/>
  <c r="B119" i="73" s="1"/>
  <c r="F119" i="73" s="1"/>
  <c r="G119" i="73" s="1"/>
  <c r="M242" i="72"/>
  <c r="J242" i="72"/>
  <c r="C119" i="73" s="1"/>
  <c r="K242" i="72"/>
  <c r="D119" i="73" s="1"/>
  <c r="L242" i="72"/>
  <c r="E119" i="73" s="1"/>
  <c r="F243" i="72"/>
  <c r="G243" i="72" s="1"/>
  <c r="I243" i="72"/>
  <c r="J243" i="72"/>
  <c r="C120" i="73" s="1"/>
  <c r="K243" i="72"/>
  <c r="L243" i="72"/>
  <c r="E120" i="73" s="1"/>
  <c r="B244" i="72"/>
  <c r="C244" i="72"/>
  <c r="D244" i="72"/>
  <c r="E244" i="72"/>
  <c r="F245" i="72"/>
  <c r="I245" i="72"/>
  <c r="J245" i="72"/>
  <c r="C122" i="73" s="1"/>
  <c r="K245" i="72"/>
  <c r="L245" i="72"/>
  <c r="F246" i="72"/>
  <c r="G246" i="72" s="1"/>
  <c r="I246" i="72"/>
  <c r="B123" i="73" s="1"/>
  <c r="J246" i="72"/>
  <c r="C123" i="73" s="1"/>
  <c r="K246" i="72"/>
  <c r="L246" i="72"/>
  <c r="F247" i="72"/>
  <c r="G247" i="72" s="1"/>
  <c r="I247" i="72"/>
  <c r="J247" i="72"/>
  <c r="C124" i="73" s="1"/>
  <c r="K247" i="72"/>
  <c r="D124" i="73" s="1"/>
  <c r="L247" i="72"/>
  <c r="F248" i="72"/>
  <c r="G248" i="72"/>
  <c r="I248" i="72"/>
  <c r="B125" i="73" s="1"/>
  <c r="J248" i="72"/>
  <c r="K248" i="72"/>
  <c r="L248" i="72"/>
  <c r="F249" i="72"/>
  <c r="G249" i="72"/>
  <c r="I249" i="72"/>
  <c r="J249" i="72"/>
  <c r="C126" i="73" s="1"/>
  <c r="K249" i="72"/>
  <c r="L249" i="72"/>
  <c r="F250" i="72"/>
  <c r="G250" i="72" s="1"/>
  <c r="I250" i="72"/>
  <c r="J250" i="72"/>
  <c r="C127" i="73" s="1"/>
  <c r="K250" i="72"/>
  <c r="D127" i="73" s="1"/>
  <c r="L250" i="72"/>
  <c r="E127" i="73" s="1"/>
  <c r="B251" i="72"/>
  <c r="C251" i="72"/>
  <c r="D251" i="72"/>
  <c r="E251" i="72"/>
  <c r="F257" i="72"/>
  <c r="M257" i="72"/>
  <c r="N257" i="72"/>
  <c r="F258" i="72"/>
  <c r="M258" i="72"/>
  <c r="N258" i="72"/>
  <c r="F259" i="72"/>
  <c r="G259" i="72" s="1"/>
  <c r="M259" i="72"/>
  <c r="N259" i="72"/>
  <c r="F260" i="72"/>
  <c r="G260" i="72" s="1"/>
  <c r="M260" i="72"/>
  <c r="N260" i="72"/>
  <c r="F261" i="72"/>
  <c r="G261" i="72" s="1"/>
  <c r="M261" i="72"/>
  <c r="N261" i="72"/>
  <c r="F262" i="72"/>
  <c r="G262" i="72" s="1"/>
  <c r="M262" i="72"/>
  <c r="B263" i="72"/>
  <c r="C263" i="72"/>
  <c r="D263" i="72"/>
  <c r="E263" i="72"/>
  <c r="F263" i="72"/>
  <c r="I263" i="72"/>
  <c r="J263" i="72"/>
  <c r="K263" i="72"/>
  <c r="L263" i="72"/>
  <c r="F264" i="72"/>
  <c r="M264" i="72"/>
  <c r="N264" i="72"/>
  <c r="F265" i="72"/>
  <c r="G265" i="72" s="1"/>
  <c r="M265" i="72"/>
  <c r="N265" i="72"/>
  <c r="F266" i="72"/>
  <c r="G266" i="72" s="1"/>
  <c r="M266" i="72"/>
  <c r="N266" i="72" s="1"/>
  <c r="F267" i="72"/>
  <c r="G267" i="72"/>
  <c r="M267" i="72"/>
  <c r="N267" i="72" s="1"/>
  <c r="F268" i="72"/>
  <c r="G268" i="72"/>
  <c r="M268" i="72"/>
  <c r="N268" i="72"/>
  <c r="F269" i="72"/>
  <c r="G269" i="72" s="1"/>
  <c r="M269" i="72"/>
  <c r="N269" i="72" s="1"/>
  <c r="B270" i="72"/>
  <c r="F270" i="72" s="1"/>
  <c r="C270" i="72"/>
  <c r="D270" i="72"/>
  <c r="E270" i="72"/>
  <c r="I270" i="72"/>
  <c r="J270" i="72"/>
  <c r="K270" i="72"/>
  <c r="K293" i="72" s="1"/>
  <c r="L270" i="72"/>
  <c r="F271" i="72"/>
  <c r="G271" i="72" s="1"/>
  <c r="M271" i="72"/>
  <c r="N271" i="72" s="1"/>
  <c r="F272" i="72"/>
  <c r="G272" i="72" s="1"/>
  <c r="M272" i="72"/>
  <c r="F273" i="72"/>
  <c r="G273" i="72" s="1"/>
  <c r="M273" i="72"/>
  <c r="N273" i="72"/>
  <c r="F274" i="72"/>
  <c r="G274" i="72"/>
  <c r="M274" i="72"/>
  <c r="N274" i="72"/>
  <c r="F275" i="72"/>
  <c r="G275" i="72" s="1"/>
  <c r="M275" i="72"/>
  <c r="N275" i="72"/>
  <c r="F276" i="72"/>
  <c r="M276" i="72"/>
  <c r="F277" i="72"/>
  <c r="G277" i="72"/>
  <c r="M277" i="72"/>
  <c r="F278" i="72"/>
  <c r="G278" i="72" s="1"/>
  <c r="M278" i="72"/>
  <c r="N278" i="72" s="1"/>
  <c r="F279" i="72"/>
  <c r="G279" i="72" s="1"/>
  <c r="M279" i="72"/>
  <c r="N279" i="72"/>
  <c r="F280" i="72"/>
  <c r="G280" i="72" s="1"/>
  <c r="M280" i="72"/>
  <c r="N280" i="72"/>
  <c r="F281" i="72"/>
  <c r="G281" i="72"/>
  <c r="M281" i="72"/>
  <c r="N281" i="72"/>
  <c r="F282" i="72"/>
  <c r="G282" i="72" s="1"/>
  <c r="M282" i="72"/>
  <c r="N282" i="72"/>
  <c r="F283" i="72"/>
  <c r="G283" i="72" s="1"/>
  <c r="M283" i="72"/>
  <c r="N283" i="72"/>
  <c r="F284" i="72"/>
  <c r="M284" i="72"/>
  <c r="N284" i="72"/>
  <c r="B285" i="72"/>
  <c r="C285" i="72"/>
  <c r="D285" i="72"/>
  <c r="E285" i="72"/>
  <c r="I285" i="72"/>
  <c r="J285" i="72"/>
  <c r="K285" i="72"/>
  <c r="L285" i="72"/>
  <c r="F286" i="72"/>
  <c r="G286" i="72"/>
  <c r="M286" i="72"/>
  <c r="N286" i="72"/>
  <c r="F287" i="72"/>
  <c r="G287" i="72"/>
  <c r="M287" i="72"/>
  <c r="N287" i="72"/>
  <c r="F288" i="72"/>
  <c r="G288" i="72"/>
  <c r="M288" i="72"/>
  <c r="N288" i="72"/>
  <c r="F289" i="72"/>
  <c r="G289" i="72"/>
  <c r="M289" i="72"/>
  <c r="N289" i="72"/>
  <c r="F290" i="72"/>
  <c r="M290" i="72"/>
  <c r="N290" i="72"/>
  <c r="F291" i="72"/>
  <c r="G291" i="72" s="1"/>
  <c r="M291" i="72"/>
  <c r="N291" i="72"/>
  <c r="B292" i="72"/>
  <c r="C292" i="72"/>
  <c r="D292" i="72"/>
  <c r="E292" i="72"/>
  <c r="I292" i="72"/>
  <c r="J292" i="72"/>
  <c r="K292" i="72"/>
  <c r="L292" i="72"/>
  <c r="I293" i="72"/>
  <c r="F298" i="72"/>
  <c r="G298" i="72"/>
  <c r="I298" i="72"/>
  <c r="B134" i="73" s="1"/>
  <c r="J298" i="72"/>
  <c r="K298" i="72"/>
  <c r="L298" i="72"/>
  <c r="E134" i="73" s="1"/>
  <c r="F299" i="72"/>
  <c r="G299" i="72"/>
  <c r="I299" i="72"/>
  <c r="B135" i="73" s="1"/>
  <c r="J299" i="72"/>
  <c r="C135" i="73" s="1"/>
  <c r="K299" i="72"/>
  <c r="D135" i="73" s="1"/>
  <c r="L299" i="72"/>
  <c r="F300" i="72"/>
  <c r="G300" i="72"/>
  <c r="I300" i="72"/>
  <c r="B136" i="73" s="1"/>
  <c r="J300" i="72"/>
  <c r="K300" i="72"/>
  <c r="D136" i="73" s="1"/>
  <c r="K304" i="72"/>
  <c r="L300" i="72"/>
  <c r="E136" i="73" s="1"/>
  <c r="F301" i="72"/>
  <c r="G301" i="72"/>
  <c r="I301" i="72"/>
  <c r="J301" i="72"/>
  <c r="J178" i="73" s="1"/>
  <c r="K301" i="72"/>
  <c r="D137" i="73" s="1"/>
  <c r="L301" i="72"/>
  <c r="M301" i="72"/>
  <c r="N301" i="72"/>
  <c r="F302" i="72"/>
  <c r="G302" i="72"/>
  <c r="I302" i="72"/>
  <c r="B138" i="73" s="1"/>
  <c r="J302" i="72"/>
  <c r="K302" i="72"/>
  <c r="K179" i="73" s="1"/>
  <c r="L302" i="72"/>
  <c r="E138" i="73" s="1"/>
  <c r="M302" i="72"/>
  <c r="F303" i="72"/>
  <c r="G303" i="72"/>
  <c r="I303" i="72"/>
  <c r="B139" i="73" s="1"/>
  <c r="J303" i="72"/>
  <c r="C139" i="73" s="1"/>
  <c r="K303" i="72"/>
  <c r="D139" i="73" s="1"/>
  <c r="L303" i="72"/>
  <c r="B304" i="72"/>
  <c r="C304" i="72"/>
  <c r="G304" i="72" s="1"/>
  <c r="D304" i="72"/>
  <c r="E304" i="72"/>
  <c r="F305" i="72"/>
  <c r="G305" i="72"/>
  <c r="I305" i="72"/>
  <c r="J305" i="72"/>
  <c r="K305" i="72"/>
  <c r="L305" i="72"/>
  <c r="E141" i="73" s="1"/>
  <c r="F306" i="72"/>
  <c r="G306" i="72"/>
  <c r="I306" i="72"/>
  <c r="B142" i="73" s="1"/>
  <c r="J306" i="72"/>
  <c r="C142" i="73" s="1"/>
  <c r="K306" i="72"/>
  <c r="D142" i="73" s="1"/>
  <c r="L306" i="72"/>
  <c r="E142" i="73" s="1"/>
  <c r="F307" i="72"/>
  <c r="G307" i="72"/>
  <c r="I307" i="72"/>
  <c r="B143" i="73" s="1"/>
  <c r="J307" i="72"/>
  <c r="K307" i="72"/>
  <c r="D143" i="73" s="1"/>
  <c r="L307" i="72"/>
  <c r="M307" i="72"/>
  <c r="F308" i="72"/>
  <c r="G308" i="72"/>
  <c r="I308" i="72"/>
  <c r="B144" i="73" s="1"/>
  <c r="J308" i="72"/>
  <c r="K308" i="72"/>
  <c r="D144" i="73" s="1"/>
  <c r="L308" i="72"/>
  <c r="E144" i="73" s="1"/>
  <c r="F309" i="72"/>
  <c r="G309" i="72"/>
  <c r="I309" i="72"/>
  <c r="B145" i="73" s="1"/>
  <c r="J309" i="72"/>
  <c r="K309" i="72"/>
  <c r="D145" i="73" s="1"/>
  <c r="L309" i="72"/>
  <c r="E145" i="73" s="1"/>
  <c r="F310" i="72"/>
  <c r="I310" i="72"/>
  <c r="B146" i="73" s="1"/>
  <c r="J310" i="72"/>
  <c r="K310" i="72"/>
  <c r="L310" i="72"/>
  <c r="E146" i="73" s="1"/>
  <c r="B311" i="72"/>
  <c r="B334" i="72" s="1"/>
  <c r="F334" i="72" s="1"/>
  <c r="H302" i="72" s="1"/>
  <c r="C311" i="72"/>
  <c r="D311" i="72"/>
  <c r="E311" i="72"/>
  <c r="F312" i="72"/>
  <c r="G312" i="72"/>
  <c r="I312" i="72"/>
  <c r="B148" i="73" s="1"/>
  <c r="J312" i="72"/>
  <c r="C148" i="73" s="1"/>
  <c r="K312" i="72"/>
  <c r="L312" i="72"/>
  <c r="F313" i="72"/>
  <c r="I313" i="72"/>
  <c r="J313" i="72"/>
  <c r="C149" i="73" s="1"/>
  <c r="K313" i="72"/>
  <c r="D149" i="73" s="1"/>
  <c r="L313" i="72"/>
  <c r="F314" i="72"/>
  <c r="G314" i="72" s="1"/>
  <c r="I314" i="72"/>
  <c r="B150" i="73" s="1"/>
  <c r="M314" i="72"/>
  <c r="J314" i="72"/>
  <c r="C150" i="73" s="1"/>
  <c r="K314" i="72"/>
  <c r="D150" i="73" s="1"/>
  <c r="L314" i="72"/>
  <c r="E150" i="73" s="1"/>
  <c r="F315" i="72"/>
  <c r="G315" i="72"/>
  <c r="I315" i="72"/>
  <c r="B151" i="73" s="1"/>
  <c r="J315" i="72"/>
  <c r="C151" i="73" s="1"/>
  <c r="K315" i="72"/>
  <c r="D151" i="73" s="1"/>
  <c r="L315" i="72"/>
  <c r="E151" i="73" s="1"/>
  <c r="F316" i="72"/>
  <c r="I316" i="72"/>
  <c r="B152" i="73" s="1"/>
  <c r="J316" i="72"/>
  <c r="M316" i="72"/>
  <c r="N316" i="72" s="1"/>
  <c r="K316" i="72"/>
  <c r="D152" i="73" s="1"/>
  <c r="L316" i="72"/>
  <c r="E152" i="73" s="1"/>
  <c r="F317" i="72"/>
  <c r="G317" i="72" s="1"/>
  <c r="I317" i="72"/>
  <c r="B153" i="73" s="1"/>
  <c r="F153" i="73" s="1"/>
  <c r="G153" i="73" s="1"/>
  <c r="J317" i="72"/>
  <c r="K317" i="72"/>
  <c r="D153" i="73" s="1"/>
  <c r="L317" i="72"/>
  <c r="E153" i="73" s="1"/>
  <c r="F318" i="72"/>
  <c r="I318" i="72"/>
  <c r="B154" i="73" s="1"/>
  <c r="J318" i="72"/>
  <c r="K318" i="72"/>
  <c r="D154" i="73" s="1"/>
  <c r="L318" i="72"/>
  <c r="E154" i="73" s="1"/>
  <c r="F319" i="72"/>
  <c r="G319" i="72"/>
  <c r="I319" i="72"/>
  <c r="B155" i="73" s="1"/>
  <c r="J319" i="72"/>
  <c r="C155" i="73" s="1"/>
  <c r="K319" i="72"/>
  <c r="D155" i="73" s="1"/>
  <c r="L319" i="72"/>
  <c r="E155" i="73" s="1"/>
  <c r="M319" i="72"/>
  <c r="N319" i="72" s="1"/>
  <c r="F320" i="72"/>
  <c r="G320" i="72"/>
  <c r="I320" i="72"/>
  <c r="B156" i="73" s="1"/>
  <c r="J320" i="72"/>
  <c r="C156" i="73" s="1"/>
  <c r="K320" i="72"/>
  <c r="L320" i="72"/>
  <c r="E156" i="73" s="1"/>
  <c r="F321" i="72"/>
  <c r="G321" i="72"/>
  <c r="I321" i="72"/>
  <c r="B157" i="73" s="1"/>
  <c r="J321" i="72"/>
  <c r="J198" i="73" s="1"/>
  <c r="K321" i="72"/>
  <c r="D157" i="73" s="1"/>
  <c r="L321" i="72"/>
  <c r="M321" i="72"/>
  <c r="F322" i="72"/>
  <c r="G322" i="72"/>
  <c r="I322" i="72"/>
  <c r="J322" i="72"/>
  <c r="K322" i="72"/>
  <c r="D158" i="73" s="1"/>
  <c r="L322" i="72"/>
  <c r="L326" i="72" s="1"/>
  <c r="F323" i="72"/>
  <c r="G323" i="72"/>
  <c r="I323" i="72"/>
  <c r="B159" i="73" s="1"/>
  <c r="J323" i="72"/>
  <c r="C159" i="73" s="1"/>
  <c r="K323" i="72"/>
  <c r="D159" i="73" s="1"/>
  <c r="L323" i="72"/>
  <c r="E159" i="73" s="1"/>
  <c r="F324" i="72"/>
  <c r="G324" i="72" s="1"/>
  <c r="I324" i="72"/>
  <c r="B160" i="73" s="1"/>
  <c r="J324" i="72"/>
  <c r="K324" i="72"/>
  <c r="D160" i="73" s="1"/>
  <c r="L324" i="72"/>
  <c r="E160" i="73" s="1"/>
  <c r="F325" i="72"/>
  <c r="G325" i="72"/>
  <c r="I325" i="72"/>
  <c r="B161" i="73" s="1"/>
  <c r="J325" i="72"/>
  <c r="C161" i="73" s="1"/>
  <c r="K325" i="72"/>
  <c r="L325" i="72"/>
  <c r="B326" i="72"/>
  <c r="C326" i="72"/>
  <c r="D326" i="72"/>
  <c r="E326" i="72"/>
  <c r="F327" i="72"/>
  <c r="G327" i="72"/>
  <c r="I327" i="72"/>
  <c r="J327" i="72"/>
  <c r="K327" i="72"/>
  <c r="L327" i="72"/>
  <c r="F328" i="72"/>
  <c r="G328" i="72"/>
  <c r="I328" i="72"/>
  <c r="B164" i="73" s="1"/>
  <c r="J328" i="72"/>
  <c r="K328" i="72"/>
  <c r="D164" i="73" s="1"/>
  <c r="L328" i="72"/>
  <c r="F329" i="72"/>
  <c r="G329" i="72"/>
  <c r="I329" i="72"/>
  <c r="B165" i="73" s="1"/>
  <c r="M329" i="72"/>
  <c r="J329" i="72"/>
  <c r="C165" i="73" s="1"/>
  <c r="N329" i="72"/>
  <c r="K329" i="72"/>
  <c r="D165" i="73" s="1"/>
  <c r="L329" i="72"/>
  <c r="E165" i="73" s="1"/>
  <c r="F330" i="72"/>
  <c r="G330" i="72" s="1"/>
  <c r="I330" i="72"/>
  <c r="B166" i="73" s="1"/>
  <c r="J330" i="72"/>
  <c r="C166" i="73" s="1"/>
  <c r="K330" i="72"/>
  <c r="L330" i="72"/>
  <c r="E166" i="73" s="1"/>
  <c r="F331" i="72"/>
  <c r="G331" i="72"/>
  <c r="I331" i="72"/>
  <c r="M331" i="72" s="1"/>
  <c r="J331" i="72"/>
  <c r="C167" i="73" s="1"/>
  <c r="K331" i="72"/>
  <c r="D167" i="73" s="1"/>
  <c r="L331" i="72"/>
  <c r="F332" i="72"/>
  <c r="G332" i="72"/>
  <c r="I332" i="72"/>
  <c r="J332" i="72"/>
  <c r="K332" i="72"/>
  <c r="L332" i="72"/>
  <c r="E168" i="73" s="1"/>
  <c r="B333" i="72"/>
  <c r="C333" i="72"/>
  <c r="D333" i="72"/>
  <c r="F333" i="72" s="1"/>
  <c r="E333" i="72"/>
  <c r="C334" i="72"/>
  <c r="G334" i="72" s="1"/>
  <c r="N16" i="73"/>
  <c r="N151" i="73"/>
  <c r="J99" i="73"/>
  <c r="M84" i="73"/>
  <c r="N84" i="73"/>
  <c r="N43" i="73"/>
  <c r="N148" i="73"/>
  <c r="J121" i="73"/>
  <c r="M97" i="73"/>
  <c r="J65" i="73"/>
  <c r="N59" i="73"/>
  <c r="J169" i="73"/>
  <c r="M125" i="73"/>
  <c r="N125" i="73"/>
  <c r="M120" i="73"/>
  <c r="M156" i="73"/>
  <c r="I162" i="73"/>
  <c r="F101" i="73"/>
  <c r="N61" i="73"/>
  <c r="J58" i="73"/>
  <c r="N159" i="73"/>
  <c r="M144" i="73"/>
  <c r="M124" i="73"/>
  <c r="M54" i="73"/>
  <c r="M15" i="73"/>
  <c r="I17" i="73"/>
  <c r="G98" i="73"/>
  <c r="M72" i="73"/>
  <c r="N72" i="73" s="1"/>
  <c r="I140" i="73"/>
  <c r="M73" i="73"/>
  <c r="F56" i="73"/>
  <c r="N18" i="73"/>
  <c r="J24" i="73"/>
  <c r="G165" i="73"/>
  <c r="N146" i="73"/>
  <c r="N82" i="73"/>
  <c r="L87" i="73"/>
  <c r="I39" i="73"/>
  <c r="G32" i="73"/>
  <c r="N27" i="73"/>
  <c r="N156" i="73"/>
  <c r="J162" i="73"/>
  <c r="I99" i="73"/>
  <c r="M93" i="73"/>
  <c r="N93" i="73" s="1"/>
  <c r="I65" i="73"/>
  <c r="M59" i="73"/>
  <c r="K24" i="73"/>
  <c r="M167" i="73"/>
  <c r="N144" i="73"/>
  <c r="M103" i="73"/>
  <c r="N103" i="73" s="1"/>
  <c r="B140" i="73"/>
  <c r="L99" i="73"/>
  <c r="I58" i="73"/>
  <c r="M19" i="73"/>
  <c r="L24" i="73"/>
  <c r="N12" i="73"/>
  <c r="N73" i="73"/>
  <c r="K162" i="73"/>
  <c r="N149" i="73"/>
  <c r="M141" i="73"/>
  <c r="N141" i="73" s="1"/>
  <c r="K87" i="73"/>
  <c r="M96" i="73"/>
  <c r="N96" i="73"/>
  <c r="N33" i="73"/>
  <c r="M148" i="73"/>
  <c r="N136" i="73"/>
  <c r="M119" i="73"/>
  <c r="N119" i="73" s="1"/>
  <c r="M107" i="73"/>
  <c r="M101" i="73"/>
  <c r="N101" i="73" s="1"/>
  <c r="N68" i="73"/>
  <c r="M168" i="73"/>
  <c r="M136" i="73"/>
  <c r="N115" i="73"/>
  <c r="G113" i="73"/>
  <c r="I106" i="73"/>
  <c r="M104" i="73"/>
  <c r="L80" i="73"/>
  <c r="M25" i="73"/>
  <c r="M113" i="73"/>
  <c r="N113" i="73" s="1"/>
  <c r="C58" i="73"/>
  <c r="M23" i="73"/>
  <c r="N23" i="73" s="1"/>
  <c r="M18" i="73"/>
  <c r="I24" i="73"/>
  <c r="L17" i="73"/>
  <c r="G110" i="73"/>
  <c r="N20" i="73"/>
  <c r="F14" i="73"/>
  <c r="N164" i="73"/>
  <c r="M160" i="73"/>
  <c r="M123" i="73"/>
  <c r="M115" i="73"/>
  <c r="I121" i="73"/>
  <c r="G84" i="73"/>
  <c r="M70" i="73"/>
  <c r="N38" i="73"/>
  <c r="N15" i="73"/>
  <c r="F54" i="73"/>
  <c r="M40" i="73"/>
  <c r="M118" i="73"/>
  <c r="G93" i="73"/>
  <c r="N83" i="73"/>
  <c r="I87" i="73"/>
  <c r="M67" i="73"/>
  <c r="N55" i="73"/>
  <c r="M35" i="73"/>
  <c r="K39" i="73"/>
  <c r="N21" i="73"/>
  <c r="N13" i="73"/>
  <c r="F66" i="73"/>
  <c r="G66" i="73"/>
  <c r="I46" i="73"/>
  <c r="N31" i="73"/>
  <c r="M26" i="73"/>
  <c r="K17" i="73"/>
  <c r="J87" i="73"/>
  <c r="M83" i="73"/>
  <c r="N79" i="73"/>
  <c r="I80" i="73"/>
  <c r="N66" i="73"/>
  <c r="N64" i="73"/>
  <c r="M62" i="73"/>
  <c r="M55" i="73"/>
  <c r="N34" i="73"/>
  <c r="M114" i="73"/>
  <c r="M94" i="73"/>
  <c r="M78" i="73"/>
  <c r="M30" i="73"/>
  <c r="M82" i="73"/>
  <c r="N74" i="73"/>
  <c r="J80" i="73"/>
  <c r="L65" i="73"/>
  <c r="N26" i="73"/>
  <c r="M22" i="73"/>
  <c r="M14" i="73"/>
  <c r="N14" i="73"/>
  <c r="M330" i="72"/>
  <c r="N330" i="72" s="1"/>
  <c r="M270" i="72"/>
  <c r="G220" i="72"/>
  <c r="M216" i="72"/>
  <c r="J222" i="72"/>
  <c r="N194" i="72"/>
  <c r="N187" i="72"/>
  <c r="I162" i="72"/>
  <c r="I170" i="72" s="1"/>
  <c r="J162" i="72"/>
  <c r="C170" i="72"/>
  <c r="F140" i="72"/>
  <c r="I129" i="72"/>
  <c r="M129" i="72" s="1"/>
  <c r="O127" i="72" s="1"/>
  <c r="M121" i="72"/>
  <c r="N121" i="72" s="1"/>
  <c r="N107" i="72"/>
  <c r="M63" i="72"/>
  <c r="L47" i="72"/>
  <c r="L333" i="72"/>
  <c r="M318" i="72"/>
  <c r="N318" i="72" s="1"/>
  <c r="M298" i="72"/>
  <c r="M217" i="72"/>
  <c r="M158" i="72"/>
  <c r="N158" i="72" s="1"/>
  <c r="N31" i="72"/>
  <c r="N29" i="72"/>
  <c r="N26" i="72"/>
  <c r="M323" i="72"/>
  <c r="G316" i="72"/>
  <c r="I311" i="72"/>
  <c r="M309" i="72"/>
  <c r="E334" i="72"/>
  <c r="M303" i="72"/>
  <c r="G270" i="72"/>
  <c r="M246" i="72"/>
  <c r="N209" i="72"/>
  <c r="N188" i="72"/>
  <c r="M149" i="72"/>
  <c r="N146" i="72"/>
  <c r="G36" i="72"/>
  <c r="G318" i="72"/>
  <c r="N314" i="72"/>
  <c r="N262" i="72"/>
  <c r="G257" i="72"/>
  <c r="G245" i="72"/>
  <c r="M236" i="72"/>
  <c r="G235" i="72"/>
  <c r="N198" i="72"/>
  <c r="N191" i="72"/>
  <c r="K169" i="72"/>
  <c r="L140" i="72"/>
  <c r="M83" i="72"/>
  <c r="K58" i="72"/>
  <c r="G180" i="72"/>
  <c r="N15" i="72"/>
  <c r="N11" i="72"/>
  <c r="J244" i="72"/>
  <c r="G140" i="72"/>
  <c r="N128" i="72"/>
  <c r="N94" i="72"/>
  <c r="N13" i="72"/>
  <c r="G310" i="72"/>
  <c r="N302" i="72"/>
  <c r="G290" i="72"/>
  <c r="N276" i="72"/>
  <c r="N272" i="72"/>
  <c r="B293" i="72"/>
  <c r="N233" i="72"/>
  <c r="F229" i="72"/>
  <c r="M224" i="72"/>
  <c r="M134" i="72"/>
  <c r="I140" i="72"/>
  <c r="N77" i="72"/>
  <c r="N34" i="72"/>
  <c r="G148" i="72"/>
  <c r="N114" i="72"/>
  <c r="N98" i="72"/>
  <c r="N216" i="72"/>
  <c r="L162" i="72"/>
  <c r="G138" i="72"/>
  <c r="G313" i="72"/>
  <c r="G276" i="72"/>
  <c r="G258" i="72"/>
  <c r="B252" i="72"/>
  <c r="G238" i="72"/>
  <c r="G230" i="72"/>
  <c r="M225" i="72"/>
  <c r="K229" i="72"/>
  <c r="M221" i="72"/>
  <c r="N221" i="72" s="1"/>
  <c r="G116" i="72"/>
  <c r="J129" i="72"/>
  <c r="M106" i="72"/>
  <c r="M82" i="72"/>
  <c r="D334" i="72"/>
  <c r="G264" i="72"/>
  <c r="M235" i="72"/>
  <c r="M230" i="72"/>
  <c r="G196" i="72"/>
  <c r="F188" i="72"/>
  <c r="G188" i="72"/>
  <c r="G181" i="72"/>
  <c r="N103" i="72"/>
  <c r="J80" i="72"/>
  <c r="F285" i="72"/>
  <c r="K222" i="72"/>
  <c r="G200" i="72"/>
  <c r="N197" i="72"/>
  <c r="N193" i="72"/>
  <c r="G186" i="72"/>
  <c r="N177" i="72"/>
  <c r="N101" i="72"/>
  <c r="C88" i="72"/>
  <c r="F58" i="72"/>
  <c r="F311" i="72"/>
  <c r="I304" i="72"/>
  <c r="M220" i="72"/>
  <c r="L211" i="72"/>
  <c r="F106" i="72"/>
  <c r="E129" i="72"/>
  <c r="M72" i="72"/>
  <c r="N72" i="72"/>
  <c r="M52" i="72"/>
  <c r="N41" i="72"/>
  <c r="N27" i="72"/>
  <c r="F17" i="72"/>
  <c r="C47" i="72"/>
  <c r="N277" i="72"/>
  <c r="N242" i="72"/>
  <c r="C252" i="72"/>
  <c r="C211" i="72"/>
  <c r="M77" i="72"/>
  <c r="G30" i="72"/>
  <c r="G18" i="72"/>
  <c r="F80" i="72"/>
  <c r="N55" i="72"/>
  <c r="I229" i="72"/>
  <c r="F181" i="72"/>
  <c r="M142" i="72"/>
  <c r="N142" i="72" s="1"/>
  <c r="M139" i="72"/>
  <c r="M73" i="72"/>
  <c r="M60" i="72"/>
  <c r="N60" i="72" s="1"/>
  <c r="M164" i="72"/>
  <c r="I169" i="72"/>
  <c r="G156" i="72"/>
  <c r="M144" i="72"/>
  <c r="N144" i="72" s="1"/>
  <c r="B170" i="72"/>
  <c r="M128" i="72"/>
  <c r="N125" i="72"/>
  <c r="F65" i="72"/>
  <c r="G65" i="72"/>
  <c r="M53" i="72"/>
  <c r="N37" i="72"/>
  <c r="N19" i="72"/>
  <c r="N183" i="72"/>
  <c r="M166" i="72"/>
  <c r="M153" i="72"/>
  <c r="N153" i="72" s="1"/>
  <c r="M141" i="72"/>
  <c r="L147" i="72"/>
  <c r="N99" i="72"/>
  <c r="G66" i="72"/>
  <c r="L58" i="72"/>
  <c r="N25" i="72"/>
  <c r="J211" i="72"/>
  <c r="N161" i="72"/>
  <c r="N151" i="72"/>
  <c r="C129" i="72"/>
  <c r="N113" i="72"/>
  <c r="F87" i="72"/>
  <c r="M84" i="72"/>
  <c r="N84" i="72"/>
  <c r="J87" i="72"/>
  <c r="M74" i="72"/>
  <c r="N74" i="72" s="1"/>
  <c r="E88" i="72"/>
  <c r="B47" i="72"/>
  <c r="F47" i="72" s="1"/>
  <c r="F121" i="72"/>
  <c r="G121" i="72" s="1"/>
  <c r="N109" i="72"/>
  <c r="M66" i="72"/>
  <c r="M54" i="72"/>
  <c r="N54" i="72"/>
  <c r="F39" i="72"/>
  <c r="N21" i="72"/>
  <c r="N83" i="72"/>
  <c r="M64" i="72"/>
  <c r="N64" i="72" s="1"/>
  <c r="N45" i="72"/>
  <c r="N39" i="72"/>
  <c r="N33" i="72"/>
  <c r="N30" i="73"/>
  <c r="N139" i="73"/>
  <c r="N19" i="73"/>
  <c r="J88" i="73"/>
  <c r="N22" i="73"/>
  <c r="G54" i="73"/>
  <c r="N153" i="73"/>
  <c r="N152" i="73"/>
  <c r="N62" i="73"/>
  <c r="N95" i="73"/>
  <c r="N114" i="73"/>
  <c r="N25" i="73"/>
  <c r="N168" i="73"/>
  <c r="M87" i="73"/>
  <c r="N45" i="73"/>
  <c r="N123" i="73"/>
  <c r="N107" i="73"/>
  <c r="N118" i="73"/>
  <c r="G104" i="73"/>
  <c r="N40" i="73"/>
  <c r="I88" i="73"/>
  <c r="H24" i="72"/>
  <c r="N246" i="72"/>
  <c r="G229" i="72"/>
  <c r="N270" i="72"/>
  <c r="N82" i="72"/>
  <c r="N106" i="72"/>
  <c r="N224" i="72"/>
  <c r="N236" i="72"/>
  <c r="H23" i="72"/>
  <c r="H47" i="72"/>
  <c r="H31" i="72"/>
  <c r="N220" i="72"/>
  <c r="N52" i="72"/>
  <c r="N235" i="72"/>
  <c r="N230" i="72"/>
  <c r="N217" i="72"/>
  <c r="N139" i="72"/>
  <c r="N166" i="72"/>
  <c r="G17" i="72"/>
  <c r="H14" i="72"/>
  <c r="H309" i="72"/>
  <c r="H320" i="72"/>
  <c r="H332" i="72"/>
  <c r="H314" i="72"/>
  <c r="O129" i="72"/>
  <c r="O112" i="72"/>
  <c r="O104" i="72"/>
  <c r="O124" i="72"/>
  <c r="O100" i="72"/>
  <c r="O95" i="72"/>
  <c r="O116" i="72"/>
  <c r="O96" i="72"/>
  <c r="O110" i="72"/>
  <c r="O115" i="72"/>
  <c r="O111" i="72"/>
  <c r="O117" i="72"/>
  <c r="O99" i="72"/>
  <c r="O103" i="72"/>
  <c r="O93" i="72"/>
  <c r="O94" i="72"/>
  <c r="O105" i="72"/>
  <c r="O113" i="72"/>
  <c r="O101" i="72"/>
  <c r="O118" i="72"/>
  <c r="O121" i="72"/>
  <c r="O106" i="72"/>
  <c r="O128" i="72"/>
  <c r="M17" i="73" l="1"/>
  <c r="I47" i="73"/>
  <c r="M325" i="72"/>
  <c r="D161" i="73"/>
  <c r="L170" i="72"/>
  <c r="M140" i="73"/>
  <c r="H319" i="72"/>
  <c r="H19" i="72"/>
  <c r="H43" i="72"/>
  <c r="H30" i="72"/>
  <c r="H44" i="72"/>
  <c r="H37" i="72"/>
  <c r="H33" i="72"/>
  <c r="H32" i="72"/>
  <c r="H13" i="72"/>
  <c r="H25" i="72"/>
  <c r="H36" i="72"/>
  <c r="H40" i="72"/>
  <c r="H28" i="72"/>
  <c r="H41" i="72"/>
  <c r="H11" i="72"/>
  <c r="H17" i="72"/>
  <c r="H38" i="72"/>
  <c r="H45" i="72"/>
  <c r="H42" i="72"/>
  <c r="H22" i="72"/>
  <c r="H21" i="72"/>
  <c r="H27" i="72"/>
  <c r="H20" i="72"/>
  <c r="H16" i="72"/>
  <c r="H18" i="72"/>
  <c r="H34" i="72"/>
  <c r="H29" i="72"/>
  <c r="H12" i="72"/>
  <c r="H26" i="72"/>
  <c r="G47" i="72"/>
  <c r="H35" i="72"/>
  <c r="H323" i="72"/>
  <c r="G39" i="72"/>
  <c r="H39" i="72"/>
  <c r="B163" i="73"/>
  <c r="I333" i="72"/>
  <c r="M327" i="72"/>
  <c r="C64" i="73"/>
  <c r="J187" i="73"/>
  <c r="M146" i="72"/>
  <c r="K181" i="73"/>
  <c r="N35" i="73"/>
  <c r="H311" i="72"/>
  <c r="N104" i="73"/>
  <c r="N87" i="73"/>
  <c r="H303" i="72"/>
  <c r="H15" i="72"/>
  <c r="N120" i="73"/>
  <c r="G333" i="72"/>
  <c r="H333" i="72"/>
  <c r="M243" i="72"/>
  <c r="B120" i="73"/>
  <c r="F120" i="73" s="1"/>
  <c r="D117" i="73"/>
  <c r="D121" i="73" s="1"/>
  <c r="M240" i="72"/>
  <c r="B106" i="73"/>
  <c r="M304" i="72"/>
  <c r="N53" i="72"/>
  <c r="H312" i="72"/>
  <c r="H316" i="72"/>
  <c r="H331" i="72"/>
  <c r="H329" i="72"/>
  <c r="H299" i="72"/>
  <c r="H322" i="72"/>
  <c r="H308" i="72"/>
  <c r="H315" i="72"/>
  <c r="H325" i="72"/>
  <c r="H324" i="72"/>
  <c r="H301" i="72"/>
  <c r="H313" i="72"/>
  <c r="H330" i="72"/>
  <c r="H310" i="72"/>
  <c r="H307" i="72"/>
  <c r="H305" i="72"/>
  <c r="H298" i="72"/>
  <c r="H300" i="72"/>
  <c r="H318" i="72"/>
  <c r="H317" i="72"/>
  <c r="H328" i="72"/>
  <c r="H334" i="72"/>
  <c r="H321" i="72"/>
  <c r="H306" i="72"/>
  <c r="N69" i="72"/>
  <c r="N73" i="72"/>
  <c r="N134" i="72"/>
  <c r="C160" i="73"/>
  <c r="M324" i="72"/>
  <c r="J326" i="72"/>
  <c r="N149" i="72"/>
  <c r="G101" i="73"/>
  <c r="C168" i="73"/>
  <c r="N332" i="72"/>
  <c r="F252" i="72"/>
  <c r="H249" i="72" s="1"/>
  <c r="I334" i="72"/>
  <c r="G285" i="72"/>
  <c r="N303" i="72"/>
  <c r="N219" i="72"/>
  <c r="C164" i="73"/>
  <c r="M328" i="72"/>
  <c r="C114" i="73"/>
  <c r="N237" i="72"/>
  <c r="Y98" i="74"/>
  <c r="G153" i="72"/>
  <c r="I170" i="73"/>
  <c r="N109" i="73"/>
  <c r="O98" i="72"/>
  <c r="O126" i="72"/>
  <c r="O119" i="72"/>
  <c r="I129" i="73"/>
  <c r="N129" i="72"/>
  <c r="C163" i="73"/>
  <c r="N327" i="72"/>
  <c r="E161" i="73"/>
  <c r="N325" i="72"/>
  <c r="D156" i="73"/>
  <c r="D162" i="73" s="1"/>
  <c r="K326" i="72"/>
  <c r="E149" i="73"/>
  <c r="C141" i="73"/>
  <c r="N305" i="72"/>
  <c r="B116" i="73"/>
  <c r="I244" i="72"/>
  <c r="M239" i="72"/>
  <c r="G109" i="73"/>
  <c r="E61" i="73"/>
  <c r="G61" i="73" s="1"/>
  <c r="N143" i="72"/>
  <c r="D60" i="73"/>
  <c r="D65" i="73" s="1"/>
  <c r="K147" i="72"/>
  <c r="M17" i="72"/>
  <c r="K47" i="72"/>
  <c r="K183" i="73"/>
  <c r="F156" i="73"/>
  <c r="C146" i="73"/>
  <c r="M310" i="72"/>
  <c r="F81" i="73"/>
  <c r="E158" i="73"/>
  <c r="M145" i="73"/>
  <c r="N145" i="73"/>
  <c r="L147" i="73"/>
  <c r="L170" i="73" s="1"/>
  <c r="J311" i="72"/>
  <c r="N165" i="73"/>
  <c r="N112" i="73"/>
  <c r="N84" i="74"/>
  <c r="B83" i="74"/>
  <c r="D166" i="73"/>
  <c r="K333" i="72"/>
  <c r="G284" i="72"/>
  <c r="B127" i="73"/>
  <c r="F127" i="73" s="1"/>
  <c r="M250" i="72"/>
  <c r="G207" i="72"/>
  <c r="D83" i="73"/>
  <c r="F83" i="73" s="1"/>
  <c r="M165" i="72"/>
  <c r="K206" i="73"/>
  <c r="G79" i="73"/>
  <c r="E69" i="73"/>
  <c r="L192" i="73"/>
  <c r="C68" i="73"/>
  <c r="M150" i="72"/>
  <c r="J191" i="73"/>
  <c r="N150" i="72"/>
  <c r="G147" i="72"/>
  <c r="B162" i="73"/>
  <c r="M102" i="73"/>
  <c r="N102" i="73"/>
  <c r="J106" i="73"/>
  <c r="N155" i="74"/>
  <c r="B153" i="74"/>
  <c r="B156" i="74"/>
  <c r="G153" i="74"/>
  <c r="N154" i="74"/>
  <c r="I133" i="74"/>
  <c r="U92" i="74" a="1"/>
  <c r="N130" i="74"/>
  <c r="N133" i="74" s="1"/>
  <c r="Y24" i="74"/>
  <c r="O109" i="72"/>
  <c r="O114" i="72"/>
  <c r="N67" i="73"/>
  <c r="H58" i="72"/>
  <c r="J333" i="72"/>
  <c r="F304" i="72"/>
  <c r="H304" i="72" s="1"/>
  <c r="N160" i="73"/>
  <c r="M110" i="73"/>
  <c r="N124" i="73"/>
  <c r="M299" i="72"/>
  <c r="N299" i="72" s="1"/>
  <c r="D134" i="73"/>
  <c r="D140" i="73" s="1"/>
  <c r="K175" i="73"/>
  <c r="N292" i="72"/>
  <c r="M292" i="72"/>
  <c r="M285" i="72"/>
  <c r="M263" i="72"/>
  <c r="N263" i="72"/>
  <c r="J293" i="72"/>
  <c r="F251" i="72"/>
  <c r="G251" i="72" s="1"/>
  <c r="E103" i="73"/>
  <c r="M226" i="72"/>
  <c r="N226" i="72"/>
  <c r="C102" i="73"/>
  <c r="J229" i="72"/>
  <c r="J252" i="72" s="1"/>
  <c r="N225" i="72"/>
  <c r="E252" i="72"/>
  <c r="F222" i="72"/>
  <c r="C95" i="73"/>
  <c r="C99" i="73" s="1"/>
  <c r="J177" i="73"/>
  <c r="M218" i="72"/>
  <c r="C86" i="73"/>
  <c r="M168" i="72"/>
  <c r="J169" i="72"/>
  <c r="N168" i="72"/>
  <c r="B75" i="73"/>
  <c r="M157" i="72"/>
  <c r="E73" i="73"/>
  <c r="F73" i="73" s="1"/>
  <c r="M155" i="72"/>
  <c r="B72" i="73"/>
  <c r="F72" i="73" s="1"/>
  <c r="I195" i="73"/>
  <c r="M154" i="72"/>
  <c r="G68" i="72"/>
  <c r="J189" i="73"/>
  <c r="C25" i="73"/>
  <c r="N66" i="72"/>
  <c r="H327" i="72"/>
  <c r="N94" i="73"/>
  <c r="M203" i="72"/>
  <c r="L244" i="72"/>
  <c r="L203" i="73" s="1"/>
  <c r="O102" i="72"/>
  <c r="O122" i="72"/>
  <c r="O125" i="72"/>
  <c r="O120" i="72"/>
  <c r="O108" i="72"/>
  <c r="O123" i="72"/>
  <c r="O107" i="72"/>
  <c r="N24" i="73"/>
  <c r="G326" i="72"/>
  <c r="E135" i="73"/>
  <c r="L304" i="72"/>
  <c r="L334" i="72" s="1"/>
  <c r="C134" i="73"/>
  <c r="N298" i="72"/>
  <c r="J304" i="72"/>
  <c r="B108" i="73"/>
  <c r="F108" i="73" s="1"/>
  <c r="M231" i="72"/>
  <c r="E96" i="73"/>
  <c r="E99" i="73" s="1"/>
  <c r="L222" i="72"/>
  <c r="L181" i="73" s="1"/>
  <c r="E41" i="73"/>
  <c r="E46" i="73" s="1"/>
  <c r="L205" i="73"/>
  <c r="C40" i="73"/>
  <c r="J204" i="73"/>
  <c r="E38" i="73"/>
  <c r="L202" i="73"/>
  <c r="J197" i="73"/>
  <c r="C33" i="73"/>
  <c r="D29" i="73"/>
  <c r="F29" i="73" s="1"/>
  <c r="K193" i="73"/>
  <c r="B28" i="73"/>
  <c r="F28" i="73" s="1"/>
  <c r="I192" i="73"/>
  <c r="L190" i="73"/>
  <c r="E26" i="73"/>
  <c r="F167" i="73"/>
  <c r="B168" i="73"/>
  <c r="M332" i="72"/>
  <c r="E124" i="73"/>
  <c r="L206" i="73"/>
  <c r="F152" i="73"/>
  <c r="G152" i="73"/>
  <c r="G86" i="74"/>
  <c r="N199" i="73"/>
  <c r="Y28" i="74"/>
  <c r="H65" i="72"/>
  <c r="G106" i="72"/>
  <c r="F211" i="72"/>
  <c r="M24" i="73"/>
  <c r="C145" i="73"/>
  <c r="F145" i="73" s="1"/>
  <c r="N309" i="72"/>
  <c r="D141" i="73"/>
  <c r="D147" i="73" s="1"/>
  <c r="K311" i="72"/>
  <c r="K334" i="72" s="1"/>
  <c r="E293" i="72"/>
  <c r="G292" i="72"/>
  <c r="G231" i="72"/>
  <c r="G169" i="72"/>
  <c r="C59" i="73"/>
  <c r="J147" i="72"/>
  <c r="N141" i="72"/>
  <c r="O97" i="72"/>
  <c r="C45" i="73"/>
  <c r="J209" i="73"/>
  <c r="N86" i="72"/>
  <c r="B44" i="73"/>
  <c r="F44" i="73" s="1"/>
  <c r="I208" i="73"/>
  <c r="H84" i="72"/>
  <c r="K205" i="73"/>
  <c r="D41" i="73"/>
  <c r="K87" i="72"/>
  <c r="D38" i="73"/>
  <c r="K202" i="73"/>
  <c r="D34" i="73"/>
  <c r="K80" i="72"/>
  <c r="K198" i="73"/>
  <c r="I80" i="72"/>
  <c r="B33" i="73"/>
  <c r="I197" i="73"/>
  <c r="H73" i="72"/>
  <c r="E30" i="73"/>
  <c r="L194" i="73"/>
  <c r="N71" i="72"/>
  <c r="C29" i="73"/>
  <c r="J193" i="73"/>
  <c r="M70" i="72"/>
  <c r="N166" i="73"/>
  <c r="G24" i="72"/>
  <c r="M315" i="72"/>
  <c r="N323" i="72"/>
  <c r="F326" i="72"/>
  <c r="H326" i="72" s="1"/>
  <c r="F159" i="73"/>
  <c r="F154" i="73"/>
  <c r="F150" i="73"/>
  <c r="D148" i="73"/>
  <c r="F148" i="73" s="1"/>
  <c r="M312" i="72"/>
  <c r="L293" i="72"/>
  <c r="L229" i="72"/>
  <c r="B105" i="73"/>
  <c r="M228" i="72"/>
  <c r="I183" i="73"/>
  <c r="M183" i="73" s="1"/>
  <c r="B129" i="72"/>
  <c r="F129" i="72" s="1"/>
  <c r="G129" i="72" s="1"/>
  <c r="D40" i="73"/>
  <c r="K204" i="73"/>
  <c r="D25" i="73"/>
  <c r="K189" i="73"/>
  <c r="E23" i="73"/>
  <c r="L187" i="73"/>
  <c r="C22" i="73"/>
  <c r="J186" i="73"/>
  <c r="N63" i="72"/>
  <c r="J182" i="73"/>
  <c r="L201" i="73"/>
  <c r="I187" i="73"/>
  <c r="I147" i="73"/>
  <c r="M138" i="73"/>
  <c r="N138" i="73" s="1"/>
  <c r="G137" i="73"/>
  <c r="N97" i="73"/>
  <c r="D80" i="73"/>
  <c r="F74" i="73"/>
  <c r="L58" i="73"/>
  <c r="M52" i="73"/>
  <c r="M135" i="73"/>
  <c r="E167" i="73"/>
  <c r="E169" i="73" s="1"/>
  <c r="N331" i="72"/>
  <c r="F165" i="73"/>
  <c r="M317" i="72"/>
  <c r="B149" i="73"/>
  <c r="F149" i="73" s="1"/>
  <c r="M313" i="72"/>
  <c r="E143" i="73"/>
  <c r="F143" i="73" s="1"/>
  <c r="L311" i="72"/>
  <c r="M306" i="72"/>
  <c r="B141" i="73"/>
  <c r="M305" i="72"/>
  <c r="G135" i="73"/>
  <c r="E125" i="73"/>
  <c r="F125" i="73" s="1"/>
  <c r="M248" i="72"/>
  <c r="M245" i="72"/>
  <c r="L251" i="72"/>
  <c r="I194" i="73"/>
  <c r="M126" i="73"/>
  <c r="N126" i="73"/>
  <c r="J128" i="73"/>
  <c r="M117" i="73"/>
  <c r="N117" i="73"/>
  <c r="J39" i="73"/>
  <c r="F166" i="73"/>
  <c r="M322" i="72"/>
  <c r="G311" i="72"/>
  <c r="G142" i="73"/>
  <c r="E139" i="73"/>
  <c r="F139" i="73" s="1"/>
  <c r="L180" i="73"/>
  <c r="C136" i="73"/>
  <c r="F292" i="72"/>
  <c r="B124" i="73"/>
  <c r="F124" i="73" s="1"/>
  <c r="M247" i="72"/>
  <c r="I206" i="73"/>
  <c r="M206" i="73" s="1"/>
  <c r="F210" i="72"/>
  <c r="H210" i="72" s="1"/>
  <c r="N181" i="72"/>
  <c r="E81" i="73"/>
  <c r="L204" i="73"/>
  <c r="M163" i="72"/>
  <c r="C21" i="73"/>
  <c r="M62" i="72"/>
  <c r="N62" i="72" s="1"/>
  <c r="J185" i="73"/>
  <c r="G14" i="73"/>
  <c r="M58" i="73"/>
  <c r="C143" i="73"/>
  <c r="N307" i="72"/>
  <c r="F142" i="73"/>
  <c r="F97" i="73"/>
  <c r="G97" i="73" s="1"/>
  <c r="B94" i="73"/>
  <c r="F94" i="73" s="1"/>
  <c r="I222" i="72"/>
  <c r="C63" i="73"/>
  <c r="M145" i="72"/>
  <c r="N145" i="72"/>
  <c r="L176" i="73"/>
  <c r="G98" i="72"/>
  <c r="H98" i="72"/>
  <c r="G37" i="73"/>
  <c r="C36" i="73"/>
  <c r="J200" i="73"/>
  <c r="F88" i="72"/>
  <c r="G88" i="72" s="1"/>
  <c r="K186" i="73"/>
  <c r="D22" i="73"/>
  <c r="K65" i="72"/>
  <c r="K88" i="72" s="1"/>
  <c r="J140" i="73"/>
  <c r="M77" i="73"/>
  <c r="K80" i="73"/>
  <c r="M80" i="73" s="1"/>
  <c r="E53" i="73"/>
  <c r="F53" i="73" s="1"/>
  <c r="M148" i="72"/>
  <c r="M238" i="72"/>
  <c r="J251" i="72"/>
  <c r="M156" i="72"/>
  <c r="I128" i="73"/>
  <c r="C158" i="73"/>
  <c r="C162" i="73" s="1"/>
  <c r="N322" i="72"/>
  <c r="F157" i="73"/>
  <c r="E147" i="73"/>
  <c r="F115" i="73"/>
  <c r="D211" i="72"/>
  <c r="G83" i="73"/>
  <c r="D13" i="73"/>
  <c r="F13" i="73" s="1"/>
  <c r="K177" i="73"/>
  <c r="I58" i="72"/>
  <c r="M150" i="73"/>
  <c r="I326" i="72"/>
  <c r="M320" i="72"/>
  <c r="C144" i="73"/>
  <c r="M308" i="72"/>
  <c r="M300" i="72"/>
  <c r="F135" i="73"/>
  <c r="E126" i="73"/>
  <c r="F126" i="73" s="1"/>
  <c r="L208" i="73"/>
  <c r="F244" i="72"/>
  <c r="G118" i="73"/>
  <c r="K244" i="72"/>
  <c r="K252" i="72" s="1"/>
  <c r="M237" i="72"/>
  <c r="E107" i="73"/>
  <c r="L189" i="73"/>
  <c r="D99" i="73"/>
  <c r="D87" i="73"/>
  <c r="F162" i="72"/>
  <c r="G162" i="72" s="1"/>
  <c r="M160" i="72"/>
  <c r="N160" i="72" s="1"/>
  <c r="E77" i="73"/>
  <c r="L200" i="73"/>
  <c r="G76" i="73"/>
  <c r="C73" i="73"/>
  <c r="J196" i="73"/>
  <c r="L193" i="73"/>
  <c r="E70" i="73"/>
  <c r="D69" i="73"/>
  <c r="F69" i="73" s="1"/>
  <c r="K192" i="73"/>
  <c r="N46" i="72"/>
  <c r="I175" i="73"/>
  <c r="M166" i="73"/>
  <c r="M163" i="73"/>
  <c r="I169" i="73"/>
  <c r="M169" i="73" s="1"/>
  <c r="G138" i="73"/>
  <c r="L121" i="73"/>
  <c r="M121" i="73" s="1"/>
  <c r="G56" i="73"/>
  <c r="M296" i="74"/>
  <c r="M293" i="74"/>
  <c r="I153" i="74"/>
  <c r="I156" i="74"/>
  <c r="L83" i="74"/>
  <c r="L86" i="74" s="1"/>
  <c r="D83" i="74"/>
  <c r="D86" i="74" s="1"/>
  <c r="F138" i="73"/>
  <c r="B118" i="73"/>
  <c r="F118" i="73" s="1"/>
  <c r="M241" i="72"/>
  <c r="I200" i="73"/>
  <c r="M200" i="73" s="1"/>
  <c r="B111" i="73"/>
  <c r="F111" i="73" s="1"/>
  <c r="M234" i="72"/>
  <c r="M210" i="72"/>
  <c r="F76" i="73"/>
  <c r="L175" i="73"/>
  <c r="E52" i="73"/>
  <c r="L185" i="73"/>
  <c r="J175" i="73"/>
  <c r="K190" i="73"/>
  <c r="K128" i="73"/>
  <c r="G166" i="73"/>
  <c r="N321" i="72"/>
  <c r="G263" i="72"/>
  <c r="C293" i="72"/>
  <c r="F293" i="72" s="1"/>
  <c r="D123" i="73"/>
  <c r="D128" i="73" s="1"/>
  <c r="K251" i="72"/>
  <c r="B122" i="73"/>
  <c r="I251" i="72"/>
  <c r="C121" i="73"/>
  <c r="E105" i="73"/>
  <c r="N228" i="72"/>
  <c r="B85" i="73"/>
  <c r="F85" i="73" s="1"/>
  <c r="M167" i="72"/>
  <c r="I204" i="73"/>
  <c r="E55" i="73"/>
  <c r="L178" i="73"/>
  <c r="D52" i="73"/>
  <c r="D58" i="73" s="1"/>
  <c r="K140" i="72"/>
  <c r="K170" i="72" s="1"/>
  <c r="C20" i="73"/>
  <c r="C24" i="73" s="1"/>
  <c r="J184" i="73"/>
  <c r="F19" i="73"/>
  <c r="E13" i="73"/>
  <c r="L177" i="73"/>
  <c r="B17" i="73"/>
  <c r="F11" i="73"/>
  <c r="D169" i="73"/>
  <c r="M154" i="73"/>
  <c r="M108" i="73"/>
  <c r="F155" i="73"/>
  <c r="G155" i="73" s="1"/>
  <c r="F151" i="73"/>
  <c r="G127" i="73"/>
  <c r="C128" i="73"/>
  <c r="F117" i="73"/>
  <c r="G108" i="73"/>
  <c r="M223" i="72"/>
  <c r="B67" i="73"/>
  <c r="F67" i="73" s="1"/>
  <c r="I190" i="73"/>
  <c r="E170" i="72"/>
  <c r="F170" i="72" s="1"/>
  <c r="H149" i="72" s="1"/>
  <c r="F62" i="73"/>
  <c r="J140" i="72"/>
  <c r="F57" i="73"/>
  <c r="K200" i="73"/>
  <c r="D36" i="73"/>
  <c r="I199" i="73"/>
  <c r="M199" i="73" s="1"/>
  <c r="M76" i="72"/>
  <c r="N76" i="72" s="1"/>
  <c r="K196" i="73"/>
  <c r="I196" i="73"/>
  <c r="L184" i="73"/>
  <c r="I177" i="73"/>
  <c r="M161" i="73"/>
  <c r="M157" i="73"/>
  <c r="N127" i="73"/>
  <c r="L128" i="73"/>
  <c r="M36" i="73"/>
  <c r="E293" i="74"/>
  <c r="E296" i="74" s="1"/>
  <c r="N37" i="74"/>
  <c r="N40" i="74" s="1"/>
  <c r="C40" i="74"/>
  <c r="R22" i="74" a="1"/>
  <c r="G167" i="73"/>
  <c r="E162" i="73"/>
  <c r="D293" i="72"/>
  <c r="N245" i="72"/>
  <c r="N210" i="72"/>
  <c r="K211" i="72"/>
  <c r="M211" i="72" s="1"/>
  <c r="C82" i="73"/>
  <c r="J205" i="73"/>
  <c r="C78" i="73"/>
  <c r="K197" i="73"/>
  <c r="K162" i="72"/>
  <c r="M162" i="72" s="1"/>
  <c r="F52" i="73"/>
  <c r="B58" i="73"/>
  <c r="F99" i="72"/>
  <c r="B45" i="73"/>
  <c r="I209" i="73"/>
  <c r="M86" i="72"/>
  <c r="L199" i="73"/>
  <c r="E35" i="73"/>
  <c r="E39" i="73" s="1"/>
  <c r="D26" i="73"/>
  <c r="F26" i="73" s="1"/>
  <c r="M67" i="72"/>
  <c r="D18" i="73"/>
  <c r="K182" i="73"/>
  <c r="K178" i="73"/>
  <c r="M165" i="73"/>
  <c r="N71" i="73"/>
  <c r="Y97" i="74"/>
  <c r="L296" i="74"/>
  <c r="E75" i="73"/>
  <c r="L198" i="73"/>
  <c r="N198" i="73" s="1"/>
  <c r="B70" i="73"/>
  <c r="I193" i="73"/>
  <c r="M193" i="73" s="1"/>
  <c r="B41" i="73"/>
  <c r="F41" i="73" s="1"/>
  <c r="I205" i="73"/>
  <c r="M79" i="72"/>
  <c r="K199" i="73"/>
  <c r="I198" i="73"/>
  <c r="M198" i="73" s="1"/>
  <c r="M75" i="72"/>
  <c r="D31" i="73"/>
  <c r="K195" i="73"/>
  <c r="L191" i="73"/>
  <c r="M191" i="73" s="1"/>
  <c r="E27" i="73"/>
  <c r="L183" i="73"/>
  <c r="N183" i="73" s="1"/>
  <c r="E19" i="73"/>
  <c r="J65" i="72"/>
  <c r="M24" i="72"/>
  <c r="N24" i="72" s="1"/>
  <c r="J47" i="72"/>
  <c r="L196" i="73"/>
  <c r="I182" i="73"/>
  <c r="M182" i="73" s="1"/>
  <c r="L162" i="73"/>
  <c r="M158" i="73"/>
  <c r="N158" i="73" s="1"/>
  <c r="M63" i="73"/>
  <c r="D35" i="73"/>
  <c r="D39" i="73" s="1"/>
  <c r="M249" i="72"/>
  <c r="F107" i="73"/>
  <c r="G100" i="73"/>
  <c r="M181" i="72"/>
  <c r="J190" i="73"/>
  <c r="G62" i="73"/>
  <c r="B61" i="73"/>
  <c r="I184" i="73"/>
  <c r="M184" i="73" s="1"/>
  <c r="M143" i="72"/>
  <c r="M135" i="72"/>
  <c r="E43" i="73"/>
  <c r="L207" i="73"/>
  <c r="C42" i="73"/>
  <c r="J206" i="73"/>
  <c r="C35" i="73"/>
  <c r="C31" i="73"/>
  <c r="J195" i="73"/>
  <c r="D27" i="73"/>
  <c r="F27" i="73" s="1"/>
  <c r="K191" i="73"/>
  <c r="M68" i="72"/>
  <c r="B18" i="73"/>
  <c r="I65" i="72"/>
  <c r="M59" i="72"/>
  <c r="M57" i="72"/>
  <c r="M56" i="72"/>
  <c r="J208" i="73"/>
  <c r="I189" i="73"/>
  <c r="I185" i="73"/>
  <c r="N161" i="73"/>
  <c r="N157" i="73"/>
  <c r="F38" i="73"/>
  <c r="B35" i="73"/>
  <c r="B34" i="73"/>
  <c r="F34" i="73" s="1"/>
  <c r="Y169" i="74"/>
  <c r="M136" i="72"/>
  <c r="B40" i="73"/>
  <c r="I87" i="72"/>
  <c r="N78" i="72"/>
  <c r="D21" i="73"/>
  <c r="K185" i="73"/>
  <c r="L179" i="73"/>
  <c r="E15" i="73"/>
  <c r="E17" i="73" s="1"/>
  <c r="B12" i="73"/>
  <c r="F12" i="73" s="1"/>
  <c r="I176" i="73"/>
  <c r="K208" i="73"/>
  <c r="J202" i="73"/>
  <c r="K194" i="73"/>
  <c r="J192" i="73"/>
  <c r="K180" i="73"/>
  <c r="B43" i="73"/>
  <c r="F43" i="73" s="1"/>
  <c r="Y96" i="74"/>
  <c r="C153" i="74"/>
  <c r="C156" i="74"/>
  <c r="D43" i="73"/>
  <c r="K207" i="73"/>
  <c r="D23" i="73"/>
  <c r="K187" i="73"/>
  <c r="F21" i="73"/>
  <c r="F46" i="72"/>
  <c r="L209" i="73"/>
  <c r="J201" i="73"/>
  <c r="L195" i="73"/>
  <c r="K184" i="73"/>
  <c r="J179" i="73"/>
  <c r="N98" i="73"/>
  <c r="D45" i="73"/>
  <c r="J46" i="73"/>
  <c r="M42" i="73"/>
  <c r="M11" i="73"/>
  <c r="S167" i="74"/>
  <c r="N295" i="74"/>
  <c r="N247" i="74"/>
  <c r="N250" i="74" s="1"/>
  <c r="R232" i="74" a="1"/>
  <c r="M226" i="74"/>
  <c r="M223" i="74"/>
  <c r="E223" i="74"/>
  <c r="E226" i="74"/>
  <c r="C223" i="74"/>
  <c r="C226" i="74" s="1"/>
  <c r="N224" i="74"/>
  <c r="N180" i="74"/>
  <c r="I63" i="74"/>
  <c r="U22" i="74" a="1"/>
  <c r="M227" i="72"/>
  <c r="L87" i="72"/>
  <c r="N85" i="72"/>
  <c r="M81" i="72"/>
  <c r="M78" i="72"/>
  <c r="C16" i="73"/>
  <c r="F16" i="73" s="1"/>
  <c r="J180" i="73"/>
  <c r="J207" i="73"/>
  <c r="I201" i="73"/>
  <c r="M201" i="73" s="1"/>
  <c r="L197" i="73"/>
  <c r="I179" i="73"/>
  <c r="M179" i="73" s="1"/>
  <c r="K176" i="73"/>
  <c r="L169" i="73"/>
  <c r="K140" i="73"/>
  <c r="K170" i="73" s="1"/>
  <c r="K46" i="73"/>
  <c r="K47" i="73" s="1"/>
  <c r="Y234" i="74"/>
  <c r="B55" i="73"/>
  <c r="F55" i="73" s="1"/>
  <c r="I178" i="73"/>
  <c r="M178" i="73" s="1"/>
  <c r="I202" i="73"/>
  <c r="G28" i="73"/>
  <c r="E18" i="73"/>
  <c r="L182" i="73"/>
  <c r="L65" i="72"/>
  <c r="L188" i="73" s="1"/>
  <c r="C11" i="73"/>
  <c r="J58" i="72"/>
  <c r="I186" i="73"/>
  <c r="M186" i="73" s="1"/>
  <c r="N134" i="73"/>
  <c r="K99" i="73"/>
  <c r="K129" i="73" s="1"/>
  <c r="Y23" i="74"/>
  <c r="Y243" i="74"/>
  <c r="S166" i="74"/>
  <c r="S163" i="74"/>
  <c r="S162" i="74"/>
  <c r="S171" i="74"/>
  <c r="S164" i="74"/>
  <c r="S173" i="74"/>
  <c r="S165" i="74"/>
  <c r="S172" i="74"/>
  <c r="S170" i="74"/>
  <c r="S168" i="74"/>
  <c r="F153" i="74"/>
  <c r="F156" i="74"/>
  <c r="M137" i="73"/>
  <c r="M105" i="73"/>
  <c r="M98" i="73"/>
  <c r="M81" i="73"/>
  <c r="K65" i="73"/>
  <c r="K88" i="73" s="1"/>
  <c r="N52" i="73"/>
  <c r="M28" i="73"/>
  <c r="Y29" i="74"/>
  <c r="M122" i="73"/>
  <c r="N32" i="73"/>
  <c r="N110" i="74"/>
  <c r="B110" i="74"/>
  <c r="R92" i="74" a="1"/>
  <c r="N107" i="74"/>
  <c r="M71" i="73"/>
  <c r="M56" i="73"/>
  <c r="N294" i="74"/>
  <c r="B293" i="74"/>
  <c r="G203" i="74"/>
  <c r="U162" i="74" a="1"/>
  <c r="D180" i="74"/>
  <c r="R162" i="74" a="1"/>
  <c r="U232" i="74" a="1"/>
  <c r="F296" i="74"/>
  <c r="L39" i="73"/>
  <c r="J17" i="73"/>
  <c r="N223" i="74"/>
  <c r="L46" i="73"/>
  <c r="L47" i="73" s="1"/>
  <c r="Y242" i="74"/>
  <c r="V92" i="74"/>
  <c r="V99" i="74"/>
  <c r="V95" i="74"/>
  <c r="V100" i="74"/>
  <c r="V93" i="74"/>
  <c r="V101" i="74"/>
  <c r="V97" i="74"/>
  <c r="W97" i="74" s="1"/>
  <c r="H86" i="74"/>
  <c r="N177" i="74"/>
  <c r="V172" i="74"/>
  <c r="V235" i="74"/>
  <c r="V242" i="74"/>
  <c r="V240" i="74"/>
  <c r="D223" i="74"/>
  <c r="D226" i="74" s="1"/>
  <c r="N200" i="74"/>
  <c r="N203" i="74" s="1"/>
  <c r="E156" i="74"/>
  <c r="N85" i="74"/>
  <c r="G83" i="74"/>
  <c r="N225" i="74"/>
  <c r="N60" i="74"/>
  <c r="N63" i="74" s="1"/>
  <c r="V24" i="74"/>
  <c r="V31" i="74"/>
  <c r="V27" i="74"/>
  <c r="V22" i="74"/>
  <c r="Y22" i="74" s="1"/>
  <c r="V32" i="74"/>
  <c r="I296" i="74"/>
  <c r="H293" i="74"/>
  <c r="H296" i="74" s="1"/>
  <c r="V168" i="74"/>
  <c r="V167" i="74"/>
  <c r="V173" i="74"/>
  <c r="G156" i="74"/>
  <c r="L153" i="74"/>
  <c r="L156" i="74" s="1"/>
  <c r="Y31" i="74"/>
  <c r="S27" i="74"/>
  <c r="S241" i="74"/>
  <c r="G125" i="73" l="1"/>
  <c r="E47" i="73"/>
  <c r="L211" i="73"/>
  <c r="O176" i="72"/>
  <c r="O175" i="72"/>
  <c r="O187" i="72"/>
  <c r="O202" i="72"/>
  <c r="O196" i="72"/>
  <c r="O190" i="72"/>
  <c r="O205" i="72"/>
  <c r="O198" i="72"/>
  <c r="O192" i="72"/>
  <c r="O208" i="72"/>
  <c r="O193" i="72"/>
  <c r="O206" i="72"/>
  <c r="O211" i="72"/>
  <c r="O201" i="72"/>
  <c r="O177" i="72"/>
  <c r="O194" i="72"/>
  <c r="O180" i="72"/>
  <c r="O207" i="72"/>
  <c r="O188" i="72"/>
  <c r="O195" i="72"/>
  <c r="O185" i="72"/>
  <c r="O199" i="72"/>
  <c r="O183" i="72"/>
  <c r="O178" i="72"/>
  <c r="O200" i="72"/>
  <c r="O209" i="72"/>
  <c r="O182" i="72"/>
  <c r="O184" i="72"/>
  <c r="O186" i="72"/>
  <c r="N211" i="72"/>
  <c r="O191" i="72"/>
  <c r="O197" i="72"/>
  <c r="O189" i="72"/>
  <c r="O204" i="72"/>
  <c r="O179" i="72"/>
  <c r="H264" i="72"/>
  <c r="H290" i="72"/>
  <c r="H271" i="72"/>
  <c r="H287" i="72"/>
  <c r="H257" i="72"/>
  <c r="H274" i="72"/>
  <c r="H283" i="72"/>
  <c r="H266" i="72"/>
  <c r="H268" i="72"/>
  <c r="H293" i="72"/>
  <c r="H289" i="72"/>
  <c r="H276" i="72"/>
  <c r="H258" i="72"/>
  <c r="H288" i="72"/>
  <c r="H272" i="72"/>
  <c r="H282" i="72"/>
  <c r="H259" i="72"/>
  <c r="H263" i="72"/>
  <c r="H262" i="72"/>
  <c r="H273" i="72"/>
  <c r="H278" i="72"/>
  <c r="H267" i="72"/>
  <c r="H261" i="72"/>
  <c r="H269" i="72"/>
  <c r="H265" i="72"/>
  <c r="H275" i="72"/>
  <c r="H260" i="72"/>
  <c r="H281" i="72"/>
  <c r="H280" i="72"/>
  <c r="H286" i="72"/>
  <c r="H277" i="72"/>
  <c r="H291" i="72"/>
  <c r="H279" i="72"/>
  <c r="H285" i="72"/>
  <c r="H270" i="72"/>
  <c r="H284" i="72"/>
  <c r="C129" i="73"/>
  <c r="G53" i="73"/>
  <c r="G126" i="73"/>
  <c r="G162" i="73"/>
  <c r="W32" i="74"/>
  <c r="Y168" i="74"/>
  <c r="T163" i="74"/>
  <c r="Y163" i="74"/>
  <c r="N136" i="72"/>
  <c r="N57" i="72"/>
  <c r="B88" i="73"/>
  <c r="N167" i="72"/>
  <c r="I181" i="73"/>
  <c r="I88" i="72"/>
  <c r="M58" i="72"/>
  <c r="N148" i="72"/>
  <c r="G148" i="73"/>
  <c r="M293" i="72"/>
  <c r="N156" i="74"/>
  <c r="N310" i="72"/>
  <c r="G82" i="73"/>
  <c r="C87" i="73"/>
  <c r="F82" i="73"/>
  <c r="N209" i="73"/>
  <c r="C39" i="73"/>
  <c r="C140" i="73"/>
  <c r="F102" i="73"/>
  <c r="G102" i="73" s="1"/>
  <c r="F146" i="73"/>
  <c r="G146" i="73" s="1"/>
  <c r="M170" i="73"/>
  <c r="N122" i="73"/>
  <c r="Y172" i="74"/>
  <c r="Z172" i="74" s="1"/>
  <c r="G11" i="73"/>
  <c r="C17" i="73"/>
  <c r="R29" i="74"/>
  <c r="R30" i="74"/>
  <c r="R23" i="74"/>
  <c r="R22" i="74"/>
  <c r="R33" i="74"/>
  <c r="R27" i="74"/>
  <c r="R26" i="74"/>
  <c r="R32" i="74"/>
  <c r="R28" i="74"/>
  <c r="R25" i="74"/>
  <c r="R31" i="74"/>
  <c r="R24" i="74"/>
  <c r="F17" i="73"/>
  <c r="H244" i="72"/>
  <c r="G244" i="72"/>
  <c r="C106" i="73"/>
  <c r="N177" i="73"/>
  <c r="G160" i="73"/>
  <c r="F160" i="73"/>
  <c r="F70" i="73"/>
  <c r="G70" i="73" s="1"/>
  <c r="N320" i="72"/>
  <c r="Y241" i="74"/>
  <c r="W235" i="74"/>
  <c r="W100" i="74"/>
  <c r="Y171" i="74"/>
  <c r="U25" i="74"/>
  <c r="W25" i="74" s="1"/>
  <c r="U28" i="74"/>
  <c r="W28" i="74" s="1"/>
  <c r="U32" i="74"/>
  <c r="U27" i="74"/>
  <c r="W27" i="74" s="1"/>
  <c r="U31" i="74"/>
  <c r="W31" i="74" s="1"/>
  <c r="U30" i="74"/>
  <c r="W30" i="74" s="1"/>
  <c r="U26" i="74"/>
  <c r="W26" i="74" s="1"/>
  <c r="U33" i="74"/>
  <c r="W33" i="74" s="1"/>
  <c r="U24" i="74"/>
  <c r="U23" i="74"/>
  <c r="W23" i="74" s="1"/>
  <c r="U22" i="74"/>
  <c r="U29" i="74"/>
  <c r="W29" i="74" s="1"/>
  <c r="N46" i="73"/>
  <c r="M176" i="73"/>
  <c r="G43" i="73"/>
  <c r="N162" i="73"/>
  <c r="M162" i="73"/>
  <c r="N79" i="72"/>
  <c r="F45" i="73"/>
  <c r="G45" i="73" s="1"/>
  <c r="N36" i="73"/>
  <c r="G117" i="73"/>
  <c r="F122" i="73"/>
  <c r="B128" i="73"/>
  <c r="O210" i="72"/>
  <c r="G107" i="73"/>
  <c r="O150" i="73"/>
  <c r="G36" i="73"/>
  <c r="F36" i="73"/>
  <c r="E80" i="73"/>
  <c r="M39" i="73"/>
  <c r="N39" i="73"/>
  <c r="G139" i="73"/>
  <c r="H201" i="72"/>
  <c r="H192" i="72"/>
  <c r="H204" i="72"/>
  <c r="H205" i="72"/>
  <c r="H182" i="72"/>
  <c r="H199" i="72"/>
  <c r="H188" i="72"/>
  <c r="H209" i="72"/>
  <c r="H186" i="72"/>
  <c r="H189" i="72"/>
  <c r="H211" i="72"/>
  <c r="H183" i="72"/>
  <c r="H208" i="72"/>
  <c r="H202" i="72"/>
  <c r="H185" i="72"/>
  <c r="H191" i="72"/>
  <c r="H196" i="72"/>
  <c r="H200" i="72"/>
  <c r="H195" i="72"/>
  <c r="H193" i="72"/>
  <c r="H194" i="72"/>
  <c r="H187" i="72"/>
  <c r="H206" i="72"/>
  <c r="H198" i="72"/>
  <c r="G211" i="72"/>
  <c r="H176" i="72"/>
  <c r="H181" i="72"/>
  <c r="H175" i="72"/>
  <c r="H203" i="72"/>
  <c r="H190" i="72"/>
  <c r="H180" i="72"/>
  <c r="H197" i="72"/>
  <c r="Y27" i="74"/>
  <c r="T27" i="74"/>
  <c r="W172" i="74"/>
  <c r="Y95" i="74"/>
  <c r="Y235" i="74"/>
  <c r="B296" i="74"/>
  <c r="N293" i="74"/>
  <c r="N28" i="73"/>
  <c r="Y162" i="74"/>
  <c r="T162" i="74"/>
  <c r="M202" i="73"/>
  <c r="R234" i="74"/>
  <c r="R238" i="74"/>
  <c r="R232" i="74"/>
  <c r="R243" i="74"/>
  <c r="R240" i="74"/>
  <c r="R239" i="74"/>
  <c r="R235" i="74"/>
  <c r="R242" i="74"/>
  <c r="R236" i="74"/>
  <c r="R237" i="74"/>
  <c r="R241" i="74"/>
  <c r="T241" i="74" s="1"/>
  <c r="R233" i="74"/>
  <c r="G12" i="73"/>
  <c r="F40" i="73"/>
  <c r="B46" i="73"/>
  <c r="F35" i="73"/>
  <c r="N56" i="72"/>
  <c r="N195" i="73"/>
  <c r="N135" i="72"/>
  <c r="F96" i="73"/>
  <c r="G27" i="73"/>
  <c r="M205" i="73"/>
  <c r="D24" i="73"/>
  <c r="G99" i="72"/>
  <c r="H99" i="72"/>
  <c r="F78" i="73"/>
  <c r="C80" i="73"/>
  <c r="G78" i="73"/>
  <c r="N154" i="73"/>
  <c r="N184" i="73"/>
  <c r="M204" i="73"/>
  <c r="I210" i="73"/>
  <c r="N150" i="73"/>
  <c r="N238" i="72"/>
  <c r="I252" i="72"/>
  <c r="M222" i="72"/>
  <c r="G143" i="73"/>
  <c r="G210" i="72"/>
  <c r="N135" i="73"/>
  <c r="N186" i="73"/>
  <c r="M207" i="73"/>
  <c r="N312" i="72"/>
  <c r="N315" i="72"/>
  <c r="F134" i="73"/>
  <c r="G134" i="73" s="1"/>
  <c r="F168" i="73"/>
  <c r="C46" i="73"/>
  <c r="G40" i="73"/>
  <c r="N304" i="72"/>
  <c r="J334" i="72"/>
  <c r="M195" i="73"/>
  <c r="D170" i="73"/>
  <c r="N153" i="74"/>
  <c r="H147" i="72"/>
  <c r="N250" i="72"/>
  <c r="B86" i="74"/>
  <c r="N83" i="74"/>
  <c r="J203" i="73"/>
  <c r="B87" i="73"/>
  <c r="N239" i="72"/>
  <c r="M47" i="72"/>
  <c r="G120" i="73"/>
  <c r="B169" i="73"/>
  <c r="F169" i="73" s="1"/>
  <c r="F163" i="73"/>
  <c r="F31" i="73"/>
  <c r="G31" i="73"/>
  <c r="N234" i="72"/>
  <c r="F30" i="73"/>
  <c r="H169" i="72"/>
  <c r="M229" i="72"/>
  <c r="N229" i="72" s="1"/>
  <c r="N311" i="72"/>
  <c r="M129" i="73"/>
  <c r="O121" i="73" s="1"/>
  <c r="H243" i="72"/>
  <c r="H250" i="72"/>
  <c r="H233" i="72"/>
  <c r="H227" i="72"/>
  <c r="H225" i="72"/>
  <c r="H220" i="72"/>
  <c r="H236" i="72"/>
  <c r="H221" i="72"/>
  <c r="H219" i="72"/>
  <c r="H224" i="72"/>
  <c r="H237" i="72"/>
  <c r="H218" i="72"/>
  <c r="H217" i="72"/>
  <c r="H248" i="72"/>
  <c r="H216" i="72"/>
  <c r="H252" i="72"/>
  <c r="H226" i="72"/>
  <c r="H232" i="72"/>
  <c r="H239" i="72"/>
  <c r="H230" i="72"/>
  <c r="H247" i="72"/>
  <c r="H234" i="72"/>
  <c r="H223" i="72"/>
  <c r="H235" i="72"/>
  <c r="H245" i="72"/>
  <c r="H240" i="72"/>
  <c r="H241" i="72"/>
  <c r="H242" i="72"/>
  <c r="H238" i="72"/>
  <c r="U233" i="74"/>
  <c r="W233" i="74" s="1"/>
  <c r="U234" i="74"/>
  <c r="W234" i="74" s="1"/>
  <c r="U243" i="74"/>
  <c r="W243" i="74" s="1"/>
  <c r="U235" i="74"/>
  <c r="U238" i="74"/>
  <c r="W238" i="74" s="1"/>
  <c r="U236" i="74"/>
  <c r="W236" i="74" s="1"/>
  <c r="U240" i="74"/>
  <c r="U237" i="74"/>
  <c r="W237" i="74" s="1"/>
  <c r="U232" i="74"/>
  <c r="W232" i="74" s="1"/>
  <c r="U242" i="74"/>
  <c r="U241" i="74"/>
  <c r="W241" i="74" s="1"/>
  <c r="U239" i="74"/>
  <c r="W239" i="74" s="1"/>
  <c r="N179" i="73"/>
  <c r="N59" i="72"/>
  <c r="M190" i="73"/>
  <c r="K188" i="73"/>
  <c r="N218" i="72"/>
  <c r="M106" i="73"/>
  <c r="O106" i="73" s="1"/>
  <c r="J129" i="73"/>
  <c r="G35" i="73"/>
  <c r="N249" i="72"/>
  <c r="D88" i="73"/>
  <c r="H162" i="72"/>
  <c r="G21" i="73"/>
  <c r="L88" i="73"/>
  <c r="N58" i="73"/>
  <c r="G151" i="73"/>
  <c r="U96" i="74"/>
  <c r="W96" i="74" s="1"/>
  <c r="U103" i="74"/>
  <c r="W103" i="74" s="1"/>
  <c r="U93" i="74"/>
  <c r="U94" i="74"/>
  <c r="W94" i="74" s="1"/>
  <c r="U97" i="74"/>
  <c r="U99" i="74"/>
  <c r="W99" i="74" s="1"/>
  <c r="U98" i="74"/>
  <c r="U92" i="74"/>
  <c r="W92" i="74" s="1"/>
  <c r="U101" i="74"/>
  <c r="U102" i="74"/>
  <c r="W102" i="74" s="1"/>
  <c r="U100" i="74"/>
  <c r="U95" i="74"/>
  <c r="W95" i="74" s="1"/>
  <c r="N227" i="72"/>
  <c r="F23" i="73"/>
  <c r="G85" i="73"/>
  <c r="G105" i="73"/>
  <c r="N163" i="73"/>
  <c r="N317" i="72"/>
  <c r="M187" i="73"/>
  <c r="F105" i="73"/>
  <c r="B39" i="73"/>
  <c r="F33" i="73"/>
  <c r="G33" i="73" s="1"/>
  <c r="G145" i="73"/>
  <c r="G26" i="73"/>
  <c r="G96" i="73"/>
  <c r="O203" i="72"/>
  <c r="N203" i="72"/>
  <c r="N189" i="73"/>
  <c r="N157" i="72"/>
  <c r="G95" i="73"/>
  <c r="F95" i="73"/>
  <c r="N285" i="72"/>
  <c r="C147" i="73"/>
  <c r="C169" i="73"/>
  <c r="G163" i="73"/>
  <c r="F164" i="73"/>
  <c r="G164" i="73"/>
  <c r="N247" i="72"/>
  <c r="N187" i="73"/>
  <c r="H229" i="72"/>
  <c r="W24" i="74"/>
  <c r="W240" i="74"/>
  <c r="Y240" i="74"/>
  <c r="Y101" i="74"/>
  <c r="W101" i="74"/>
  <c r="N105" i="73"/>
  <c r="Y173" i="74"/>
  <c r="D17" i="73"/>
  <c r="D47" i="73" s="1"/>
  <c r="F123" i="73"/>
  <c r="N11" i="73"/>
  <c r="N201" i="73"/>
  <c r="G38" i="73"/>
  <c r="N202" i="73"/>
  <c r="Y99" i="74"/>
  <c r="M189" i="73"/>
  <c r="N68" i="72"/>
  <c r="F42" i="73"/>
  <c r="N63" i="73"/>
  <c r="J188" i="73"/>
  <c r="N65" i="72"/>
  <c r="G57" i="73"/>
  <c r="N223" i="72"/>
  <c r="B99" i="73"/>
  <c r="G13" i="73"/>
  <c r="G55" i="73"/>
  <c r="N155" i="72"/>
  <c r="D129" i="73"/>
  <c r="M326" i="72"/>
  <c r="M128" i="73"/>
  <c r="O128" i="73" s="1"/>
  <c r="N77" i="73"/>
  <c r="H83" i="72"/>
  <c r="H79" i="72"/>
  <c r="H70" i="72"/>
  <c r="H88" i="72"/>
  <c r="H81" i="72"/>
  <c r="H82" i="72"/>
  <c r="H71" i="72"/>
  <c r="H86" i="72"/>
  <c r="H69" i="72"/>
  <c r="H72" i="72"/>
  <c r="H75" i="72"/>
  <c r="H56" i="72"/>
  <c r="H57" i="72"/>
  <c r="H87" i="72"/>
  <c r="H85" i="72"/>
  <c r="H74" i="72"/>
  <c r="H80" i="72"/>
  <c r="H55" i="72"/>
  <c r="H77" i="72"/>
  <c r="H76" i="72"/>
  <c r="H67" i="72"/>
  <c r="H54" i="72"/>
  <c r="H64" i="72"/>
  <c r="H66" i="72"/>
  <c r="H53" i="72"/>
  <c r="H60" i="72"/>
  <c r="H59" i="72"/>
  <c r="H61" i="72"/>
  <c r="H63" i="72"/>
  <c r="H78" i="72"/>
  <c r="L210" i="73"/>
  <c r="H292" i="72"/>
  <c r="G159" i="73"/>
  <c r="N193" i="73"/>
  <c r="I203" i="73"/>
  <c r="M80" i="72"/>
  <c r="M311" i="72"/>
  <c r="N231" i="72"/>
  <c r="E140" i="73"/>
  <c r="E170" i="73" s="1"/>
  <c r="H68" i="72"/>
  <c r="B80" i="73"/>
  <c r="F75" i="73"/>
  <c r="F103" i="73"/>
  <c r="G103" i="73"/>
  <c r="O292" i="72"/>
  <c r="N110" i="73"/>
  <c r="F68" i="73"/>
  <c r="G68" i="73"/>
  <c r="F114" i="73"/>
  <c r="N313" i="72"/>
  <c r="G64" i="73"/>
  <c r="F64" i="73"/>
  <c r="N324" i="72"/>
  <c r="N205" i="73"/>
  <c r="N121" i="73"/>
  <c r="N308" i="72"/>
  <c r="N248" i="72"/>
  <c r="G72" i="73"/>
  <c r="K211" i="73"/>
  <c r="W22" i="74"/>
  <c r="Y170" i="74"/>
  <c r="Y166" i="74"/>
  <c r="T166" i="74"/>
  <c r="F22" i="73"/>
  <c r="N147" i="73"/>
  <c r="F116" i="73"/>
  <c r="B121" i="73"/>
  <c r="F121" i="73" s="1"/>
  <c r="H228" i="72"/>
  <c r="G67" i="73"/>
  <c r="M147" i="73"/>
  <c r="M197" i="73"/>
  <c r="H231" i="72"/>
  <c r="N197" i="73"/>
  <c r="H106" i="72"/>
  <c r="O263" i="72"/>
  <c r="G156" i="73"/>
  <c r="Y32" i="74"/>
  <c r="N206" i="73"/>
  <c r="M177" i="73"/>
  <c r="N241" i="72"/>
  <c r="N80" i="73"/>
  <c r="E106" i="73"/>
  <c r="E129" i="73" s="1"/>
  <c r="N163" i="72"/>
  <c r="G150" i="73"/>
  <c r="G74" i="73"/>
  <c r="N70" i="72"/>
  <c r="W168" i="74"/>
  <c r="W242" i="74"/>
  <c r="Y93" i="74"/>
  <c r="W93" i="74"/>
  <c r="J47" i="73"/>
  <c r="M47" i="73" s="1"/>
  <c r="N17" i="73"/>
  <c r="U164" i="74"/>
  <c r="W164" i="74" s="1"/>
  <c r="U168" i="74"/>
  <c r="U166" i="74"/>
  <c r="W166" i="74" s="1"/>
  <c r="U165" i="74"/>
  <c r="W165" i="74" s="1"/>
  <c r="U172" i="74"/>
  <c r="U162" i="74"/>
  <c r="W162" i="74" s="1"/>
  <c r="U170" i="74"/>
  <c r="W170" i="74" s="1"/>
  <c r="U167" i="74"/>
  <c r="W167" i="74" s="1"/>
  <c r="U171" i="74"/>
  <c r="W171" i="74" s="1"/>
  <c r="U169" i="74"/>
  <c r="W169" i="74" s="1"/>
  <c r="U163" i="74"/>
  <c r="W163" i="74" s="1"/>
  <c r="U173" i="74"/>
  <c r="W173" i="74" s="1"/>
  <c r="R100" i="74"/>
  <c r="R101" i="74"/>
  <c r="R96" i="74"/>
  <c r="R98" i="74"/>
  <c r="R102" i="74"/>
  <c r="R99" i="74"/>
  <c r="R93" i="74"/>
  <c r="R94" i="74"/>
  <c r="R103" i="74"/>
  <c r="R97" i="74"/>
  <c r="R92" i="74"/>
  <c r="R95" i="74"/>
  <c r="N137" i="73"/>
  <c r="Y164" i="74"/>
  <c r="Z164" i="74" s="1"/>
  <c r="E24" i="73"/>
  <c r="N42" i="73"/>
  <c r="Y100" i="74"/>
  <c r="N208" i="73"/>
  <c r="O181" i="72"/>
  <c r="G19" i="73"/>
  <c r="G75" i="73"/>
  <c r="M209" i="73"/>
  <c r="F77" i="73"/>
  <c r="G77" i="73" s="1"/>
  <c r="M196" i="73"/>
  <c r="N196" i="73" s="1"/>
  <c r="M140" i="72"/>
  <c r="N140" i="72" s="1"/>
  <c r="J170" i="72"/>
  <c r="N108" i="73"/>
  <c r="M251" i="72"/>
  <c r="N251" i="72" s="1"/>
  <c r="M175" i="73"/>
  <c r="N175" i="73" s="1"/>
  <c r="G73" i="73"/>
  <c r="F20" i="73"/>
  <c r="N156" i="72"/>
  <c r="J170" i="73"/>
  <c r="N140" i="73"/>
  <c r="N200" i="73"/>
  <c r="F63" i="73"/>
  <c r="G63" i="73" s="1"/>
  <c r="G41" i="73"/>
  <c r="E87" i="73"/>
  <c r="G81" i="73"/>
  <c r="F136" i="73"/>
  <c r="M194" i="73"/>
  <c r="F141" i="73"/>
  <c r="B147" i="73"/>
  <c r="G94" i="73"/>
  <c r="N182" i="73"/>
  <c r="K210" i="73"/>
  <c r="G29" i="73"/>
  <c r="M147" i="72"/>
  <c r="N147" i="72" s="1"/>
  <c r="G115" i="73"/>
  <c r="G124" i="73"/>
  <c r="M192" i="73"/>
  <c r="N192" i="73" s="1"/>
  <c r="N81" i="72"/>
  <c r="F144" i="73"/>
  <c r="G144" i="73" s="1"/>
  <c r="H222" i="72"/>
  <c r="G222" i="72"/>
  <c r="E128" i="73"/>
  <c r="H207" i="72"/>
  <c r="M180" i="73"/>
  <c r="N17" i="72"/>
  <c r="G149" i="73"/>
  <c r="M65" i="73"/>
  <c r="N240" i="72"/>
  <c r="M99" i="73"/>
  <c r="L88" i="72"/>
  <c r="F161" i="73"/>
  <c r="N86" i="74"/>
  <c r="F15" i="73"/>
  <c r="G15" i="73"/>
  <c r="H140" i="72"/>
  <c r="H156" i="72"/>
  <c r="H138" i="72"/>
  <c r="H152" i="72"/>
  <c r="H151" i="72"/>
  <c r="H137" i="72"/>
  <c r="H136" i="72"/>
  <c r="H154" i="72"/>
  <c r="H160" i="72"/>
  <c r="H170" i="72"/>
  <c r="H134" i="72"/>
  <c r="H161" i="72"/>
  <c r="H143" i="72"/>
  <c r="H168" i="72"/>
  <c r="H158" i="72"/>
  <c r="H164" i="72"/>
  <c r="H148" i="72"/>
  <c r="H165" i="72"/>
  <c r="H157" i="72"/>
  <c r="H144" i="72"/>
  <c r="H159" i="72"/>
  <c r="H141" i="72"/>
  <c r="H142" i="72"/>
  <c r="H163" i="72"/>
  <c r="H139" i="72"/>
  <c r="H167" i="72"/>
  <c r="H145" i="72"/>
  <c r="H155" i="72"/>
  <c r="H150" i="72"/>
  <c r="H146" i="72"/>
  <c r="H166" i="72"/>
  <c r="H135" i="72"/>
  <c r="H105" i="72"/>
  <c r="H114" i="72"/>
  <c r="H115" i="72"/>
  <c r="H95" i="72"/>
  <c r="H118" i="72"/>
  <c r="H94" i="72"/>
  <c r="H101" i="72"/>
  <c r="H129" i="72"/>
  <c r="H120" i="72"/>
  <c r="H116" i="72"/>
  <c r="H97" i="72"/>
  <c r="H112" i="72"/>
  <c r="H111" i="72"/>
  <c r="H113" i="72"/>
  <c r="H96" i="72"/>
  <c r="H125" i="72"/>
  <c r="H108" i="72"/>
  <c r="H123" i="72"/>
  <c r="H122" i="72"/>
  <c r="H128" i="72"/>
  <c r="H107" i="72"/>
  <c r="H121" i="72"/>
  <c r="H119" i="72"/>
  <c r="H124" i="72"/>
  <c r="H93" i="72"/>
  <c r="H104" i="72"/>
  <c r="H110" i="72"/>
  <c r="H102" i="72"/>
  <c r="H126" i="72"/>
  <c r="H109" i="72"/>
  <c r="H117" i="72"/>
  <c r="H100" i="72"/>
  <c r="H127" i="72"/>
  <c r="F86" i="73"/>
  <c r="G86" i="73" s="1"/>
  <c r="M244" i="72"/>
  <c r="N243" i="72"/>
  <c r="J181" i="73"/>
  <c r="J88" i="72"/>
  <c r="N58" i="72"/>
  <c r="N296" i="74"/>
  <c r="G161" i="73"/>
  <c r="L129" i="73"/>
  <c r="T167" i="74"/>
  <c r="Y167" i="74"/>
  <c r="I188" i="73"/>
  <c r="M65" i="72"/>
  <c r="B65" i="73"/>
  <c r="F65" i="73" s="1"/>
  <c r="F61" i="73"/>
  <c r="F60" i="73"/>
  <c r="G293" i="72"/>
  <c r="G23" i="73"/>
  <c r="H246" i="72"/>
  <c r="N67" i="72"/>
  <c r="L252" i="72"/>
  <c r="G25" i="73"/>
  <c r="F25" i="73"/>
  <c r="N191" i="73"/>
  <c r="N165" i="72"/>
  <c r="H153" i="72"/>
  <c r="R165" i="74"/>
  <c r="R172" i="74"/>
  <c r="X172" i="74" s="1"/>
  <c r="R164" i="74"/>
  <c r="X164" i="74" s="1"/>
  <c r="R169" i="74"/>
  <c r="R167" i="74"/>
  <c r="R170" i="74"/>
  <c r="X170" i="74" s="1"/>
  <c r="R163" i="74"/>
  <c r="X163" i="74" s="1"/>
  <c r="R168" i="74"/>
  <c r="X168" i="74" s="1"/>
  <c r="R166" i="74"/>
  <c r="R171" i="74"/>
  <c r="X171" i="74" s="1"/>
  <c r="R162" i="74"/>
  <c r="R173" i="74"/>
  <c r="Y165" i="74"/>
  <c r="T165" i="74"/>
  <c r="M185" i="73"/>
  <c r="B24" i="73"/>
  <c r="F18" i="73"/>
  <c r="N75" i="72"/>
  <c r="N178" i="73"/>
  <c r="E58" i="73"/>
  <c r="F58" i="73" s="1"/>
  <c r="G52" i="73"/>
  <c r="G158" i="73"/>
  <c r="F158" i="73"/>
  <c r="G154" i="73"/>
  <c r="N226" i="74"/>
  <c r="N169" i="73"/>
  <c r="G16" i="73"/>
  <c r="G46" i="72"/>
  <c r="H46" i="72"/>
  <c r="Y92" i="74"/>
  <c r="M87" i="72"/>
  <c r="G34" i="73"/>
  <c r="E65" i="73"/>
  <c r="N300" i="72"/>
  <c r="N306" i="72"/>
  <c r="D46" i="73"/>
  <c r="K203" i="73"/>
  <c r="M208" i="73"/>
  <c r="F59" i="73"/>
  <c r="G59" i="73"/>
  <c r="C65" i="73"/>
  <c r="N204" i="73"/>
  <c r="J210" i="73"/>
  <c r="N154" i="72"/>
  <c r="M169" i="72"/>
  <c r="N169" i="72"/>
  <c r="G252" i="72"/>
  <c r="H251" i="72"/>
  <c r="F162" i="73"/>
  <c r="G69" i="73"/>
  <c r="N328" i="72"/>
  <c r="H103" i="72"/>
  <c r="G111" i="73"/>
  <c r="G170" i="72"/>
  <c r="G157" i="73"/>
  <c r="M46" i="73"/>
  <c r="M333" i="72"/>
  <c r="N162" i="72"/>
  <c r="O31" i="73" l="1"/>
  <c r="O32" i="73"/>
  <c r="O15" i="73"/>
  <c r="O45" i="73"/>
  <c r="O16" i="73"/>
  <c r="O37" i="73"/>
  <c r="O40" i="73"/>
  <c r="O44" i="73"/>
  <c r="O21" i="73"/>
  <c r="O30" i="73"/>
  <c r="O22" i="73"/>
  <c r="O41" i="73"/>
  <c r="O20" i="73"/>
  <c r="O13" i="73"/>
  <c r="O18" i="73"/>
  <c r="O26" i="73"/>
  <c r="O38" i="73"/>
  <c r="O14" i="73"/>
  <c r="O47" i="73"/>
  <c r="O19" i="73"/>
  <c r="O33" i="73"/>
  <c r="O27" i="73"/>
  <c r="O29" i="73"/>
  <c r="O34" i="73"/>
  <c r="O43" i="73"/>
  <c r="O12" i="73"/>
  <c r="O35" i="73"/>
  <c r="O25" i="73"/>
  <c r="O23" i="73"/>
  <c r="O28" i="73"/>
  <c r="O11" i="73"/>
  <c r="O36" i="73"/>
  <c r="O24" i="73"/>
  <c r="O17" i="73"/>
  <c r="O42" i="73"/>
  <c r="G24" i="73"/>
  <c r="N65" i="73"/>
  <c r="Z101" i="74"/>
  <c r="O16" i="72"/>
  <c r="O47" i="72"/>
  <c r="O19" i="72"/>
  <c r="O43" i="72"/>
  <c r="O12" i="72"/>
  <c r="O18" i="72"/>
  <c r="O14" i="72"/>
  <c r="O31" i="72"/>
  <c r="O25" i="72"/>
  <c r="O23" i="72"/>
  <c r="O35" i="72"/>
  <c r="O11" i="72"/>
  <c r="O33" i="72"/>
  <c r="O34" i="72"/>
  <c r="O42" i="72"/>
  <c r="O45" i="72"/>
  <c r="O39" i="72"/>
  <c r="O29" i="72"/>
  <c r="O46" i="72"/>
  <c r="O32" i="72"/>
  <c r="O30" i="72"/>
  <c r="O37" i="72"/>
  <c r="O21" i="72"/>
  <c r="O44" i="72"/>
  <c r="O41" i="72"/>
  <c r="O13" i="72"/>
  <c r="O36" i="72"/>
  <c r="O38" i="72"/>
  <c r="O15" i="72"/>
  <c r="O40" i="72"/>
  <c r="O20" i="72"/>
  <c r="O22" i="72"/>
  <c r="O27" i="72"/>
  <c r="O28" i="72"/>
  <c r="O26" i="72"/>
  <c r="O155" i="73"/>
  <c r="O159" i="73"/>
  <c r="O143" i="73"/>
  <c r="O168" i="73"/>
  <c r="O144" i="73"/>
  <c r="O167" i="73"/>
  <c r="O156" i="73"/>
  <c r="O148" i="73"/>
  <c r="O141" i="73"/>
  <c r="O134" i="73"/>
  <c r="O170" i="73"/>
  <c r="O149" i="73"/>
  <c r="O142" i="73"/>
  <c r="O139" i="73"/>
  <c r="O151" i="73"/>
  <c r="O153" i="73"/>
  <c r="O152" i="73"/>
  <c r="O164" i="73"/>
  <c r="O136" i="73"/>
  <c r="O146" i="73"/>
  <c r="O160" i="73"/>
  <c r="F99" i="73"/>
  <c r="B129" i="73"/>
  <c r="F129" i="73" s="1"/>
  <c r="C88" i="73"/>
  <c r="F88" i="73" s="1"/>
  <c r="G65" i="73"/>
  <c r="Z92" i="74"/>
  <c r="M170" i="72"/>
  <c r="O158" i="73"/>
  <c r="G18" i="73"/>
  <c r="T97" i="74"/>
  <c r="X97" i="74"/>
  <c r="Z97" i="74" s="1"/>
  <c r="X101" i="74"/>
  <c r="T101" i="74"/>
  <c r="H121" i="73"/>
  <c r="G121" i="73"/>
  <c r="O105" i="73"/>
  <c r="O145" i="73"/>
  <c r="N129" i="73"/>
  <c r="M210" i="73"/>
  <c r="X239" i="74"/>
  <c r="Z239" i="74" s="1"/>
  <c r="T239" i="74"/>
  <c r="T171" i="74"/>
  <c r="X26" i="74"/>
  <c r="Z26" i="74" s="1"/>
  <c r="T26" i="74"/>
  <c r="O140" i="73"/>
  <c r="C170" i="73"/>
  <c r="F140" i="73"/>
  <c r="H140" i="73" s="1"/>
  <c r="O135" i="73"/>
  <c r="O169" i="72"/>
  <c r="F24" i="73"/>
  <c r="X166" i="74"/>
  <c r="Z166" i="74" s="1"/>
  <c r="X165" i="74"/>
  <c r="N222" i="72"/>
  <c r="G60" i="73"/>
  <c r="O244" i="72"/>
  <c r="N194" i="73"/>
  <c r="T164" i="74"/>
  <c r="T103" i="74"/>
  <c r="X103" i="74"/>
  <c r="Z103" i="74" s="1"/>
  <c r="X100" i="74"/>
  <c r="Z100" i="74" s="1"/>
  <c r="T100" i="74"/>
  <c r="H116" i="73"/>
  <c r="G116" i="73"/>
  <c r="O165" i="73"/>
  <c r="G42" i="73"/>
  <c r="O163" i="73"/>
  <c r="O161" i="73"/>
  <c r="N106" i="73"/>
  <c r="G30" i="73"/>
  <c r="X240" i="74"/>
  <c r="Z240" i="74" s="1"/>
  <c r="T240" i="74"/>
  <c r="Z171" i="74"/>
  <c r="B47" i="73"/>
  <c r="X27" i="74"/>
  <c r="C47" i="73"/>
  <c r="G17" i="73"/>
  <c r="O157" i="73"/>
  <c r="Z163" i="74"/>
  <c r="H123" i="73"/>
  <c r="G123" i="73"/>
  <c r="O107" i="73"/>
  <c r="O129" i="73"/>
  <c r="O97" i="73"/>
  <c r="O125" i="73"/>
  <c r="O119" i="73"/>
  <c r="O95" i="73"/>
  <c r="O115" i="73"/>
  <c r="O93" i="73"/>
  <c r="O116" i="73"/>
  <c r="O113" i="73"/>
  <c r="O103" i="73"/>
  <c r="O127" i="73"/>
  <c r="O118" i="73"/>
  <c r="O109" i="73"/>
  <c r="O101" i="73"/>
  <c r="O100" i="73"/>
  <c r="O114" i="73"/>
  <c r="O111" i="73"/>
  <c r="O112" i="73"/>
  <c r="O120" i="73"/>
  <c r="O94" i="73"/>
  <c r="O104" i="73"/>
  <c r="O124" i="73"/>
  <c r="O123" i="73"/>
  <c r="O96" i="73"/>
  <c r="T233" i="74"/>
  <c r="X233" i="74"/>
  <c r="Z233" i="74" s="1"/>
  <c r="T93" i="74"/>
  <c r="X93" i="74"/>
  <c r="Z93" i="74" s="1"/>
  <c r="Z32" i="74"/>
  <c r="H164" i="73"/>
  <c r="M252" i="72"/>
  <c r="T232" i="74"/>
  <c r="X232" i="74"/>
  <c r="Z232" i="74" s="1"/>
  <c r="N210" i="73"/>
  <c r="G58" i="73"/>
  <c r="E88" i="73"/>
  <c r="X99" i="74"/>
  <c r="Z99" i="74" s="1"/>
  <c r="T99" i="74"/>
  <c r="N188" i="73"/>
  <c r="O102" i="73"/>
  <c r="H105" i="73"/>
  <c r="F106" i="73"/>
  <c r="H106" i="73" s="1"/>
  <c r="H168" i="73"/>
  <c r="X237" i="74"/>
  <c r="Z237" i="74" s="1"/>
  <c r="T237" i="74"/>
  <c r="T238" i="74"/>
  <c r="X238" i="74"/>
  <c r="Z238" i="74" s="1"/>
  <c r="N207" i="73"/>
  <c r="X31" i="74"/>
  <c r="Z31" i="74" s="1"/>
  <c r="T31" i="74"/>
  <c r="X23" i="74"/>
  <c r="Z23" i="74" s="1"/>
  <c r="T23" i="74"/>
  <c r="T172" i="74"/>
  <c r="O268" i="72"/>
  <c r="O280" i="72"/>
  <c r="O291" i="72"/>
  <c r="O288" i="72"/>
  <c r="O286" i="72"/>
  <c r="O269" i="72"/>
  <c r="O287" i="72"/>
  <c r="O276" i="72"/>
  <c r="O262" i="72"/>
  <c r="O266" i="72"/>
  <c r="O289" i="72"/>
  <c r="O264" i="72"/>
  <c r="O274" i="72"/>
  <c r="O283" i="72"/>
  <c r="O293" i="72"/>
  <c r="O257" i="72"/>
  <c r="O277" i="72"/>
  <c r="O258" i="72"/>
  <c r="O272" i="72"/>
  <c r="O271" i="72"/>
  <c r="O278" i="72"/>
  <c r="O265" i="72"/>
  <c r="O260" i="72"/>
  <c r="O275" i="72"/>
  <c r="O279" i="72"/>
  <c r="O267" i="72"/>
  <c r="O273" i="72"/>
  <c r="O282" i="72"/>
  <c r="O284" i="72"/>
  <c r="O270" i="72"/>
  <c r="O281" i="72"/>
  <c r="O261" i="72"/>
  <c r="O290" i="72"/>
  <c r="O259" i="72"/>
  <c r="M88" i="72"/>
  <c r="T168" i="74"/>
  <c r="M334" i="72"/>
  <c r="O98" i="73"/>
  <c r="X167" i="74"/>
  <c r="M188" i="73"/>
  <c r="N181" i="73"/>
  <c r="J211" i="73"/>
  <c r="N185" i="73"/>
  <c r="N170" i="73"/>
  <c r="T102" i="74"/>
  <c r="X102" i="74"/>
  <c r="Z102" i="74" s="1"/>
  <c r="N244" i="72"/>
  <c r="O147" i="73"/>
  <c r="Z170" i="74"/>
  <c r="H103" i="73"/>
  <c r="O126" i="73"/>
  <c r="G169" i="73"/>
  <c r="O110" i="73"/>
  <c r="G168" i="73"/>
  <c r="F87" i="73"/>
  <c r="G87" i="73" s="1"/>
  <c r="T236" i="74"/>
  <c r="X236" i="74"/>
  <c r="Z236" i="74" s="1"/>
  <c r="X234" i="74"/>
  <c r="Z234" i="74" s="1"/>
  <c r="T234" i="74"/>
  <c r="O39" i="73"/>
  <c r="F128" i="73"/>
  <c r="H128" i="73" s="1"/>
  <c r="G106" i="73"/>
  <c r="X25" i="74"/>
  <c r="Z25" i="74" s="1"/>
  <c r="T25" i="74"/>
  <c r="X30" i="74"/>
  <c r="Z30" i="74" s="1"/>
  <c r="T30" i="74"/>
  <c r="O122" i="73"/>
  <c r="N293" i="72"/>
  <c r="M181" i="73"/>
  <c r="I211" i="73"/>
  <c r="X94" i="74"/>
  <c r="Z94" i="74" s="1"/>
  <c r="T94" i="74"/>
  <c r="X243" i="74"/>
  <c r="Z243" i="74" s="1"/>
  <c r="T243" i="74"/>
  <c r="T33" i="74"/>
  <c r="X33" i="74"/>
  <c r="Z33" i="74" s="1"/>
  <c r="O326" i="72"/>
  <c r="O154" i="73"/>
  <c r="X241" i="74"/>
  <c r="Z241" i="74" s="1"/>
  <c r="X24" i="74"/>
  <c r="Z24" i="74" s="1"/>
  <c r="T24" i="74"/>
  <c r="H146" i="73"/>
  <c r="Z168" i="74"/>
  <c r="N88" i="72"/>
  <c r="O17" i="72"/>
  <c r="G136" i="73"/>
  <c r="O137" i="73"/>
  <c r="X173" i="74"/>
  <c r="Z173" i="74" s="1"/>
  <c r="X169" i="74"/>
  <c r="Z169" i="74" s="1"/>
  <c r="T169" i="74"/>
  <c r="M88" i="73"/>
  <c r="N128" i="73"/>
  <c r="T170" i="74"/>
  <c r="G22" i="73"/>
  <c r="O80" i="72"/>
  <c r="N80" i="72"/>
  <c r="T173" i="74"/>
  <c r="O285" i="72"/>
  <c r="O24" i="72"/>
  <c r="N176" i="73"/>
  <c r="O138" i="73"/>
  <c r="G20" i="73"/>
  <c r="H163" i="73"/>
  <c r="F46" i="73"/>
  <c r="G46" i="73" s="1"/>
  <c r="T242" i="74"/>
  <c r="X242" i="74"/>
  <c r="Z242" i="74" s="1"/>
  <c r="H122" i="73"/>
  <c r="G122" i="73"/>
  <c r="X28" i="74"/>
  <c r="Z28" i="74" s="1"/>
  <c r="T28" i="74"/>
  <c r="T29" i="74"/>
  <c r="X29" i="74"/>
  <c r="Z29" i="74" s="1"/>
  <c r="H102" i="73"/>
  <c r="Z27" i="74"/>
  <c r="G129" i="73"/>
  <c r="N333" i="72"/>
  <c r="F39" i="73"/>
  <c r="X22" i="74"/>
  <c r="Z22" i="74" s="1"/>
  <c r="T22" i="74"/>
  <c r="O46" i="73"/>
  <c r="Z165" i="74"/>
  <c r="H161" i="73"/>
  <c r="N180" i="73"/>
  <c r="X95" i="74"/>
  <c r="Z95" i="74" s="1"/>
  <c r="T95" i="74"/>
  <c r="X98" i="74"/>
  <c r="Z98" i="74" s="1"/>
  <c r="T98" i="74"/>
  <c r="O117" i="73"/>
  <c r="O166" i="73"/>
  <c r="X162" i="74"/>
  <c r="Z162" i="74" s="1"/>
  <c r="Z167" i="74"/>
  <c r="O99" i="73"/>
  <c r="N99" i="73"/>
  <c r="F147" i="73"/>
  <c r="G147" i="73" s="1"/>
  <c r="B170" i="73"/>
  <c r="F170" i="73" s="1"/>
  <c r="X92" i="74"/>
  <c r="T92" i="74"/>
  <c r="T96" i="74"/>
  <c r="X96" i="74"/>
  <c r="Z96" i="74" s="1"/>
  <c r="N47" i="73"/>
  <c r="O169" i="73"/>
  <c r="H114" i="73"/>
  <c r="F80" i="73"/>
  <c r="G80" i="73" s="1"/>
  <c r="M203" i="73"/>
  <c r="N203" i="73" s="1"/>
  <c r="N190" i="73"/>
  <c r="G141" i="73"/>
  <c r="H95" i="73"/>
  <c r="G114" i="73"/>
  <c r="H96" i="73"/>
  <c r="X235" i="74"/>
  <c r="Z235" i="74" s="1"/>
  <c r="T235" i="74"/>
  <c r="O108" i="73"/>
  <c r="O162" i="73"/>
  <c r="X32" i="74"/>
  <c r="T32" i="74"/>
  <c r="N47" i="72"/>
  <c r="N326" i="72"/>
  <c r="N87" i="72"/>
  <c r="H71" i="73" l="1"/>
  <c r="H84" i="73"/>
  <c r="H54" i="73"/>
  <c r="H66" i="73"/>
  <c r="H56" i="73"/>
  <c r="H88" i="73"/>
  <c r="H79" i="73"/>
  <c r="H85" i="73"/>
  <c r="H74" i="73"/>
  <c r="H81" i="73"/>
  <c r="H55" i="73"/>
  <c r="H62" i="73"/>
  <c r="H57" i="73"/>
  <c r="H52" i="73"/>
  <c r="H72" i="73"/>
  <c r="H76" i="73"/>
  <c r="H73" i="73"/>
  <c r="H69" i="73"/>
  <c r="H83" i="73"/>
  <c r="H53" i="73"/>
  <c r="H67" i="73"/>
  <c r="H58" i="73"/>
  <c r="H70" i="73"/>
  <c r="H68" i="73"/>
  <c r="H86" i="73"/>
  <c r="H63" i="73"/>
  <c r="H61" i="73"/>
  <c r="H75" i="73"/>
  <c r="H60" i="73"/>
  <c r="H78" i="73"/>
  <c r="H82" i="73"/>
  <c r="H59" i="73"/>
  <c r="H77" i="73"/>
  <c r="H65" i="73"/>
  <c r="H64" i="73"/>
  <c r="O76" i="73"/>
  <c r="O60" i="73"/>
  <c r="O78" i="73"/>
  <c r="O64" i="73"/>
  <c r="O66" i="73"/>
  <c r="O73" i="73"/>
  <c r="O72" i="73"/>
  <c r="O83" i="73"/>
  <c r="O69" i="73"/>
  <c r="O79" i="73"/>
  <c r="O82" i="73"/>
  <c r="O85" i="73"/>
  <c r="O75" i="73"/>
  <c r="O88" i="73"/>
  <c r="O86" i="73"/>
  <c r="O53" i="73"/>
  <c r="O70" i="73"/>
  <c r="O57" i="73"/>
  <c r="O61" i="73"/>
  <c r="O55" i="73"/>
  <c r="O68" i="73"/>
  <c r="O62" i="73"/>
  <c r="O59" i="73"/>
  <c r="O74" i="73"/>
  <c r="O67" i="73"/>
  <c r="O87" i="73"/>
  <c r="O84" i="73"/>
  <c r="O54" i="73"/>
  <c r="O80" i="73"/>
  <c r="O71" i="73"/>
  <c r="O81" i="73"/>
  <c r="O56" i="73"/>
  <c r="O63" i="73"/>
  <c r="O52" i="73"/>
  <c r="O58" i="73"/>
  <c r="O77" i="73"/>
  <c r="O82" i="72"/>
  <c r="O84" i="72"/>
  <c r="O77" i="72"/>
  <c r="O66" i="72"/>
  <c r="O85" i="72"/>
  <c r="O55" i="72"/>
  <c r="O61" i="72"/>
  <c r="O72" i="72"/>
  <c r="O71" i="72"/>
  <c r="O60" i="72"/>
  <c r="O52" i="72"/>
  <c r="O74" i="72"/>
  <c r="O63" i="72"/>
  <c r="O88" i="72"/>
  <c r="O83" i="72"/>
  <c r="O69" i="72"/>
  <c r="O53" i="72"/>
  <c r="O54" i="72"/>
  <c r="O73" i="72"/>
  <c r="O64" i="72"/>
  <c r="O67" i="72"/>
  <c r="O75" i="72"/>
  <c r="O68" i="72"/>
  <c r="O78" i="72"/>
  <c r="O59" i="72"/>
  <c r="O79" i="72"/>
  <c r="O76" i="72"/>
  <c r="O70" i="72"/>
  <c r="O62" i="72"/>
  <c r="O57" i="72"/>
  <c r="O56" i="72"/>
  <c r="O81" i="72"/>
  <c r="O86" i="72"/>
  <c r="H153" i="73"/>
  <c r="H170" i="73"/>
  <c r="H137" i="73"/>
  <c r="H148" i="73"/>
  <c r="H157" i="73"/>
  <c r="H154" i="73"/>
  <c r="H156" i="73"/>
  <c r="H149" i="73"/>
  <c r="H165" i="73"/>
  <c r="H138" i="73"/>
  <c r="H145" i="73"/>
  <c r="H167" i="73"/>
  <c r="H150" i="73"/>
  <c r="H143" i="73"/>
  <c r="H159" i="73"/>
  <c r="H135" i="73"/>
  <c r="H139" i="73"/>
  <c r="H151" i="73"/>
  <c r="H152" i="73"/>
  <c r="H142" i="73"/>
  <c r="H155" i="73"/>
  <c r="H166" i="73"/>
  <c r="H169" i="73"/>
  <c r="H160" i="73"/>
  <c r="H162" i="73"/>
  <c r="H158" i="73"/>
  <c r="H136" i="73"/>
  <c r="O65" i="73"/>
  <c r="H39" i="73"/>
  <c r="O314" i="72"/>
  <c r="O301" i="72"/>
  <c r="O331" i="72"/>
  <c r="O316" i="72"/>
  <c r="O302" i="72"/>
  <c r="O319" i="72"/>
  <c r="O334" i="72"/>
  <c r="O321" i="72"/>
  <c r="O318" i="72"/>
  <c r="O323" i="72"/>
  <c r="O329" i="72"/>
  <c r="O307" i="72"/>
  <c r="O303" i="72"/>
  <c r="O309" i="72"/>
  <c r="O330" i="72"/>
  <c r="O298" i="72"/>
  <c r="O328" i="72"/>
  <c r="O320" i="72"/>
  <c r="O313" i="72"/>
  <c r="O306" i="72"/>
  <c r="O332" i="72"/>
  <c r="O304" i="72"/>
  <c r="O300" i="72"/>
  <c r="O317" i="72"/>
  <c r="O322" i="72"/>
  <c r="O305" i="72"/>
  <c r="O308" i="72"/>
  <c r="O325" i="72"/>
  <c r="O327" i="72"/>
  <c r="O312" i="72"/>
  <c r="O310" i="72"/>
  <c r="O324" i="72"/>
  <c r="O315" i="72"/>
  <c r="O299" i="72"/>
  <c r="O230" i="72"/>
  <c r="O224" i="72"/>
  <c r="O216" i="72"/>
  <c r="O225" i="72"/>
  <c r="O232" i="72"/>
  <c r="O252" i="72"/>
  <c r="O235" i="72"/>
  <c r="O242" i="72"/>
  <c r="O246" i="72"/>
  <c r="O233" i="72"/>
  <c r="O220" i="72"/>
  <c r="O221" i="72"/>
  <c r="O236" i="72"/>
  <c r="O217" i="72"/>
  <c r="O219" i="72"/>
  <c r="O237" i="72"/>
  <c r="O245" i="72"/>
  <c r="O241" i="72"/>
  <c r="O243" i="72"/>
  <c r="O249" i="72"/>
  <c r="O231" i="72"/>
  <c r="O228" i="72"/>
  <c r="O238" i="72"/>
  <c r="O234" i="72"/>
  <c r="O247" i="72"/>
  <c r="O223" i="72"/>
  <c r="O226" i="72"/>
  <c r="O239" i="72"/>
  <c r="O218" i="72"/>
  <c r="O250" i="72"/>
  <c r="O227" i="72"/>
  <c r="O248" i="72"/>
  <c r="O240" i="72"/>
  <c r="O222" i="72"/>
  <c r="N252" i="72"/>
  <c r="N88" i="73"/>
  <c r="G170" i="73"/>
  <c r="O137" i="72"/>
  <c r="O153" i="72"/>
  <c r="O141" i="72"/>
  <c r="O166" i="72"/>
  <c r="O139" i="72"/>
  <c r="O170" i="72"/>
  <c r="O164" i="72"/>
  <c r="O158" i="72"/>
  <c r="O159" i="72"/>
  <c r="O138" i="72"/>
  <c r="O161" i="72"/>
  <c r="O149" i="72"/>
  <c r="O142" i="72"/>
  <c r="O144" i="72"/>
  <c r="O152" i="72"/>
  <c r="O151" i="72"/>
  <c r="O134" i="72"/>
  <c r="O136" i="72"/>
  <c r="O167" i="72"/>
  <c r="O155" i="72"/>
  <c r="O143" i="72"/>
  <c r="O160" i="72"/>
  <c r="O168" i="72"/>
  <c r="O156" i="72"/>
  <c r="O146" i="72"/>
  <c r="O162" i="72"/>
  <c r="O165" i="72"/>
  <c r="O150" i="72"/>
  <c r="O148" i="72"/>
  <c r="O157" i="72"/>
  <c r="O145" i="72"/>
  <c r="O135" i="72"/>
  <c r="O163" i="72"/>
  <c r="O154" i="72"/>
  <c r="O87" i="72"/>
  <c r="O251" i="72"/>
  <c r="H144" i="73"/>
  <c r="O140" i="72"/>
  <c r="O188" i="73"/>
  <c r="G140" i="73"/>
  <c r="N170" i="72"/>
  <c r="H129" i="73"/>
  <c r="H100" i="73"/>
  <c r="H93" i="73"/>
  <c r="H112" i="73"/>
  <c r="H113" i="73"/>
  <c r="H119" i="73"/>
  <c r="H110" i="73"/>
  <c r="H109" i="73"/>
  <c r="H98" i="73"/>
  <c r="H101" i="73"/>
  <c r="H104" i="73"/>
  <c r="H118" i="73"/>
  <c r="H97" i="73"/>
  <c r="H127" i="73"/>
  <c r="H125" i="73"/>
  <c r="H126" i="73"/>
  <c r="H108" i="73"/>
  <c r="H115" i="73"/>
  <c r="H120" i="73"/>
  <c r="H107" i="73"/>
  <c r="H117" i="73"/>
  <c r="H124" i="73"/>
  <c r="H111" i="73"/>
  <c r="H94" i="73"/>
  <c r="H87" i="73"/>
  <c r="O58" i="72"/>
  <c r="H46" i="73"/>
  <c r="N334" i="72"/>
  <c r="H99" i="73"/>
  <c r="G99" i="73"/>
  <c r="G128" i="73"/>
  <c r="O229" i="72"/>
  <c r="O333" i="72"/>
  <c r="G88" i="73"/>
  <c r="O65" i="72"/>
  <c r="H80" i="73"/>
  <c r="O147" i="72"/>
  <c r="F47" i="73"/>
  <c r="H147" i="73"/>
  <c r="O311" i="72"/>
  <c r="G39" i="73"/>
  <c r="H134" i="73"/>
  <c r="M211" i="73"/>
  <c r="N211" i="73" s="1"/>
  <c r="H24" i="73"/>
  <c r="H141" i="73"/>
  <c r="H32" i="73" l="1"/>
  <c r="H47" i="73"/>
  <c r="H37" i="73"/>
  <c r="H14" i="73"/>
  <c r="H27" i="73"/>
  <c r="H44" i="73"/>
  <c r="H11" i="73"/>
  <c r="H13" i="73"/>
  <c r="H28" i="73"/>
  <c r="H19" i="73"/>
  <c r="H38" i="73"/>
  <c r="H21" i="73"/>
  <c r="H26" i="73"/>
  <c r="H34" i="73"/>
  <c r="H29" i="73"/>
  <c r="H16" i="73"/>
  <c r="H41" i="73"/>
  <c r="H12" i="73"/>
  <c r="H43" i="73"/>
  <c r="H30" i="73"/>
  <c r="H20" i="73"/>
  <c r="H45" i="73"/>
  <c r="H31" i="73"/>
  <c r="H22" i="73"/>
  <c r="H42" i="73"/>
  <c r="H25" i="73"/>
  <c r="H33" i="73"/>
  <c r="H23" i="73"/>
  <c r="H17" i="73"/>
  <c r="H18" i="73"/>
  <c r="H15" i="73"/>
  <c r="H35" i="73"/>
  <c r="H36" i="73"/>
  <c r="H40" i="73"/>
  <c r="O211" i="73"/>
  <c r="O182" i="73"/>
  <c r="O193" i="73"/>
  <c r="O186" i="73"/>
  <c r="O191" i="73"/>
  <c r="O183" i="73"/>
  <c r="O178" i="73"/>
  <c r="O198" i="73"/>
  <c r="O179" i="73"/>
  <c r="O184" i="73"/>
  <c r="O201" i="73"/>
  <c r="O200" i="73"/>
  <c r="O206" i="73"/>
  <c r="O199" i="73"/>
  <c r="O194" i="73"/>
  <c r="O177" i="73"/>
  <c r="O185" i="73"/>
  <c r="O196" i="73"/>
  <c r="O176" i="73"/>
  <c r="O195" i="73"/>
  <c r="O190" i="73"/>
  <c r="O208" i="73"/>
  <c r="O205" i="73"/>
  <c r="O204" i="73"/>
  <c r="O187" i="73"/>
  <c r="O175" i="73"/>
  <c r="O207" i="73"/>
  <c r="O189" i="73"/>
  <c r="O209" i="73"/>
  <c r="O192" i="73"/>
  <c r="O197" i="73"/>
  <c r="O180" i="73"/>
  <c r="O202" i="73"/>
  <c r="O203" i="73"/>
  <c r="O210" i="73"/>
  <c r="O181" i="73"/>
  <c r="G47" i="73"/>
</calcChain>
</file>

<file path=xl/sharedStrings.xml><?xml version="1.0" encoding="utf-8"?>
<sst xmlns="http://schemas.openxmlformats.org/spreadsheetml/2006/main" count="814" uniqueCount="88">
  <si>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</si>
  <si>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</si>
  <si>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</si>
  <si>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</si>
  <si>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</si>
  <si>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</si>
  <si>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</si>
  <si>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</si>
  <si>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</si>
  <si>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</si>
  <si>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</si>
  <si>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</si>
  <si>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</si>
  <si>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</si>
  <si>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</si>
  <si>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</si>
  <si>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</si>
  <si>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</si>
  <si>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</si>
  <si>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</si>
  <si>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</si>
  <si>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</si>
  <si>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</si>
  <si>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</si>
  <si>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</si>
  <si>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</si>
  <si>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</si>
  <si>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</si>
  <si>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</si>
  <si>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</si>
  <si>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</si>
  <si>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</si>
  <si>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</si>
  <si>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</si>
  <si>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</si>
  <si>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</si>
  <si>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</si>
  <si>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</si>
  <si>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</si>
  <si>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</si>
  <si>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</si>
  <si>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</si>
  <si>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</si>
  <si>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</si>
  <si>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</si>
  <si>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</si>
  <si>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</si>
  <si>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</si>
  <si>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</si>
  <si>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</si>
  <si>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</si>
  <si>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</si>
  <si>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</si>
  <si>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</si>
  <si>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</si>
  <si>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</si>
  <si>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</si>
  <si>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 xml:space="preserve"> 平成28年12月6日（火）　天候：晴れ</t>
    <rPh sb="1" eb="3">
      <t>ヘイセイ</t>
    </rPh>
    <rPh sb="5" eb="6">
      <t>ネン</t>
    </rPh>
    <rPh sb="8" eb="9">
      <t>ガツ</t>
    </rPh>
    <rPh sb="10" eb="11">
      <t>ニチ</t>
    </rPh>
    <rPh sb="12" eb="13">
      <t>カ</t>
    </rPh>
    <rPh sb="15" eb="17">
      <t>テンコウ</t>
    </rPh>
    <rPh sb="18" eb="19">
      <t>ハ</t>
    </rPh>
    <phoneticPr fontId="1"/>
  </si>
  <si>
    <t>調査年月日：平成28年12月6日(火)</t>
    <rPh sb="17" eb="18">
      <t>カ</t>
    </rPh>
    <phoneticPr fontId="15"/>
  </si>
  <si>
    <t>16:00-17:00</t>
  </si>
  <si>
    <t>調査年月日：平成28年12月6日(火) 天候:晴れ</t>
    <rPh sb="17" eb="18">
      <t>カ</t>
    </rPh>
    <rPh sb="23" eb="24">
      <t>ハ</t>
    </rPh>
    <phoneticPr fontId="15"/>
  </si>
  <si>
    <t>自動車類交通量集計表</t>
    <phoneticPr fontId="15"/>
  </si>
  <si>
    <t>調査方向案内図</t>
    <phoneticPr fontId="15"/>
  </si>
  <si>
    <t>　7:00～19:00（12時間）</t>
    <phoneticPr fontId="1"/>
  </si>
  <si>
    <t>№４　千葉西警察署前</t>
    <rPh sb="3" eb="5">
      <t>チバ</t>
    </rPh>
    <rPh sb="5" eb="6">
      <t>ニシ</t>
    </rPh>
    <rPh sb="6" eb="8">
      <t>ケイサツ</t>
    </rPh>
    <rPh sb="8" eb="9">
      <t>ショ</t>
    </rPh>
    <rPh sb="9" eb="10">
      <t>マエ</t>
    </rPh>
    <phoneticPr fontId="1"/>
  </si>
  <si>
    <t>［ピーク時（16：00～17：00）］</t>
    <rPh sb="4" eb="5">
      <t>ジ</t>
    </rPh>
    <phoneticPr fontId="1"/>
  </si>
  <si>
    <t>調査地点　：№４ 千葉西警察署前</t>
    <rPh sb="9" eb="11">
      <t>チバ</t>
    </rPh>
    <rPh sb="11" eb="12">
      <t>ニシ</t>
    </rPh>
    <rPh sb="12" eb="14">
      <t>ケイサツ</t>
    </rPh>
    <rPh sb="14" eb="15">
      <t>ショ</t>
    </rPh>
    <rPh sb="15" eb="16">
      <t>マエ</t>
    </rPh>
    <phoneticPr fontId="15"/>
  </si>
  <si>
    <t>D 合計 (10+11+12)</t>
  </si>
  <si>
    <t>C 合計 ( 7+ 8+ 9)</t>
  </si>
  <si>
    <t>B 合計 ( 4+ 5+ 6)</t>
  </si>
  <si>
    <t>A 合計 ( 1+ 2+ 3)</t>
  </si>
  <si>
    <t>合計</t>
    <phoneticPr fontId="15"/>
  </si>
  <si>
    <t>D 流出部(1+ 5+ 9)</t>
  </si>
  <si>
    <t>D 流入部(10+11+12)</t>
  </si>
  <si>
    <t>C 流出部(2+ 6+10)</t>
  </si>
  <si>
    <t>C 流入部(7+ 8+ 9)</t>
  </si>
  <si>
    <t>B 流出部(3+ 7+11)</t>
  </si>
  <si>
    <t>B 流入部(4+ 5+ 6)</t>
  </si>
  <si>
    <t>A 流出部(4+ 8+12)</t>
  </si>
  <si>
    <t>A 流入部(1+ 2+ 3)</t>
  </si>
  <si>
    <t>D 合計 ( 1+ 5+ 9+10+11+12)</t>
  </si>
  <si>
    <t>C 合計 ( 2+ 6+ 7+ 8+ 9+10)</t>
  </si>
  <si>
    <t>B 合計 ( 3+ 4+ 5+ 6+ 7+11)</t>
  </si>
  <si>
    <t>A 合計 ( 1+ 2+ 3+ 4+ 8+12)</t>
  </si>
  <si>
    <t>調査地点：№ ４ 千葉西警察署前</t>
    <rPh sb="9" eb="11">
      <t>チバ</t>
    </rPh>
    <rPh sb="11" eb="12">
      <t>ニシ</t>
    </rPh>
    <rPh sb="12" eb="14">
      <t>ケイサツ</t>
    </rPh>
    <rPh sb="14" eb="15">
      <t>ショ</t>
    </rPh>
    <rPh sb="15" eb="16">
      <t>マエ</t>
    </rPh>
    <phoneticPr fontId="15"/>
  </si>
  <si>
    <t>調査年月日：平成28年12月6日(火)</t>
  </si>
  <si>
    <t>天　候　　:　晴れ</t>
  </si>
  <si>
    <t>調査地点　：№４ 千葉西警察署前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</si>
</sst>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____;"/>
  </numFmts>
  <fonts count="1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147">
    <xf numFmtId="0" fontId="0" fillId="0" borderId="0" xfId="0"/>
    <xf numFmtId="0" fontId="7" fillId="0" borderId="0" xfId="1" applyFont="1" applyAlignment="1">
      <alignment horizontal="centerContinuous"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177" fontId="3" fillId="0" borderId="40" xfId="1" applyNumberFormat="1" applyFont="1" applyBorder="1" applyAlignment="1">
      <alignment vertical="center"/>
    </xf>
    <xf numFmtId="177" fontId="3" fillId="0" borderId="41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2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7" fillId="0" borderId="0" xfId="1" applyFont="1" applyAlignment="1">
      <alignment vertical="top"/>
    </xf>
    <xf numFmtId="0" fontId="9" fillId="0" borderId="0" xfId="1" applyFont="1" applyAlignment="1">
      <alignment horizontal="right" vertical="center"/>
    </xf>
    <xf numFmtId="176" fontId="3" fillId="0" borderId="0" xfId="1" applyNumberFormat="1" applyFont="1" applyAlignment="1">
      <alignment vertical="center"/>
    </xf>
    <xf numFmtId="1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8" fillId="0" borderId="0" xfId="2" applyNumberFormat="1" applyFont="1" applyAlignment="1">
      <alignment horizontal="center" vertical="center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43" xfId="2" applyNumberFormat="1" applyFont="1" applyBorder="1" applyAlignment="1">
      <alignment vertical="center" textRotation="255"/>
    </xf>
    <xf numFmtId="0" fontId="11" fillId="0" borderId="44" xfId="2" applyNumberFormat="1" applyFont="1" applyBorder="1" applyAlignment="1">
      <alignment vertical="center" textRotation="255"/>
    </xf>
    <xf numFmtId="0" fontId="11" fillId="0" borderId="39" xfId="2" applyNumberFormat="1" applyFont="1" applyBorder="1" applyAlignment="1">
      <alignment vertical="center"/>
    </xf>
    <xf numFmtId="0" fontId="11" fillId="0" borderId="38" xfId="2" applyNumberFormat="1" applyFont="1" applyBorder="1" applyAlignment="1">
      <alignment vertical="center"/>
    </xf>
    <xf numFmtId="0" fontId="11" fillId="0" borderId="37" xfId="2" applyNumberFormat="1" applyFont="1" applyBorder="1" applyAlignment="1">
      <alignment vertical="center"/>
    </xf>
    <xf numFmtId="0" fontId="11" fillId="0" borderId="34" xfId="2" applyNumberFormat="1" applyFont="1" applyBorder="1" applyAlignment="1">
      <alignment vertical="center"/>
    </xf>
    <xf numFmtId="0" fontId="11" fillId="0" borderId="13" xfId="2" applyNumberFormat="1" applyFont="1" applyBorder="1" applyAlignment="1">
      <alignment vertical="center"/>
    </xf>
    <xf numFmtId="0" fontId="11" fillId="0" borderId="33" xfId="2" applyNumberFormat="1" applyFont="1" applyBorder="1" applyAlignment="1">
      <alignment vertical="center"/>
    </xf>
    <xf numFmtId="0" fontId="17" fillId="0" borderId="32" xfId="2" applyNumberFormat="1" applyFont="1" applyBorder="1" applyAlignment="1">
      <alignment vertical="center" textRotation="255"/>
    </xf>
    <xf numFmtId="0" fontId="17" fillId="0" borderId="43" xfId="2" applyNumberFormat="1" applyFont="1" applyBorder="1" applyAlignment="1">
      <alignment vertical="center" textRotation="255"/>
    </xf>
    <xf numFmtId="0" fontId="17" fillId="0" borderId="44" xfId="2" applyNumberFormat="1" applyFont="1" applyBorder="1" applyAlignment="1">
      <alignment vertical="center" textRotation="255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変動図!$R$21</c:f>
          <c:strCache>
            <c:ptCount val="1"/>
            <c:pt idx="0">
              <c:v>A 流入部(1+ 2+ 3)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変動図!$R$22:$R$33</c:f>
              <c:numCache>
                <c:formatCode>General</c:formatCode>
                <c:ptCount val="12"/>
                <c:pt idx="0">
                  <c:v>571</c:v>
                </c:pt>
                <c:pt idx="1">
                  <c:v>692</c:v>
                </c:pt>
                <c:pt idx="2">
                  <c:v>531</c:v>
                </c:pt>
                <c:pt idx="3">
                  <c:v>483</c:v>
                </c:pt>
                <c:pt idx="4">
                  <c:v>465</c:v>
                </c:pt>
                <c:pt idx="5">
                  <c:v>444</c:v>
                </c:pt>
                <c:pt idx="6">
                  <c:v>514</c:v>
                </c:pt>
                <c:pt idx="7">
                  <c:v>475</c:v>
                </c:pt>
                <c:pt idx="8">
                  <c:v>497</c:v>
                </c:pt>
                <c:pt idx="9">
                  <c:v>451</c:v>
                </c:pt>
                <c:pt idx="10">
                  <c:v>498</c:v>
                </c:pt>
                <c:pt idx="11">
                  <c:v>419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変動図!$S$22:$S$33</c:f>
              <c:numCache>
                <c:formatCode>General</c:formatCode>
                <c:ptCount val="12"/>
                <c:pt idx="0">
                  <c:v>34</c:v>
                </c:pt>
                <c:pt idx="1">
                  <c:v>49</c:v>
                </c:pt>
                <c:pt idx="2">
                  <c:v>37</c:v>
                </c:pt>
                <c:pt idx="3">
                  <c:v>36</c:v>
                </c:pt>
                <c:pt idx="4">
                  <c:v>31</c:v>
                </c:pt>
                <c:pt idx="5">
                  <c:v>23</c:v>
                </c:pt>
                <c:pt idx="6">
                  <c:v>27</c:v>
                </c:pt>
                <c:pt idx="7">
                  <c:v>25</c:v>
                </c:pt>
                <c:pt idx="8">
                  <c:v>24</c:v>
                </c:pt>
                <c:pt idx="9">
                  <c:v>14</c:v>
                </c:pt>
                <c:pt idx="10">
                  <c:v>15</c:v>
                </c:pt>
                <c:pt idx="11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5643176"/>
        <c:axId val="39641812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変動図!$T$22:$T$33</c:f>
              <c:numCache>
                <c:formatCode>0.0</c:formatCode>
                <c:ptCount val="12"/>
                <c:pt idx="0">
                  <c:v>5.6198347107438016</c:v>
                </c:pt>
                <c:pt idx="1">
                  <c:v>6.6126855600539809</c:v>
                </c:pt>
                <c:pt idx="2">
                  <c:v>6.5140845070422531</c:v>
                </c:pt>
                <c:pt idx="3">
                  <c:v>6.9364161849710975</c:v>
                </c:pt>
                <c:pt idx="4">
                  <c:v>6.25</c:v>
                </c:pt>
                <c:pt idx="5">
                  <c:v>4.925053533190578</c:v>
                </c:pt>
                <c:pt idx="6">
                  <c:v>4.9907578558225509</c:v>
                </c:pt>
                <c:pt idx="7">
                  <c:v>5</c:v>
                </c:pt>
                <c:pt idx="8">
                  <c:v>4.6065259117082533</c:v>
                </c:pt>
                <c:pt idx="9">
                  <c:v>3.010752688172043</c:v>
                </c:pt>
                <c:pt idx="10">
                  <c:v>2.9239766081871341</c:v>
                </c:pt>
                <c:pt idx="11">
                  <c:v>1.411764705882353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213720"/>
        <c:axId val="103814160"/>
      </c:lineChart>
      <c:catAx>
        <c:axId val="395643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641812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641812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5643176"/>
        <c:crosses val="autoZero"/>
        <c:crossBetween val="between"/>
        <c:majorUnit val="100"/>
      </c:valAx>
      <c:catAx>
        <c:axId val="396213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814160"/>
        <c:crosses val="autoZero"/>
        <c:auto val="0"/>
        <c:lblAlgn val="ctr"/>
        <c:lblOffset val="100"/>
        <c:noMultiLvlLbl val="0"/>
      </c:catAx>
      <c:valAx>
        <c:axId val="10381416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621372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変動図!$R$231</c:f>
          <c:strCache>
            <c:ptCount val="1"/>
            <c:pt idx="0">
              <c:v>D 流入部(10+11+12)</c:v>
            </c:pt>
          </c:strCache>
        </c:strRef>
      </c:tx>
      <c:layout>
        <c:manualLayout>
          <c:xMode val="edge"/>
          <c:yMode val="edge"/>
          <c:x val="0.43613136350623449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変動図!$R$232:$R$243</c:f>
              <c:numCache>
                <c:formatCode>General</c:formatCode>
                <c:ptCount val="12"/>
                <c:pt idx="0">
                  <c:v>278</c:v>
                </c:pt>
                <c:pt idx="1">
                  <c:v>287</c:v>
                </c:pt>
                <c:pt idx="2">
                  <c:v>322</c:v>
                </c:pt>
                <c:pt idx="3">
                  <c:v>254</c:v>
                </c:pt>
                <c:pt idx="4">
                  <c:v>276</c:v>
                </c:pt>
                <c:pt idx="5">
                  <c:v>201</c:v>
                </c:pt>
                <c:pt idx="6">
                  <c:v>244</c:v>
                </c:pt>
                <c:pt idx="7">
                  <c:v>264</c:v>
                </c:pt>
                <c:pt idx="8">
                  <c:v>256</c:v>
                </c:pt>
                <c:pt idx="9">
                  <c:v>279</c:v>
                </c:pt>
                <c:pt idx="10">
                  <c:v>259</c:v>
                </c:pt>
                <c:pt idx="11">
                  <c:v>206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変動図!$S$232:$S$243</c:f>
              <c:numCache>
                <c:formatCode>General</c:formatCode>
                <c:ptCount val="12"/>
                <c:pt idx="0">
                  <c:v>14</c:v>
                </c:pt>
                <c:pt idx="1">
                  <c:v>30</c:v>
                </c:pt>
                <c:pt idx="2">
                  <c:v>20</c:v>
                </c:pt>
                <c:pt idx="3">
                  <c:v>16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24</c:v>
                </c:pt>
                <c:pt idx="8">
                  <c:v>13</c:v>
                </c:pt>
                <c:pt idx="9">
                  <c:v>12</c:v>
                </c:pt>
                <c:pt idx="10">
                  <c:v>14</c:v>
                </c:pt>
                <c:pt idx="1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7659136"/>
        <c:axId val="39765952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変動図!$T$232:$T$243</c:f>
              <c:numCache>
                <c:formatCode>0.0</c:formatCode>
                <c:ptCount val="12"/>
                <c:pt idx="0">
                  <c:v>4.7945205479452051</c:v>
                </c:pt>
                <c:pt idx="1">
                  <c:v>9.4637223974763405</c:v>
                </c:pt>
                <c:pt idx="2">
                  <c:v>5.8479532163742682</c:v>
                </c:pt>
                <c:pt idx="3">
                  <c:v>5.9259259259259265</c:v>
                </c:pt>
                <c:pt idx="4">
                  <c:v>3.4965034965034967</c:v>
                </c:pt>
                <c:pt idx="5">
                  <c:v>5.6338028169014089</c:v>
                </c:pt>
                <c:pt idx="6">
                  <c:v>5.7915057915057915</c:v>
                </c:pt>
                <c:pt idx="7">
                  <c:v>8.3333333333333321</c:v>
                </c:pt>
                <c:pt idx="8">
                  <c:v>4.8327137546468402</c:v>
                </c:pt>
                <c:pt idx="9">
                  <c:v>4.1237113402061851</c:v>
                </c:pt>
                <c:pt idx="10">
                  <c:v>5.1282051282051277</c:v>
                </c:pt>
                <c:pt idx="11">
                  <c:v>3.7383177570093453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659920"/>
        <c:axId val="397660312"/>
      </c:lineChart>
      <c:catAx>
        <c:axId val="39765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952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765952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9136"/>
        <c:crosses val="autoZero"/>
        <c:crossBetween val="between"/>
        <c:majorUnit val="100"/>
      </c:valAx>
      <c:catAx>
        <c:axId val="3976599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7660312"/>
        <c:crosses val="autoZero"/>
        <c:auto val="0"/>
        <c:lblAlgn val="ctr"/>
        <c:lblOffset val="100"/>
        <c:noMultiLvlLbl val="0"/>
      </c:catAx>
      <c:valAx>
        <c:axId val="39766031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992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変動図!$U$231</c:f>
          <c:strCache>
            <c:ptCount val="1"/>
            <c:pt idx="0">
              <c:v>D 流出部(1+ 5+ 9)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変動図!$U$232:$U$243</c:f>
              <c:numCache>
                <c:formatCode>General</c:formatCode>
                <c:ptCount val="12"/>
                <c:pt idx="0">
                  <c:v>188</c:v>
                </c:pt>
                <c:pt idx="1">
                  <c:v>253</c:v>
                </c:pt>
                <c:pt idx="2">
                  <c:v>218</c:v>
                </c:pt>
                <c:pt idx="3">
                  <c:v>209</c:v>
                </c:pt>
                <c:pt idx="4">
                  <c:v>206</c:v>
                </c:pt>
                <c:pt idx="5">
                  <c:v>200</c:v>
                </c:pt>
                <c:pt idx="6">
                  <c:v>209</c:v>
                </c:pt>
                <c:pt idx="7">
                  <c:v>192</c:v>
                </c:pt>
                <c:pt idx="8">
                  <c:v>247</c:v>
                </c:pt>
                <c:pt idx="9">
                  <c:v>287</c:v>
                </c:pt>
                <c:pt idx="10">
                  <c:v>249</c:v>
                </c:pt>
                <c:pt idx="11">
                  <c:v>241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変動図!$V$232:$V$243</c:f>
              <c:numCache>
                <c:formatCode>General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21</c:v>
                </c:pt>
                <c:pt idx="3">
                  <c:v>12</c:v>
                </c:pt>
                <c:pt idx="4">
                  <c:v>14</c:v>
                </c:pt>
                <c:pt idx="5">
                  <c:v>15</c:v>
                </c:pt>
                <c:pt idx="6">
                  <c:v>13</c:v>
                </c:pt>
                <c:pt idx="7">
                  <c:v>18</c:v>
                </c:pt>
                <c:pt idx="8">
                  <c:v>19</c:v>
                </c:pt>
                <c:pt idx="9">
                  <c:v>13</c:v>
                </c:pt>
                <c:pt idx="10">
                  <c:v>18</c:v>
                </c:pt>
                <c:pt idx="11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8086032"/>
        <c:axId val="3980864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変動図!$W$232:$W$243</c:f>
              <c:numCache>
                <c:formatCode>0.0</c:formatCode>
                <c:ptCount val="12"/>
                <c:pt idx="0">
                  <c:v>6.9306930693069315</c:v>
                </c:pt>
                <c:pt idx="1">
                  <c:v>6.6420664206642073</c:v>
                </c:pt>
                <c:pt idx="2">
                  <c:v>8.7866108786610866</c:v>
                </c:pt>
                <c:pt idx="3">
                  <c:v>5.4298642533936654</c:v>
                </c:pt>
                <c:pt idx="4">
                  <c:v>6.3636363636363633</c:v>
                </c:pt>
                <c:pt idx="5">
                  <c:v>6.9767441860465116</c:v>
                </c:pt>
                <c:pt idx="6">
                  <c:v>5.8558558558558556</c:v>
                </c:pt>
                <c:pt idx="7">
                  <c:v>8.5714285714285712</c:v>
                </c:pt>
                <c:pt idx="8">
                  <c:v>7.1428571428571423</c:v>
                </c:pt>
                <c:pt idx="9">
                  <c:v>4.3333333333333339</c:v>
                </c:pt>
                <c:pt idx="10">
                  <c:v>6.7415730337078648</c:v>
                </c:pt>
                <c:pt idx="11">
                  <c:v>5.1181102362204722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8086816"/>
        <c:axId val="398087208"/>
      </c:lineChart>
      <c:catAx>
        <c:axId val="398086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80864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808642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8086032"/>
        <c:crosses val="autoZero"/>
        <c:crossBetween val="between"/>
        <c:majorUnit val="100"/>
      </c:valAx>
      <c:catAx>
        <c:axId val="398086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8087208"/>
        <c:crosses val="autoZero"/>
        <c:auto val="0"/>
        <c:lblAlgn val="ctr"/>
        <c:lblOffset val="100"/>
        <c:noMultiLvlLbl val="0"/>
      </c:catAx>
      <c:valAx>
        <c:axId val="39808720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808681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変動図!$X$231</c:f>
          <c:strCache>
            <c:ptCount val="1"/>
            <c:pt idx="0">
              <c:v>D 合計 ( 1+ 5+ 9+10+11+12)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変動図!$X$232:$X$243</c:f>
              <c:numCache>
                <c:formatCode>General</c:formatCode>
                <c:ptCount val="12"/>
                <c:pt idx="0">
                  <c:v>466</c:v>
                </c:pt>
                <c:pt idx="1">
                  <c:v>540</c:v>
                </c:pt>
                <c:pt idx="2">
                  <c:v>540</c:v>
                </c:pt>
                <c:pt idx="3">
                  <c:v>463</c:v>
                </c:pt>
                <c:pt idx="4">
                  <c:v>482</c:v>
                </c:pt>
                <c:pt idx="5">
                  <c:v>401</c:v>
                </c:pt>
                <c:pt idx="6">
                  <c:v>453</c:v>
                </c:pt>
                <c:pt idx="7">
                  <c:v>456</c:v>
                </c:pt>
                <c:pt idx="8">
                  <c:v>503</c:v>
                </c:pt>
                <c:pt idx="9">
                  <c:v>566</c:v>
                </c:pt>
                <c:pt idx="10">
                  <c:v>508</c:v>
                </c:pt>
                <c:pt idx="11">
                  <c:v>447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変動図!$Y$232:$Y$243</c:f>
              <c:numCache>
                <c:formatCode>General</c:formatCode>
                <c:ptCount val="12"/>
                <c:pt idx="0">
                  <c:v>28</c:v>
                </c:pt>
                <c:pt idx="1">
                  <c:v>48</c:v>
                </c:pt>
                <c:pt idx="2">
                  <c:v>41</c:v>
                </c:pt>
                <c:pt idx="3">
                  <c:v>28</c:v>
                </c:pt>
                <c:pt idx="4">
                  <c:v>24</c:v>
                </c:pt>
                <c:pt idx="5">
                  <c:v>27</c:v>
                </c:pt>
                <c:pt idx="6">
                  <c:v>28</c:v>
                </c:pt>
                <c:pt idx="7">
                  <c:v>42</c:v>
                </c:pt>
                <c:pt idx="8">
                  <c:v>32</c:v>
                </c:pt>
                <c:pt idx="9">
                  <c:v>25</c:v>
                </c:pt>
                <c:pt idx="10">
                  <c:v>32</c:v>
                </c:pt>
                <c:pt idx="11">
                  <c:v>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8087992"/>
        <c:axId val="39808838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変動図!$Z$232:$Z$243</c:f>
              <c:numCache>
                <c:formatCode>0.0</c:formatCode>
                <c:ptCount val="12"/>
                <c:pt idx="0">
                  <c:v>5.668016194331984</c:v>
                </c:pt>
                <c:pt idx="1">
                  <c:v>8.1632653061224492</c:v>
                </c:pt>
                <c:pt idx="2">
                  <c:v>7.056798623063683</c:v>
                </c:pt>
                <c:pt idx="3">
                  <c:v>5.7026476578411405</c:v>
                </c:pt>
                <c:pt idx="4">
                  <c:v>4.7430830039525684</c:v>
                </c:pt>
                <c:pt idx="5">
                  <c:v>6.3084112149532707</c:v>
                </c:pt>
                <c:pt idx="6">
                  <c:v>5.8212058212058215</c:v>
                </c:pt>
                <c:pt idx="7">
                  <c:v>8.4337349397590362</c:v>
                </c:pt>
                <c:pt idx="8">
                  <c:v>5.9813084112149539</c:v>
                </c:pt>
                <c:pt idx="9">
                  <c:v>4.230118443316413</c:v>
                </c:pt>
                <c:pt idx="10">
                  <c:v>5.9259259259259265</c:v>
                </c:pt>
                <c:pt idx="11">
                  <c:v>4.4871794871794872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8088776"/>
        <c:axId val="398089168"/>
      </c:lineChart>
      <c:catAx>
        <c:axId val="398087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808838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8088384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8087992"/>
        <c:crosses val="autoZero"/>
        <c:crossBetween val="between"/>
        <c:majorUnit val="200"/>
      </c:valAx>
      <c:catAx>
        <c:axId val="398088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8089168"/>
        <c:crosses val="autoZero"/>
        <c:auto val="0"/>
        <c:lblAlgn val="ctr"/>
        <c:lblOffset val="100"/>
        <c:noMultiLvlLbl val="0"/>
      </c:catAx>
      <c:valAx>
        <c:axId val="39808916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808877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変動図!$U$21</c:f>
          <c:strCache>
            <c:ptCount val="1"/>
            <c:pt idx="0">
              <c:v>A 流出部(4+ 8+12)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変動図!$U$22:$U$33</c:f>
              <c:numCache>
                <c:formatCode>General</c:formatCode>
                <c:ptCount val="12"/>
                <c:pt idx="0">
                  <c:v>354</c:v>
                </c:pt>
                <c:pt idx="1">
                  <c:v>440</c:v>
                </c:pt>
                <c:pt idx="2">
                  <c:v>438</c:v>
                </c:pt>
                <c:pt idx="3">
                  <c:v>447</c:v>
                </c:pt>
                <c:pt idx="4">
                  <c:v>545</c:v>
                </c:pt>
                <c:pt idx="5">
                  <c:v>503</c:v>
                </c:pt>
                <c:pt idx="6">
                  <c:v>480</c:v>
                </c:pt>
                <c:pt idx="7">
                  <c:v>511</c:v>
                </c:pt>
                <c:pt idx="8">
                  <c:v>588</c:v>
                </c:pt>
                <c:pt idx="9">
                  <c:v>649</c:v>
                </c:pt>
                <c:pt idx="10">
                  <c:v>636</c:v>
                </c:pt>
                <c:pt idx="11">
                  <c:v>614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変動図!$V$22:$V$33</c:f>
              <c:numCache>
                <c:formatCode>General</c:formatCode>
                <c:ptCount val="12"/>
                <c:pt idx="0">
                  <c:v>13</c:v>
                </c:pt>
                <c:pt idx="1">
                  <c:v>26</c:v>
                </c:pt>
                <c:pt idx="2">
                  <c:v>35</c:v>
                </c:pt>
                <c:pt idx="3">
                  <c:v>34</c:v>
                </c:pt>
                <c:pt idx="4">
                  <c:v>44</c:v>
                </c:pt>
                <c:pt idx="5">
                  <c:v>23</c:v>
                </c:pt>
                <c:pt idx="6">
                  <c:v>35</c:v>
                </c:pt>
                <c:pt idx="7">
                  <c:v>30</c:v>
                </c:pt>
                <c:pt idx="8">
                  <c:v>36</c:v>
                </c:pt>
                <c:pt idx="9">
                  <c:v>42</c:v>
                </c:pt>
                <c:pt idx="10">
                  <c:v>27</c:v>
                </c:pt>
                <c:pt idx="11">
                  <c:v>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7333712"/>
        <c:axId val="39737118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変動図!$W$22:$W$33</c:f>
              <c:numCache>
                <c:formatCode>0.0</c:formatCode>
                <c:ptCount val="12"/>
                <c:pt idx="0">
                  <c:v>3.5422343324250685</c:v>
                </c:pt>
                <c:pt idx="1">
                  <c:v>5.5793991416309012</c:v>
                </c:pt>
                <c:pt idx="2">
                  <c:v>7.3995771670190278</c:v>
                </c:pt>
                <c:pt idx="3">
                  <c:v>7.0686070686070686</c:v>
                </c:pt>
                <c:pt idx="4">
                  <c:v>7.4702886247877753</c:v>
                </c:pt>
                <c:pt idx="5">
                  <c:v>4.3726235741444865</c:v>
                </c:pt>
                <c:pt idx="6">
                  <c:v>6.7961165048543686</c:v>
                </c:pt>
                <c:pt idx="7">
                  <c:v>5.5452865064695009</c:v>
                </c:pt>
                <c:pt idx="8">
                  <c:v>5.7692307692307692</c:v>
                </c:pt>
                <c:pt idx="9">
                  <c:v>6.0781476121562958</c:v>
                </c:pt>
                <c:pt idx="10">
                  <c:v>4.0723981900452486</c:v>
                </c:pt>
                <c:pt idx="11">
                  <c:v>2.5396825396825395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375664"/>
        <c:axId val="397376048"/>
      </c:lineChart>
      <c:catAx>
        <c:axId val="39733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37118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737118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333712"/>
        <c:crosses val="autoZero"/>
        <c:crossBetween val="between"/>
        <c:majorUnit val="100"/>
      </c:valAx>
      <c:catAx>
        <c:axId val="397375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7376048"/>
        <c:crosses val="autoZero"/>
        <c:auto val="0"/>
        <c:lblAlgn val="ctr"/>
        <c:lblOffset val="100"/>
        <c:noMultiLvlLbl val="0"/>
      </c:catAx>
      <c:valAx>
        <c:axId val="39737604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37566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変動図!$X$21</c:f>
          <c:strCache>
            <c:ptCount val="1"/>
            <c:pt idx="0">
              <c:v>A 合計 ( 1+ 2+ 3+ 4+ 8+12)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変動図!$X$22:$X$33</c:f>
              <c:numCache>
                <c:formatCode>General</c:formatCode>
                <c:ptCount val="12"/>
                <c:pt idx="0">
                  <c:v>925</c:v>
                </c:pt>
                <c:pt idx="1">
                  <c:v>1132</c:v>
                </c:pt>
                <c:pt idx="2">
                  <c:v>969</c:v>
                </c:pt>
                <c:pt idx="3">
                  <c:v>930</c:v>
                </c:pt>
                <c:pt idx="4">
                  <c:v>1010</c:v>
                </c:pt>
                <c:pt idx="5">
                  <c:v>947</c:v>
                </c:pt>
                <c:pt idx="6">
                  <c:v>994</c:v>
                </c:pt>
                <c:pt idx="7">
                  <c:v>986</c:v>
                </c:pt>
                <c:pt idx="8">
                  <c:v>1085</c:v>
                </c:pt>
                <c:pt idx="9">
                  <c:v>1100</c:v>
                </c:pt>
                <c:pt idx="10">
                  <c:v>1134</c:v>
                </c:pt>
                <c:pt idx="11">
                  <c:v>1033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変動図!$Y$22:$Y$33</c:f>
              <c:numCache>
                <c:formatCode>General</c:formatCode>
                <c:ptCount val="12"/>
                <c:pt idx="0">
                  <c:v>47</c:v>
                </c:pt>
                <c:pt idx="1">
                  <c:v>75</c:v>
                </c:pt>
                <c:pt idx="2">
                  <c:v>72</c:v>
                </c:pt>
                <c:pt idx="3">
                  <c:v>70</c:v>
                </c:pt>
                <c:pt idx="4">
                  <c:v>75</c:v>
                </c:pt>
                <c:pt idx="5">
                  <c:v>46</c:v>
                </c:pt>
                <c:pt idx="6">
                  <c:v>62</c:v>
                </c:pt>
                <c:pt idx="7">
                  <c:v>55</c:v>
                </c:pt>
                <c:pt idx="8">
                  <c:v>60</c:v>
                </c:pt>
                <c:pt idx="9">
                  <c:v>56</c:v>
                </c:pt>
                <c:pt idx="10">
                  <c:v>42</c:v>
                </c:pt>
                <c:pt idx="11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7467688"/>
        <c:axId val="39746807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変動図!$Z$22:$Z$33</c:f>
              <c:numCache>
                <c:formatCode>0.0</c:formatCode>
                <c:ptCount val="12"/>
                <c:pt idx="0">
                  <c:v>4.8353909465020575</c:v>
                </c:pt>
                <c:pt idx="1">
                  <c:v>6.2137531068765535</c:v>
                </c:pt>
                <c:pt idx="2">
                  <c:v>6.9164265129683002</c:v>
                </c:pt>
                <c:pt idx="3">
                  <c:v>7.0000000000000009</c:v>
                </c:pt>
                <c:pt idx="4">
                  <c:v>6.9124423963133648</c:v>
                </c:pt>
                <c:pt idx="5">
                  <c:v>4.6324269889224574</c:v>
                </c:pt>
                <c:pt idx="6">
                  <c:v>5.8712121212121211</c:v>
                </c:pt>
                <c:pt idx="7">
                  <c:v>5.2833813640730067</c:v>
                </c:pt>
                <c:pt idx="8">
                  <c:v>5.2401746724890828</c:v>
                </c:pt>
                <c:pt idx="9">
                  <c:v>4.844290657439446</c:v>
                </c:pt>
                <c:pt idx="10">
                  <c:v>3.5714285714285712</c:v>
                </c:pt>
                <c:pt idx="11">
                  <c:v>2.0853080568720381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468456"/>
        <c:axId val="397468840"/>
      </c:lineChart>
      <c:catAx>
        <c:axId val="397467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46807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7468072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467688"/>
        <c:crosses val="autoZero"/>
        <c:crossBetween val="between"/>
        <c:majorUnit val="200"/>
      </c:valAx>
      <c:catAx>
        <c:axId val="397468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7468840"/>
        <c:crosses val="autoZero"/>
        <c:auto val="0"/>
        <c:lblAlgn val="ctr"/>
        <c:lblOffset val="100"/>
        <c:noMultiLvlLbl val="0"/>
      </c:catAx>
      <c:valAx>
        <c:axId val="39746884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46845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変動図!$R$91</c:f>
          <c:strCache>
            <c:ptCount val="1"/>
            <c:pt idx="0">
              <c:v>B 流入部(4+ 5+ 6)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変動図!$R$92:$R$103</c:f>
              <c:numCache>
                <c:formatCode>General</c:formatCode>
                <c:ptCount val="12"/>
                <c:pt idx="0">
                  <c:v>119</c:v>
                </c:pt>
                <c:pt idx="1">
                  <c:v>152</c:v>
                </c:pt>
                <c:pt idx="2">
                  <c:v>118</c:v>
                </c:pt>
                <c:pt idx="3">
                  <c:v>121</c:v>
                </c:pt>
                <c:pt idx="4">
                  <c:v>123</c:v>
                </c:pt>
                <c:pt idx="5">
                  <c:v>122</c:v>
                </c:pt>
                <c:pt idx="6">
                  <c:v>106</c:v>
                </c:pt>
                <c:pt idx="7">
                  <c:v>131</c:v>
                </c:pt>
                <c:pt idx="8">
                  <c:v>161</c:v>
                </c:pt>
                <c:pt idx="9">
                  <c:v>201</c:v>
                </c:pt>
                <c:pt idx="10">
                  <c:v>196</c:v>
                </c:pt>
                <c:pt idx="11">
                  <c:v>207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変動図!$S$92:$S$103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9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11</c:v>
                </c:pt>
                <c:pt idx="8">
                  <c:v>17</c:v>
                </c:pt>
                <c:pt idx="9">
                  <c:v>13</c:v>
                </c:pt>
                <c:pt idx="10">
                  <c:v>13</c:v>
                </c:pt>
                <c:pt idx="11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2534656"/>
        <c:axId val="17253504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変動図!$T$92:$T$103</c:f>
              <c:numCache>
                <c:formatCode>0.0</c:formatCode>
                <c:ptCount val="12"/>
                <c:pt idx="0">
                  <c:v>9.1603053435114496</c:v>
                </c:pt>
                <c:pt idx="1">
                  <c:v>6.1728395061728394</c:v>
                </c:pt>
                <c:pt idx="2">
                  <c:v>6.3492063492063489</c:v>
                </c:pt>
                <c:pt idx="3">
                  <c:v>6.9230769230769234</c:v>
                </c:pt>
                <c:pt idx="4">
                  <c:v>6.1068702290076331</c:v>
                </c:pt>
                <c:pt idx="5">
                  <c:v>6.1538461538461542</c:v>
                </c:pt>
                <c:pt idx="6">
                  <c:v>7.0175438596491224</c:v>
                </c:pt>
                <c:pt idx="7">
                  <c:v>7.7464788732394361</c:v>
                </c:pt>
                <c:pt idx="8">
                  <c:v>9.5505617977528079</c:v>
                </c:pt>
                <c:pt idx="9">
                  <c:v>6.0747663551401869</c:v>
                </c:pt>
                <c:pt idx="10">
                  <c:v>6.2200956937799043</c:v>
                </c:pt>
                <c:pt idx="11">
                  <c:v>4.6082949308755765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535440"/>
        <c:axId val="172535832"/>
      </c:lineChart>
      <c:catAx>
        <c:axId val="172534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504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253504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4656"/>
        <c:crosses val="autoZero"/>
        <c:crossBetween val="between"/>
        <c:majorUnit val="100"/>
      </c:valAx>
      <c:catAx>
        <c:axId val="172535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535832"/>
        <c:crosses val="autoZero"/>
        <c:auto val="0"/>
        <c:lblAlgn val="ctr"/>
        <c:lblOffset val="100"/>
        <c:noMultiLvlLbl val="0"/>
      </c:catAx>
      <c:valAx>
        <c:axId val="17253583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544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変動図!$U$91</c:f>
          <c:strCache>
            <c:ptCount val="1"/>
            <c:pt idx="0">
              <c:v>B 流出部(3+ 7+11)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変動図!$U$92:$U$103</c:f>
              <c:numCache>
                <c:formatCode>General</c:formatCode>
                <c:ptCount val="12"/>
                <c:pt idx="0">
                  <c:v>28</c:v>
                </c:pt>
                <c:pt idx="1">
                  <c:v>57</c:v>
                </c:pt>
                <c:pt idx="2">
                  <c:v>68</c:v>
                </c:pt>
                <c:pt idx="3">
                  <c:v>66</c:v>
                </c:pt>
                <c:pt idx="4">
                  <c:v>105</c:v>
                </c:pt>
                <c:pt idx="5">
                  <c:v>82</c:v>
                </c:pt>
                <c:pt idx="6">
                  <c:v>93</c:v>
                </c:pt>
                <c:pt idx="7">
                  <c:v>98</c:v>
                </c:pt>
                <c:pt idx="8">
                  <c:v>119</c:v>
                </c:pt>
                <c:pt idx="9">
                  <c:v>139</c:v>
                </c:pt>
                <c:pt idx="10">
                  <c:v>147</c:v>
                </c:pt>
                <c:pt idx="11">
                  <c:v>128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変動図!$V$92:$V$103</c:f>
              <c:numCache>
                <c:formatCode>General</c:formatCode>
                <c:ptCount val="12"/>
                <c:pt idx="0">
                  <c:v>2</c:v>
                </c:pt>
                <c:pt idx="1">
                  <c:v>7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2536616"/>
        <c:axId val="17253700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変動図!$W$92:$W$103</c:f>
              <c:numCache>
                <c:formatCode>0.0</c:formatCode>
                <c:ptCount val="12"/>
                <c:pt idx="0">
                  <c:v>6.666666666666667</c:v>
                </c:pt>
                <c:pt idx="1">
                  <c:v>10.9375</c:v>
                </c:pt>
                <c:pt idx="2">
                  <c:v>4.225352112676056</c:v>
                </c:pt>
                <c:pt idx="3">
                  <c:v>4.3478260869565215</c:v>
                </c:pt>
                <c:pt idx="4">
                  <c:v>1.8691588785046727</c:v>
                </c:pt>
                <c:pt idx="5">
                  <c:v>0</c:v>
                </c:pt>
                <c:pt idx="6">
                  <c:v>0</c:v>
                </c:pt>
                <c:pt idx="7">
                  <c:v>3.9215686274509802</c:v>
                </c:pt>
                <c:pt idx="8">
                  <c:v>1.6528925619834711</c:v>
                </c:pt>
                <c:pt idx="9">
                  <c:v>2.7972027972027971</c:v>
                </c:pt>
                <c:pt idx="10">
                  <c:v>1.3422818791946309</c:v>
                </c:pt>
                <c:pt idx="11">
                  <c:v>0.77519379844961245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537400"/>
        <c:axId val="172537792"/>
      </c:lineChart>
      <c:catAx>
        <c:axId val="172536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700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253700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6616"/>
        <c:crosses val="autoZero"/>
        <c:crossBetween val="between"/>
        <c:majorUnit val="100"/>
      </c:valAx>
      <c:catAx>
        <c:axId val="172537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537792"/>
        <c:crosses val="autoZero"/>
        <c:auto val="0"/>
        <c:lblAlgn val="ctr"/>
        <c:lblOffset val="100"/>
        <c:noMultiLvlLbl val="0"/>
      </c:catAx>
      <c:valAx>
        <c:axId val="17253779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740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変動図!$X$91</c:f>
          <c:strCache>
            <c:ptCount val="1"/>
            <c:pt idx="0">
              <c:v>B 合計 ( 3+ 4+ 5+ 6+ 7+11)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変動図!$X$92:$X$103</c:f>
              <c:numCache>
                <c:formatCode>General</c:formatCode>
                <c:ptCount val="12"/>
                <c:pt idx="0">
                  <c:v>147</c:v>
                </c:pt>
                <c:pt idx="1">
                  <c:v>209</c:v>
                </c:pt>
                <c:pt idx="2">
                  <c:v>186</c:v>
                </c:pt>
                <c:pt idx="3">
                  <c:v>187</c:v>
                </c:pt>
                <c:pt idx="4">
                  <c:v>228</c:v>
                </c:pt>
                <c:pt idx="5">
                  <c:v>204</c:v>
                </c:pt>
                <c:pt idx="6">
                  <c:v>199</c:v>
                </c:pt>
                <c:pt idx="7">
                  <c:v>229</c:v>
                </c:pt>
                <c:pt idx="8">
                  <c:v>280</c:v>
                </c:pt>
                <c:pt idx="9">
                  <c:v>340</c:v>
                </c:pt>
                <c:pt idx="10">
                  <c:v>343</c:v>
                </c:pt>
                <c:pt idx="11">
                  <c:v>335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変動図!$Y$92:$Y$103</c:f>
              <c:numCache>
                <c:formatCode>General</c:formatCode>
                <c:ptCount val="12"/>
                <c:pt idx="0">
                  <c:v>14</c:v>
                </c:pt>
                <c:pt idx="1">
                  <c:v>17</c:v>
                </c:pt>
                <c:pt idx="2">
                  <c:v>11</c:v>
                </c:pt>
                <c:pt idx="3">
                  <c:v>12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  <c:pt idx="7">
                  <c:v>15</c:v>
                </c:pt>
                <c:pt idx="8">
                  <c:v>19</c:v>
                </c:pt>
                <c:pt idx="9">
                  <c:v>17</c:v>
                </c:pt>
                <c:pt idx="10">
                  <c:v>15</c:v>
                </c:pt>
                <c:pt idx="11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7653256"/>
        <c:axId val="39765364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変動図!$Z$92:$Z$103</c:f>
              <c:numCache>
                <c:formatCode>0.0</c:formatCode>
                <c:ptCount val="12"/>
                <c:pt idx="0">
                  <c:v>8.695652173913043</c:v>
                </c:pt>
                <c:pt idx="1">
                  <c:v>7.5221238938053103</c:v>
                </c:pt>
                <c:pt idx="2">
                  <c:v>5.5837563451776653</c:v>
                </c:pt>
                <c:pt idx="3">
                  <c:v>6.0301507537688437</c:v>
                </c:pt>
                <c:pt idx="4">
                  <c:v>4.2016806722689077</c:v>
                </c:pt>
                <c:pt idx="5">
                  <c:v>3.7735849056603774</c:v>
                </c:pt>
                <c:pt idx="6">
                  <c:v>3.8647342995169081</c:v>
                </c:pt>
                <c:pt idx="7">
                  <c:v>6.1475409836065573</c:v>
                </c:pt>
                <c:pt idx="8">
                  <c:v>6.3545150501672243</c:v>
                </c:pt>
                <c:pt idx="9">
                  <c:v>4.7619047619047619</c:v>
                </c:pt>
                <c:pt idx="10">
                  <c:v>4.1899441340782122</c:v>
                </c:pt>
                <c:pt idx="11">
                  <c:v>3.1791907514450863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654040"/>
        <c:axId val="397654432"/>
      </c:lineChart>
      <c:catAx>
        <c:axId val="397653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364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7653648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3256"/>
        <c:crosses val="autoZero"/>
        <c:crossBetween val="between"/>
        <c:majorUnit val="200"/>
      </c:valAx>
      <c:catAx>
        <c:axId val="397654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7654432"/>
        <c:crosses val="autoZero"/>
        <c:auto val="0"/>
        <c:lblAlgn val="ctr"/>
        <c:lblOffset val="100"/>
        <c:noMultiLvlLbl val="0"/>
      </c:catAx>
      <c:valAx>
        <c:axId val="39765443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404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変動図!$R$161</c:f>
          <c:strCache>
            <c:ptCount val="1"/>
            <c:pt idx="0">
              <c:v>C 流入部(7+ 8+ 9)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変動図!$R$162:$R$173</c:f>
              <c:numCache>
                <c:formatCode>General</c:formatCode>
                <c:ptCount val="12"/>
                <c:pt idx="0">
                  <c:v>332</c:v>
                </c:pt>
                <c:pt idx="1">
                  <c:v>432</c:v>
                </c:pt>
                <c:pt idx="2">
                  <c:v>407</c:v>
                </c:pt>
                <c:pt idx="3">
                  <c:v>436</c:v>
                </c:pt>
                <c:pt idx="4">
                  <c:v>539</c:v>
                </c:pt>
                <c:pt idx="5">
                  <c:v>511</c:v>
                </c:pt>
                <c:pt idx="6">
                  <c:v>503</c:v>
                </c:pt>
                <c:pt idx="7">
                  <c:v>480</c:v>
                </c:pt>
                <c:pt idx="8">
                  <c:v>595</c:v>
                </c:pt>
                <c:pt idx="9">
                  <c:v>657</c:v>
                </c:pt>
                <c:pt idx="10">
                  <c:v>628</c:v>
                </c:pt>
                <c:pt idx="11">
                  <c:v>605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変動図!$S$162:$S$173</c:f>
              <c:numCache>
                <c:formatCode>General</c:formatCode>
                <c:ptCount val="12"/>
                <c:pt idx="0">
                  <c:v>22</c:v>
                </c:pt>
                <c:pt idx="1">
                  <c:v>29</c:v>
                </c:pt>
                <c:pt idx="2">
                  <c:v>39</c:v>
                </c:pt>
                <c:pt idx="3">
                  <c:v>38</c:v>
                </c:pt>
                <c:pt idx="4">
                  <c:v>48</c:v>
                </c:pt>
                <c:pt idx="5">
                  <c:v>31</c:v>
                </c:pt>
                <c:pt idx="6">
                  <c:v>40</c:v>
                </c:pt>
                <c:pt idx="7">
                  <c:v>36</c:v>
                </c:pt>
                <c:pt idx="8">
                  <c:v>39</c:v>
                </c:pt>
                <c:pt idx="9">
                  <c:v>44</c:v>
                </c:pt>
                <c:pt idx="10">
                  <c:v>30</c:v>
                </c:pt>
                <c:pt idx="11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7655216"/>
        <c:axId val="39765560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変動図!$T$162:$T$173</c:f>
              <c:numCache>
                <c:formatCode>0.0</c:formatCode>
                <c:ptCount val="12"/>
                <c:pt idx="0">
                  <c:v>6.2146892655367232</c:v>
                </c:pt>
                <c:pt idx="1">
                  <c:v>6.2906724511930596</c:v>
                </c:pt>
                <c:pt idx="2">
                  <c:v>8.7443946188340806</c:v>
                </c:pt>
                <c:pt idx="3">
                  <c:v>8.0168776371308024</c:v>
                </c:pt>
                <c:pt idx="4">
                  <c:v>8.1771720613287897</c:v>
                </c:pt>
                <c:pt idx="5">
                  <c:v>5.719557195571956</c:v>
                </c:pt>
                <c:pt idx="6">
                  <c:v>7.3664825046040523</c:v>
                </c:pt>
                <c:pt idx="7">
                  <c:v>6.9767441860465116</c:v>
                </c:pt>
                <c:pt idx="8">
                  <c:v>6.1514195583596214</c:v>
                </c:pt>
                <c:pt idx="9">
                  <c:v>6.2767475035663338</c:v>
                </c:pt>
                <c:pt idx="10">
                  <c:v>4.5592705167173255</c:v>
                </c:pt>
                <c:pt idx="11">
                  <c:v>3.9682539682539679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656000"/>
        <c:axId val="397656392"/>
      </c:lineChart>
      <c:catAx>
        <c:axId val="397655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560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765560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5216"/>
        <c:crosses val="autoZero"/>
        <c:crossBetween val="between"/>
        <c:majorUnit val="100"/>
      </c:valAx>
      <c:catAx>
        <c:axId val="3976560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7656392"/>
        <c:crosses val="autoZero"/>
        <c:auto val="0"/>
        <c:lblAlgn val="ctr"/>
        <c:lblOffset val="100"/>
        <c:noMultiLvlLbl val="0"/>
      </c:catAx>
      <c:valAx>
        <c:axId val="39765639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600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変動図!$U$161</c:f>
          <c:strCache>
            <c:ptCount val="1"/>
            <c:pt idx="0">
              <c:v>C 流出部(2+ 6+10)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変動図!$U$162:$U$173</c:f>
              <c:numCache>
                <c:formatCode>General</c:formatCode>
                <c:ptCount val="12"/>
                <c:pt idx="0">
                  <c:v>730</c:v>
                </c:pt>
                <c:pt idx="1">
                  <c:v>813</c:v>
                </c:pt>
                <c:pt idx="2">
                  <c:v>654</c:v>
                </c:pt>
                <c:pt idx="3">
                  <c:v>572</c:v>
                </c:pt>
                <c:pt idx="4">
                  <c:v>547</c:v>
                </c:pt>
                <c:pt idx="5">
                  <c:v>493</c:v>
                </c:pt>
                <c:pt idx="6">
                  <c:v>585</c:v>
                </c:pt>
                <c:pt idx="7">
                  <c:v>549</c:v>
                </c:pt>
                <c:pt idx="8">
                  <c:v>555</c:v>
                </c:pt>
                <c:pt idx="9">
                  <c:v>513</c:v>
                </c:pt>
                <c:pt idx="10">
                  <c:v>549</c:v>
                </c:pt>
                <c:pt idx="11">
                  <c:v>454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変動図!$V$162:$V$173</c:f>
              <c:numCache>
                <c:formatCode>General</c:formatCode>
                <c:ptCount val="12"/>
                <c:pt idx="0">
                  <c:v>53</c:v>
                </c:pt>
                <c:pt idx="1">
                  <c:v>67</c:v>
                </c:pt>
                <c:pt idx="2">
                  <c:v>45</c:v>
                </c:pt>
                <c:pt idx="3">
                  <c:v>50</c:v>
                </c:pt>
                <c:pt idx="4">
                  <c:v>37</c:v>
                </c:pt>
                <c:pt idx="5">
                  <c:v>36</c:v>
                </c:pt>
                <c:pt idx="6">
                  <c:v>42</c:v>
                </c:pt>
                <c:pt idx="7">
                  <c:v>44</c:v>
                </c:pt>
                <c:pt idx="8">
                  <c:v>36</c:v>
                </c:pt>
                <c:pt idx="9">
                  <c:v>24</c:v>
                </c:pt>
                <c:pt idx="10">
                  <c:v>25</c:v>
                </c:pt>
                <c:pt idx="11">
                  <c:v>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2540144"/>
        <c:axId val="17253975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変動図!$W$162:$W$173</c:f>
              <c:numCache>
                <c:formatCode>0.0</c:formatCode>
                <c:ptCount val="12"/>
                <c:pt idx="0">
                  <c:v>6.7688378033205625</c:v>
                </c:pt>
                <c:pt idx="1">
                  <c:v>7.6136363636363642</c:v>
                </c:pt>
                <c:pt idx="2">
                  <c:v>6.4377682403433472</c:v>
                </c:pt>
                <c:pt idx="3">
                  <c:v>8.0385852090032159</c:v>
                </c:pt>
                <c:pt idx="4">
                  <c:v>6.3356164383561646</c:v>
                </c:pt>
                <c:pt idx="5">
                  <c:v>6.8052930056710776</c:v>
                </c:pt>
                <c:pt idx="6">
                  <c:v>6.6985645933014357</c:v>
                </c:pt>
                <c:pt idx="7">
                  <c:v>7.4198988195615518</c:v>
                </c:pt>
                <c:pt idx="8">
                  <c:v>6.091370558375635</c:v>
                </c:pt>
                <c:pt idx="9">
                  <c:v>4.4692737430167595</c:v>
                </c:pt>
                <c:pt idx="10">
                  <c:v>4.3554006968641117</c:v>
                </c:pt>
                <c:pt idx="11">
                  <c:v>4.0169133192388999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539360"/>
        <c:axId val="172538968"/>
      </c:lineChart>
      <c:catAx>
        <c:axId val="172540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975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2539752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40144"/>
        <c:crosses val="autoZero"/>
        <c:crossBetween val="between"/>
        <c:majorUnit val="100"/>
      </c:valAx>
      <c:catAx>
        <c:axId val="172539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538968"/>
        <c:crosses val="autoZero"/>
        <c:auto val="0"/>
        <c:lblAlgn val="ctr"/>
        <c:lblOffset val="100"/>
        <c:noMultiLvlLbl val="0"/>
      </c:catAx>
      <c:valAx>
        <c:axId val="17253896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53936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変動図!$X$161</c:f>
          <c:strCache>
            <c:ptCount val="1"/>
            <c:pt idx="0">
              <c:v>C 合計 ( 2+ 6+ 7+ 8+ 9+10)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変動図!$X$162:$X$173</c:f>
              <c:numCache>
                <c:formatCode>General</c:formatCode>
                <c:ptCount val="12"/>
                <c:pt idx="0">
                  <c:v>1062</c:v>
                </c:pt>
                <c:pt idx="1">
                  <c:v>1245</c:v>
                </c:pt>
                <c:pt idx="2">
                  <c:v>1061</c:v>
                </c:pt>
                <c:pt idx="3">
                  <c:v>1008</c:v>
                </c:pt>
                <c:pt idx="4">
                  <c:v>1086</c:v>
                </c:pt>
                <c:pt idx="5">
                  <c:v>1004</c:v>
                </c:pt>
                <c:pt idx="6">
                  <c:v>1088</c:v>
                </c:pt>
                <c:pt idx="7">
                  <c:v>1029</c:v>
                </c:pt>
                <c:pt idx="8">
                  <c:v>1150</c:v>
                </c:pt>
                <c:pt idx="9">
                  <c:v>1170</c:v>
                </c:pt>
                <c:pt idx="10">
                  <c:v>1177</c:v>
                </c:pt>
                <c:pt idx="11">
                  <c:v>1059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変動図!$Y$162:$Y$173</c:f>
              <c:numCache>
                <c:formatCode>General</c:formatCode>
                <c:ptCount val="12"/>
                <c:pt idx="0">
                  <c:v>75</c:v>
                </c:pt>
                <c:pt idx="1">
                  <c:v>96</c:v>
                </c:pt>
                <c:pt idx="2">
                  <c:v>84</c:v>
                </c:pt>
                <c:pt idx="3">
                  <c:v>88</c:v>
                </c:pt>
                <c:pt idx="4">
                  <c:v>85</c:v>
                </c:pt>
                <c:pt idx="5">
                  <c:v>67</c:v>
                </c:pt>
                <c:pt idx="6">
                  <c:v>82</c:v>
                </c:pt>
                <c:pt idx="7">
                  <c:v>80</c:v>
                </c:pt>
                <c:pt idx="8">
                  <c:v>75</c:v>
                </c:pt>
                <c:pt idx="9">
                  <c:v>68</c:v>
                </c:pt>
                <c:pt idx="10">
                  <c:v>55</c:v>
                </c:pt>
                <c:pt idx="11">
                  <c:v>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7657176"/>
        <c:axId val="39765756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変動図!$Z$162:$Z$173</c:f>
              <c:numCache>
                <c:formatCode>0.0</c:formatCode>
                <c:ptCount val="12"/>
                <c:pt idx="0">
                  <c:v>6.5963060686015833</c:v>
                </c:pt>
                <c:pt idx="1">
                  <c:v>7.1588366890380311</c:v>
                </c:pt>
                <c:pt idx="2">
                  <c:v>7.3362445414847155</c:v>
                </c:pt>
                <c:pt idx="3">
                  <c:v>8.0291970802919703</c:v>
                </c:pt>
                <c:pt idx="4">
                  <c:v>7.2587532023911185</c:v>
                </c:pt>
                <c:pt idx="5">
                  <c:v>6.2558356676003735</c:v>
                </c:pt>
                <c:pt idx="6">
                  <c:v>7.0085470085470085</c:v>
                </c:pt>
                <c:pt idx="7">
                  <c:v>7.2137060414788099</c:v>
                </c:pt>
                <c:pt idx="8">
                  <c:v>6.1224489795918364</c:v>
                </c:pt>
                <c:pt idx="9">
                  <c:v>5.4927302100161546</c:v>
                </c:pt>
                <c:pt idx="10">
                  <c:v>4.4642857142857144</c:v>
                </c:pt>
                <c:pt idx="11">
                  <c:v>3.9891205802357206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657960"/>
        <c:axId val="397658352"/>
      </c:lineChart>
      <c:catAx>
        <c:axId val="397657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756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97657568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7176"/>
        <c:crosses val="autoZero"/>
        <c:crossBetween val="between"/>
        <c:majorUnit val="200"/>
      </c:valAx>
      <c:catAx>
        <c:axId val="397657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7658352"/>
        <c:crosses val="autoZero"/>
        <c:auto val="0"/>
        <c:lblAlgn val="ctr"/>
        <c:lblOffset val="100"/>
        <c:noMultiLvlLbl val="0"/>
      </c:catAx>
      <c:valAx>
        <c:axId val="39765835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765796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114300</xdr:rowOff>
    </xdr:from>
    <xdr:to>
      <xdr:col>3</xdr:col>
      <xdr:colOff>1476375</xdr:colOff>
      <xdr:row>27</xdr:row>
      <xdr:rowOff>123825</xdr:rowOff>
    </xdr:to>
    <xdr:pic>
      <xdr:nvPicPr>
        <xdr:cNvPr id="1025" name="図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81100"/>
          <a:ext cx="4733925" cy="412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28</xdr:row>
      <xdr:rowOff>95250</xdr:rowOff>
    </xdr:from>
    <xdr:to>
      <xdr:col>3</xdr:col>
      <xdr:colOff>1476375</xdr:colOff>
      <xdr:row>52</xdr:row>
      <xdr:rowOff>133350</xdr:rowOff>
    </xdr:to>
    <xdr:pic>
      <xdr:nvPicPr>
        <xdr:cNvPr id="1026" name="図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448300"/>
          <a:ext cx="4733925" cy="415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85725</xdr:rowOff>
    </xdr:from>
    <xdr:to>
      <xdr:col>13</xdr:col>
      <xdr:colOff>409575</xdr:colOff>
      <xdr:row>6</xdr:row>
      <xdr:rowOff>123825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619125"/>
          <a:ext cx="2476500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1</xdr:row>
      <xdr:rowOff>85725</xdr:rowOff>
    </xdr:from>
    <xdr:to>
      <xdr:col>14</xdr:col>
      <xdr:colOff>295275</xdr:colOff>
      <xdr:row>6</xdr:row>
      <xdr:rowOff>142875</xdr:rowOff>
    </xdr:to>
    <xdr:grpSp>
      <xdr:nvGrpSpPr>
        <xdr:cNvPr id="3073" name="グループ化 1"/>
        <xdr:cNvGrpSpPr>
          <a:grpSpLocks/>
        </xdr:cNvGrpSpPr>
      </xdr:nvGrpSpPr>
      <xdr:grpSpPr bwMode="auto">
        <a:xfrm>
          <a:off x="4000500" y="733425"/>
          <a:ext cx="2476500" cy="2324100"/>
          <a:chOff x="3295650" y="733425"/>
          <a:chExt cx="2476499" cy="2323872"/>
        </a:xfrm>
      </xdr:grpSpPr>
      <xdr:pic>
        <xdr:nvPicPr>
          <xdr:cNvPr id="3074" name="図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95650" y="733425"/>
            <a:ext cx="2476499" cy="232387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5"/>
          <xdr:cNvCxnSpPr>
            <a:cxnSpLocks noChangeShapeType="1"/>
          </xdr:cNvCxnSpPr>
        </xdr:nvCxnSpPr>
        <xdr:spPr bwMode="auto">
          <a:xfrm>
            <a:off x="4048125" y="1066800"/>
            <a:ext cx="952500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10"/>
          <xdr:cNvCxnSpPr>
            <a:cxnSpLocks noChangeShapeType="1"/>
          </xdr:cNvCxnSpPr>
        </xdr:nvCxnSpPr>
        <xdr:spPr bwMode="auto">
          <a:xfrm>
            <a:off x="3648075" y="1485900"/>
            <a:ext cx="0" cy="8001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6" name="テキスト ボックス 5"/>
          <xdr:cNvSpPr txBox="1"/>
        </xdr:nvSpPr>
        <xdr:spPr bwMode="auto">
          <a:xfrm>
            <a:off x="4371975" y="952479"/>
            <a:ext cx="190500" cy="16190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  <xdr:sp macro="" textlink="">
        <xdr:nvSpPr>
          <xdr:cNvPr id="7" name="テキスト ボックス 6"/>
          <xdr:cNvSpPr txBox="1"/>
        </xdr:nvSpPr>
        <xdr:spPr bwMode="auto">
          <a:xfrm>
            <a:off x="3514725" y="1762024"/>
            <a:ext cx="190500" cy="16190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Ｄ</a:t>
            </a:r>
          </a:p>
        </xdr:txBody>
      </xdr:sp>
      <xdr:cxnSp macro="">
        <xdr:nvCxnSpPr>
          <xdr:cNvPr id="3079" name="直線コネクタ 5"/>
          <xdr:cNvCxnSpPr>
            <a:cxnSpLocks noChangeShapeType="1"/>
          </xdr:cNvCxnSpPr>
        </xdr:nvCxnSpPr>
        <xdr:spPr bwMode="auto">
          <a:xfrm>
            <a:off x="4048125" y="2790825"/>
            <a:ext cx="952500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9" name="テキスト ボックス 8"/>
          <xdr:cNvSpPr txBox="1"/>
        </xdr:nvSpPr>
        <xdr:spPr bwMode="auto">
          <a:xfrm>
            <a:off x="4362450" y="2666810"/>
            <a:ext cx="190500" cy="16190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cxnSp macro="">
        <xdr:nvCxnSpPr>
          <xdr:cNvPr id="3081" name="直線コネクタ 10"/>
          <xdr:cNvCxnSpPr>
            <a:cxnSpLocks noChangeShapeType="1"/>
          </xdr:cNvCxnSpPr>
        </xdr:nvCxnSpPr>
        <xdr:spPr bwMode="auto">
          <a:xfrm>
            <a:off x="5429250" y="1466850"/>
            <a:ext cx="0" cy="78105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11" name="テキスト ボックス 10"/>
          <xdr:cNvSpPr txBox="1"/>
        </xdr:nvSpPr>
        <xdr:spPr bwMode="auto">
          <a:xfrm>
            <a:off x="5276849" y="1742976"/>
            <a:ext cx="190500" cy="16190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13</xdr:col>
      <xdr:colOff>714375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518087"/>
          <a:ext cx="361950" cy="66675"/>
          <a:chOff x="-57" y="-15"/>
          <a:chExt cx="38" cy="7"/>
        </a:xfrm>
      </xdr:grpSpPr>
      <xdr:sp macro="" textlink="">
        <xdr:nvSpPr>
          <xdr:cNvPr id="4113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4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9525</xdr:colOff>
      <xdr:row>41</xdr:row>
      <xdr:rowOff>28575</xdr:rowOff>
    </xdr:from>
    <xdr:to>
      <xdr:col>13</xdr:col>
      <xdr:colOff>714375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13</xdr:col>
      <xdr:colOff>714375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361950</xdr:colOff>
      <xdr:row>2</xdr:row>
      <xdr:rowOff>38100</xdr:rowOff>
    </xdr:from>
    <xdr:to>
      <xdr:col>13</xdr:col>
      <xdr:colOff>476250</xdr:colOff>
      <xdr:row>16</xdr:row>
      <xdr:rowOff>57150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714375"/>
          <a:ext cx="3086100" cy="2952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13</xdr:col>
      <xdr:colOff>714375</xdr:colOff>
      <xdr:row>104</xdr:row>
      <xdr:rowOff>104775</xdr:rowOff>
    </xdr:to>
    <xdr:graphicFrame macro="">
      <xdr:nvGraphicFramePr>
        <xdr:cNvPr id="410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9525</xdr:colOff>
      <xdr:row>111</xdr:row>
      <xdr:rowOff>28575</xdr:rowOff>
    </xdr:from>
    <xdr:to>
      <xdr:col>13</xdr:col>
      <xdr:colOff>714375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13</xdr:col>
      <xdr:colOff>714375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9525</xdr:rowOff>
    </xdr:from>
    <xdr:to>
      <xdr:col>13</xdr:col>
      <xdr:colOff>714375</xdr:colOff>
      <xdr:row>174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9525</xdr:colOff>
      <xdr:row>181</xdr:row>
      <xdr:rowOff>28575</xdr:rowOff>
    </xdr:from>
    <xdr:to>
      <xdr:col>13</xdr:col>
      <xdr:colOff>714375</xdr:colOff>
      <xdr:row>197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204</xdr:row>
      <xdr:rowOff>0</xdr:rowOff>
    </xdr:from>
    <xdr:to>
      <xdr:col>13</xdr:col>
      <xdr:colOff>714375</xdr:colOff>
      <xdr:row>220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  <xdr:twoCellAnchor editAs="oneCell">
    <xdr:from>
      <xdr:col>0</xdr:col>
      <xdr:colOff>0</xdr:colOff>
      <xdr:row>228</xdr:row>
      <xdr:rowOff>9525</xdr:rowOff>
    </xdr:from>
    <xdr:to>
      <xdr:col>13</xdr:col>
      <xdr:colOff>714375</xdr:colOff>
      <xdr:row>244</xdr:row>
      <xdr:rowOff>104775</xdr:rowOff>
    </xdr:to>
    <xdr:graphicFrame macro="">
      <xdr:nvGraphicFramePr>
        <xdr:cNvPr id="4110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twoCellAnchor>
  <xdr:twoCellAnchor editAs="oneCell">
    <xdr:from>
      <xdr:col>0</xdr:col>
      <xdr:colOff>9525</xdr:colOff>
      <xdr:row>251</xdr:row>
      <xdr:rowOff>28575</xdr:rowOff>
    </xdr:from>
    <xdr:to>
      <xdr:col>13</xdr:col>
      <xdr:colOff>714375</xdr:colOff>
      <xdr:row>267</xdr:row>
      <xdr:rowOff>104775</xdr:rowOff>
    </xdr:to>
    <xdr:graphicFrame macro="">
      <xdr:nvGraphicFramePr>
        <xdr:cNvPr id="411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twoCellAnchor>
  <xdr:twoCellAnchor editAs="oneCell">
    <xdr:from>
      <xdr:col>0</xdr:col>
      <xdr:colOff>0</xdr:colOff>
      <xdr:row>274</xdr:row>
      <xdr:rowOff>0</xdr:rowOff>
    </xdr:from>
    <xdr:to>
      <xdr:col>13</xdr:col>
      <xdr:colOff>714375</xdr:colOff>
      <xdr:row>290</xdr:row>
      <xdr:rowOff>85725</xdr:rowOff>
    </xdr:to>
    <xdr:graphicFrame macro="">
      <xdr:nvGraphicFramePr>
        <xdr:cNvPr id="411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B3" sqref="B3"/>
    </sheetView>
  </sheetViews>
  <sheetFormatPr defaultRowHeight="13.5"/>
  <cols>
    <col min="1" max="1" width="11.125" style="40" customWidth="1"/>
    <col min="2" max="2" width="30.5" style="40" customWidth="1"/>
    <col min="3" max="3" width="12.25" style="40" customWidth="1"/>
    <col min="4" max="4" width="28.125" style="40" customWidth="1"/>
    <col min="5" max="16384" width="9" style="40"/>
  </cols>
  <sheetData>
    <row r="1" spans="1:4" ht="36" customHeight="1" thickBot="1">
      <c r="A1" s="119" t="s">
        <v>50</v>
      </c>
      <c r="B1" s="120"/>
      <c r="C1" s="120"/>
      <c r="D1" s="121"/>
    </row>
    <row r="2" spans="1:4" ht="24" customHeight="1" thickBot="1">
      <c r="A2" s="21" t="s">
        <v>51</v>
      </c>
      <c r="B2" s="22" t="s">
        <v>57</v>
      </c>
      <c r="C2" s="23" t="s">
        <v>52</v>
      </c>
      <c r="D2" s="24" t="s">
        <v>63</v>
      </c>
    </row>
    <row r="3" spans="1:4" ht="24" customHeight="1" thickBot="1">
      <c r="A3" s="21" t="s">
        <v>53</v>
      </c>
      <c r="B3" s="25" t="s">
        <v>64</v>
      </c>
      <c r="C3" s="23"/>
      <c r="D3" s="26"/>
    </row>
    <row r="4" spans="1:4">
      <c r="A4" s="27" t="s">
        <v>54</v>
      </c>
      <c r="B4" s="28"/>
      <c r="C4" s="28"/>
      <c r="D4" s="29"/>
    </row>
    <row r="5" spans="1:4">
      <c r="A5" s="30"/>
      <c r="B5" s="31"/>
      <c r="C5" s="31"/>
      <c r="D5" s="32"/>
    </row>
    <row r="6" spans="1:4">
      <c r="A6" s="30"/>
      <c r="B6" s="31"/>
      <c r="C6" s="31"/>
      <c r="D6" s="32"/>
    </row>
    <row r="7" spans="1:4">
      <c r="A7" s="30"/>
      <c r="B7" s="31"/>
      <c r="C7" s="31"/>
      <c r="D7" s="32"/>
    </row>
    <row r="8" spans="1:4">
      <c r="A8" s="30"/>
      <c r="B8" s="31"/>
      <c r="C8" s="31"/>
      <c r="D8" s="32"/>
    </row>
    <row r="9" spans="1:4">
      <c r="A9" s="30"/>
      <c r="B9" s="31"/>
      <c r="C9" s="31"/>
      <c r="D9" s="32"/>
    </row>
    <row r="10" spans="1:4">
      <c r="A10" s="30"/>
      <c r="B10" s="31"/>
      <c r="C10" s="31"/>
      <c r="D10" s="32"/>
    </row>
    <row r="11" spans="1:4">
      <c r="A11" s="30"/>
      <c r="B11" s="31"/>
      <c r="C11" s="31"/>
      <c r="D11" s="32"/>
    </row>
    <row r="12" spans="1:4">
      <c r="A12" s="30"/>
      <c r="B12" s="31"/>
      <c r="C12" s="31"/>
      <c r="D12" s="32"/>
    </row>
    <row r="13" spans="1:4">
      <c r="A13" s="30"/>
      <c r="B13" s="31"/>
      <c r="C13" s="31"/>
      <c r="D13" s="32"/>
    </row>
    <row r="14" spans="1:4">
      <c r="A14" s="30"/>
      <c r="B14" s="31"/>
      <c r="C14" s="31"/>
      <c r="D14" s="32"/>
    </row>
    <row r="15" spans="1:4">
      <c r="A15" s="30"/>
      <c r="B15" s="31"/>
      <c r="C15" s="31"/>
      <c r="D15" s="32"/>
    </row>
    <row r="16" spans="1:4">
      <c r="A16" s="30"/>
      <c r="B16" s="31"/>
      <c r="C16" s="31"/>
      <c r="D16" s="32"/>
    </row>
    <row r="17" spans="1:4">
      <c r="A17" s="30"/>
      <c r="B17" s="31"/>
      <c r="C17" s="31"/>
      <c r="D17" s="32"/>
    </row>
    <row r="18" spans="1:4">
      <c r="A18" s="30"/>
      <c r="B18" s="31"/>
      <c r="C18" s="31"/>
      <c r="D18" s="32"/>
    </row>
    <row r="19" spans="1:4">
      <c r="A19" s="30"/>
      <c r="B19" s="31"/>
      <c r="C19" s="31"/>
      <c r="D19" s="32"/>
    </row>
    <row r="20" spans="1:4">
      <c r="A20" s="30"/>
      <c r="B20" s="31"/>
      <c r="C20" s="31"/>
      <c r="D20" s="32"/>
    </row>
    <row r="21" spans="1:4">
      <c r="A21" s="30"/>
      <c r="B21" s="31"/>
      <c r="C21" s="31"/>
      <c r="D21" s="32"/>
    </row>
    <row r="22" spans="1:4">
      <c r="A22" s="30"/>
      <c r="B22" s="31"/>
      <c r="C22" s="31"/>
      <c r="D22" s="32"/>
    </row>
    <row r="23" spans="1:4">
      <c r="A23" s="30"/>
      <c r="B23" s="31"/>
      <c r="C23" s="31"/>
      <c r="D23" s="32"/>
    </row>
    <row r="24" spans="1:4">
      <c r="A24" s="30"/>
      <c r="B24" s="31"/>
      <c r="C24" s="31"/>
      <c r="D24" s="32"/>
    </row>
    <row r="25" spans="1:4">
      <c r="A25" s="30"/>
      <c r="B25" s="31"/>
      <c r="C25" s="31"/>
      <c r="D25" s="32"/>
    </row>
    <row r="26" spans="1:4">
      <c r="A26" s="30"/>
      <c r="B26" s="31"/>
      <c r="C26" s="31"/>
      <c r="D26" s="32"/>
    </row>
    <row r="27" spans="1:4">
      <c r="A27" s="30"/>
      <c r="B27" s="31"/>
      <c r="C27" s="31"/>
      <c r="D27" s="32"/>
    </row>
    <row r="28" spans="1:4">
      <c r="A28" s="33"/>
      <c r="B28" s="34"/>
      <c r="C28" s="34"/>
      <c r="D28" s="35"/>
    </row>
    <row r="29" spans="1:4">
      <c r="A29" s="36" t="s">
        <v>65</v>
      </c>
      <c r="B29" s="31"/>
      <c r="C29" s="31"/>
      <c r="D29" s="32"/>
    </row>
    <row r="30" spans="1:4">
      <c r="A30" s="30"/>
      <c r="B30" s="31"/>
      <c r="C30" s="31"/>
      <c r="D30" s="32"/>
    </row>
    <row r="31" spans="1:4">
      <c r="A31" s="30"/>
      <c r="B31" s="31"/>
      <c r="C31" s="31"/>
      <c r="D31" s="32"/>
    </row>
    <row r="32" spans="1:4">
      <c r="A32" s="30"/>
      <c r="B32" s="31"/>
      <c r="C32" s="31"/>
      <c r="D32" s="32"/>
    </row>
    <row r="33" spans="1:4">
      <c r="A33" s="30"/>
      <c r="B33" s="31"/>
      <c r="C33" s="31"/>
      <c r="D33" s="32"/>
    </row>
    <row r="34" spans="1:4">
      <c r="A34" s="30"/>
      <c r="B34" s="31"/>
      <c r="C34" s="31"/>
      <c r="D34" s="32"/>
    </row>
    <row r="35" spans="1:4">
      <c r="A35" s="30"/>
      <c r="B35" s="31"/>
      <c r="C35" s="31"/>
      <c r="D35" s="32"/>
    </row>
    <row r="36" spans="1:4">
      <c r="A36" s="30"/>
      <c r="B36" s="31"/>
      <c r="C36" s="31"/>
      <c r="D36" s="32"/>
    </row>
    <row r="37" spans="1:4">
      <c r="A37" s="30"/>
      <c r="B37" s="31"/>
      <c r="C37" s="31"/>
      <c r="D37" s="32"/>
    </row>
    <row r="38" spans="1:4">
      <c r="A38" s="30"/>
      <c r="B38" s="31"/>
      <c r="C38" s="31"/>
      <c r="D38" s="32"/>
    </row>
    <row r="39" spans="1:4">
      <c r="A39" s="30"/>
      <c r="B39" s="31"/>
      <c r="C39" s="31"/>
      <c r="D39" s="32"/>
    </row>
    <row r="40" spans="1:4">
      <c r="A40" s="30"/>
      <c r="B40" s="31"/>
      <c r="C40" s="31"/>
      <c r="D40" s="32"/>
    </row>
    <row r="41" spans="1:4">
      <c r="A41" s="30"/>
      <c r="B41" s="31"/>
      <c r="C41" s="31"/>
      <c r="D41" s="32"/>
    </row>
    <row r="42" spans="1:4">
      <c r="A42" s="30"/>
      <c r="B42" s="31"/>
      <c r="C42" s="31"/>
      <c r="D42" s="32"/>
    </row>
    <row r="43" spans="1:4">
      <c r="A43" s="30"/>
      <c r="B43" s="31"/>
      <c r="C43" s="31"/>
      <c r="D43" s="32"/>
    </row>
    <row r="44" spans="1:4">
      <c r="A44" s="30"/>
      <c r="B44" s="31"/>
      <c r="C44" s="31"/>
      <c r="D44" s="32"/>
    </row>
    <row r="45" spans="1:4">
      <c r="A45" s="30"/>
      <c r="B45" s="31"/>
      <c r="C45" s="31"/>
      <c r="D45" s="32"/>
    </row>
    <row r="46" spans="1:4">
      <c r="A46" s="30"/>
      <c r="B46" s="31"/>
      <c r="C46" s="31"/>
      <c r="D46" s="32"/>
    </row>
    <row r="47" spans="1:4">
      <c r="A47" s="30"/>
      <c r="B47" s="31"/>
      <c r="C47" s="31"/>
      <c r="D47" s="32"/>
    </row>
    <row r="48" spans="1:4">
      <c r="A48" s="30"/>
      <c r="B48" s="31"/>
      <c r="C48" s="31"/>
      <c r="D48" s="32"/>
    </row>
    <row r="49" spans="1:4">
      <c r="A49" s="30"/>
      <c r="B49" s="31"/>
      <c r="C49" s="31"/>
      <c r="D49" s="32"/>
    </row>
    <row r="50" spans="1:4">
      <c r="A50" s="30"/>
      <c r="B50" s="31"/>
      <c r="C50" s="31"/>
      <c r="D50" s="32"/>
    </row>
    <row r="51" spans="1:4">
      <c r="A51" s="30"/>
      <c r="B51" s="31"/>
      <c r="C51" s="31"/>
      <c r="D51" s="32"/>
    </row>
    <row r="52" spans="1:4">
      <c r="A52" s="30"/>
      <c r="B52" s="31"/>
      <c r="C52" s="31"/>
      <c r="D52" s="32"/>
    </row>
    <row r="53" spans="1:4" ht="14.25" thickBot="1">
      <c r="A53" s="37"/>
      <c r="B53" s="38"/>
      <c r="C53" s="38"/>
      <c r="D53" s="39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34"/>
  <sheetViews>
    <sheetView showGridLines="0" topLeftCell="A214" zoomScaleNormal="100" workbookViewId="0">
      <selection activeCell="J277" sqref="J277"/>
    </sheetView>
  </sheetViews>
  <sheetFormatPr defaultColWidth="5.125" defaultRowHeight="11.25"/>
  <cols>
    <col min="1" max="1" width="9.625" style="41" customWidth="1"/>
    <col min="2" max="15" width="5.5" style="42" customWidth="1"/>
    <col min="16" max="17" width="4.75" style="42" customWidth="1"/>
    <col min="18" max="52" width="4.75" style="41" customWidth="1"/>
    <col min="53" max="104" width="3.625" style="41" customWidth="1"/>
    <col min="105" max="16384" width="5.125" style="41"/>
  </cols>
  <sheetData>
    <row r="1" spans="1:67" s="88" customFormat="1" ht="42" customHeight="1">
      <c r="A1" s="122" t="s">
        <v>61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7" customHeight="1">
      <c r="A2" s="129" t="s">
        <v>58</v>
      </c>
      <c r="B2" s="130"/>
      <c r="C2" s="130"/>
      <c r="D2" s="130"/>
      <c r="E2" s="130"/>
      <c r="F2" s="131"/>
      <c r="G2" s="83"/>
      <c r="H2" s="135" t="s">
        <v>62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132"/>
      <c r="B3" s="133"/>
      <c r="C3" s="133"/>
      <c r="D3" s="133"/>
      <c r="E3" s="133"/>
      <c r="F3" s="134"/>
      <c r="H3" s="136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23" t="s">
        <v>55</v>
      </c>
      <c r="B4" s="124"/>
      <c r="C4" s="124"/>
      <c r="D4" s="124"/>
      <c r="E4" s="124"/>
      <c r="F4" s="125"/>
      <c r="H4" s="136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26" t="s">
        <v>56</v>
      </c>
      <c r="B5" s="127"/>
      <c r="C5" s="127"/>
      <c r="D5" s="127"/>
      <c r="E5" s="127"/>
      <c r="F5" s="128"/>
      <c r="H5" s="136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138" t="s">
        <v>66</v>
      </c>
      <c r="B6" s="139"/>
      <c r="C6" s="139"/>
      <c r="D6" s="139"/>
      <c r="E6" s="139"/>
      <c r="F6" s="140"/>
      <c r="H6" s="136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141"/>
      <c r="B7" s="142"/>
      <c r="C7" s="142"/>
      <c r="D7" s="142"/>
      <c r="E7" s="142"/>
      <c r="F7" s="143"/>
      <c r="H7" s="137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>
        <v>1</v>
      </c>
      <c r="C9" s="68"/>
      <c r="D9" s="68"/>
      <c r="E9" s="68"/>
      <c r="F9" s="68"/>
      <c r="G9" s="68"/>
      <c r="H9" s="67"/>
      <c r="I9" s="69">
        <v>2</v>
      </c>
      <c r="J9" s="68"/>
      <c r="K9" s="68"/>
      <c r="L9" s="68"/>
      <c r="M9" s="68"/>
      <c r="N9" s="68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v>7</v>
      </c>
      <c r="C11" s="57">
        <v>0</v>
      </c>
      <c r="D11" s="57">
        <v>1</v>
      </c>
      <c r="E11" s="57">
        <v>1</v>
      </c>
      <c r="F11" s="57">
        <f t="shared" ref="F11:F47" si="0">SUM(B11:E11)</f>
        <v>9</v>
      </c>
      <c r="G11" s="56">
        <f t="shared" ref="G11:G47" si="1">IF(SUM(C11,E11)=0,0,SUM(C11,E11)/F11*100)</f>
        <v>11.111111111111111</v>
      </c>
      <c r="H11" s="55">
        <f t="shared" ref="H11:H47" si="2">IF(F11=0,0,F11/F$47*100)</f>
        <v>1.0843373493975903</v>
      </c>
      <c r="I11" s="57">
        <v>53</v>
      </c>
      <c r="J11" s="57">
        <v>3</v>
      </c>
      <c r="K11" s="57">
        <v>12</v>
      </c>
      <c r="L11" s="57">
        <v>4</v>
      </c>
      <c r="M11" s="57">
        <f t="shared" ref="M11:M47" si="3">SUM(I11:L11)</f>
        <v>72</v>
      </c>
      <c r="N11" s="56">
        <f t="shared" ref="N11:N47" si="4">IF(SUM(J11,L11)=0,0,SUM(J11,L11)/M11*100)</f>
        <v>9.7222222222222232</v>
      </c>
      <c r="O11" s="55">
        <f t="shared" ref="O11:O47" si="5">IF(M11=0,0,M11/M$47*100)</f>
        <v>1.4454928729170848</v>
      </c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v>11</v>
      </c>
      <c r="C12" s="53">
        <v>0</v>
      </c>
      <c r="D12" s="53">
        <v>0</v>
      </c>
      <c r="E12" s="53">
        <v>1</v>
      </c>
      <c r="F12" s="53">
        <f t="shared" si="0"/>
        <v>12</v>
      </c>
      <c r="G12" s="52">
        <f t="shared" si="1"/>
        <v>8.3333333333333321</v>
      </c>
      <c r="H12" s="51">
        <f t="shared" si="2"/>
        <v>1.4457831325301205</v>
      </c>
      <c r="I12" s="53">
        <v>53</v>
      </c>
      <c r="J12" s="53">
        <v>0</v>
      </c>
      <c r="K12" s="53">
        <v>13</v>
      </c>
      <c r="L12" s="53">
        <v>2</v>
      </c>
      <c r="M12" s="53">
        <f t="shared" si="3"/>
        <v>68</v>
      </c>
      <c r="N12" s="52">
        <f t="shared" si="4"/>
        <v>2.9411764705882351</v>
      </c>
      <c r="O12" s="51">
        <f t="shared" si="5"/>
        <v>1.3651877133105803</v>
      </c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v>9</v>
      </c>
      <c r="C13" s="53">
        <v>0</v>
      </c>
      <c r="D13" s="53">
        <v>1</v>
      </c>
      <c r="E13" s="53">
        <v>0</v>
      </c>
      <c r="F13" s="53">
        <f t="shared" si="0"/>
        <v>10</v>
      </c>
      <c r="G13" s="52">
        <f t="shared" si="1"/>
        <v>0</v>
      </c>
      <c r="H13" s="51">
        <f t="shared" si="2"/>
        <v>1.2048192771084338</v>
      </c>
      <c r="I13" s="53">
        <v>60</v>
      </c>
      <c r="J13" s="53">
        <v>1</v>
      </c>
      <c r="K13" s="53">
        <v>9</v>
      </c>
      <c r="L13" s="53">
        <v>3</v>
      </c>
      <c r="M13" s="53">
        <f t="shared" si="3"/>
        <v>73</v>
      </c>
      <c r="N13" s="52">
        <f t="shared" si="4"/>
        <v>5.4794520547945202</v>
      </c>
      <c r="O13" s="51">
        <f t="shared" si="5"/>
        <v>1.4655691628187111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v>7</v>
      </c>
      <c r="C14" s="53">
        <v>0</v>
      </c>
      <c r="D14" s="53">
        <v>2</v>
      </c>
      <c r="E14" s="53">
        <v>0</v>
      </c>
      <c r="F14" s="53">
        <f t="shared" si="0"/>
        <v>9</v>
      </c>
      <c r="G14" s="52">
        <f t="shared" si="1"/>
        <v>0</v>
      </c>
      <c r="H14" s="51">
        <f t="shared" si="2"/>
        <v>1.0843373493975903</v>
      </c>
      <c r="I14" s="53">
        <v>77</v>
      </c>
      <c r="J14" s="53">
        <v>0</v>
      </c>
      <c r="K14" s="53">
        <v>16</v>
      </c>
      <c r="L14" s="53">
        <v>5</v>
      </c>
      <c r="M14" s="53">
        <f t="shared" si="3"/>
        <v>98</v>
      </c>
      <c r="N14" s="52">
        <f t="shared" si="4"/>
        <v>5.1020408163265305</v>
      </c>
      <c r="O14" s="51">
        <f t="shared" si="5"/>
        <v>1.9674764103593656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v>12</v>
      </c>
      <c r="C15" s="53">
        <v>0</v>
      </c>
      <c r="D15" s="53">
        <v>1</v>
      </c>
      <c r="E15" s="53">
        <v>0</v>
      </c>
      <c r="F15" s="53">
        <f t="shared" si="0"/>
        <v>13</v>
      </c>
      <c r="G15" s="52">
        <f t="shared" si="1"/>
        <v>0</v>
      </c>
      <c r="H15" s="51">
        <f t="shared" si="2"/>
        <v>1.566265060240964</v>
      </c>
      <c r="I15" s="53">
        <v>59</v>
      </c>
      <c r="J15" s="53">
        <v>1</v>
      </c>
      <c r="K15" s="53">
        <v>17</v>
      </c>
      <c r="L15" s="53">
        <v>9</v>
      </c>
      <c r="M15" s="53">
        <f t="shared" si="3"/>
        <v>86</v>
      </c>
      <c r="N15" s="52">
        <f t="shared" si="4"/>
        <v>11.627906976744185</v>
      </c>
      <c r="O15" s="51">
        <f t="shared" si="5"/>
        <v>1.7265609315398514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v>9</v>
      </c>
      <c r="C16" s="53">
        <v>0</v>
      </c>
      <c r="D16" s="53">
        <v>0</v>
      </c>
      <c r="E16" s="53">
        <v>0</v>
      </c>
      <c r="F16" s="53">
        <f t="shared" si="0"/>
        <v>9</v>
      </c>
      <c r="G16" s="52">
        <f t="shared" si="1"/>
        <v>0</v>
      </c>
      <c r="H16" s="51">
        <f t="shared" si="2"/>
        <v>1.0843373493975903</v>
      </c>
      <c r="I16" s="53">
        <v>79</v>
      </c>
      <c r="J16" s="53">
        <v>1</v>
      </c>
      <c r="K16" s="53">
        <v>22</v>
      </c>
      <c r="L16" s="53">
        <v>3</v>
      </c>
      <c r="M16" s="53">
        <f t="shared" si="3"/>
        <v>105</v>
      </c>
      <c r="N16" s="52">
        <f t="shared" si="4"/>
        <v>3.8095238095238098</v>
      </c>
      <c r="O16" s="51">
        <f t="shared" si="5"/>
        <v>2.1080104396707489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55</v>
      </c>
      <c r="C17" s="49">
        <f>SUM(C11:C16)</f>
        <v>0</v>
      </c>
      <c r="D17" s="49">
        <f>SUM(D11:D16)</f>
        <v>5</v>
      </c>
      <c r="E17" s="49">
        <f>SUM(E11:E16)</f>
        <v>2</v>
      </c>
      <c r="F17" s="49">
        <f t="shared" si="0"/>
        <v>62</v>
      </c>
      <c r="G17" s="48">
        <f t="shared" si="1"/>
        <v>3.225806451612903</v>
      </c>
      <c r="H17" s="47">
        <f t="shared" si="2"/>
        <v>7.4698795180722897</v>
      </c>
      <c r="I17" s="49">
        <f>SUM(I11:I16)</f>
        <v>381</v>
      </c>
      <c r="J17" s="49">
        <f>SUM(J11:J16)</f>
        <v>6</v>
      </c>
      <c r="K17" s="49">
        <f>SUM(K11:K16)</f>
        <v>89</v>
      </c>
      <c r="L17" s="49">
        <f>SUM(L11:L16)</f>
        <v>26</v>
      </c>
      <c r="M17" s="49">
        <f t="shared" si="3"/>
        <v>502</v>
      </c>
      <c r="N17" s="48">
        <f t="shared" si="4"/>
        <v>6.3745019920318722</v>
      </c>
      <c r="O17" s="47">
        <f t="shared" si="5"/>
        <v>10.078297530616343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v>15</v>
      </c>
      <c r="C18" s="57">
        <v>1</v>
      </c>
      <c r="D18" s="57">
        <v>4</v>
      </c>
      <c r="E18" s="57">
        <v>3</v>
      </c>
      <c r="F18" s="57">
        <f t="shared" si="0"/>
        <v>23</v>
      </c>
      <c r="G18" s="56">
        <f t="shared" si="1"/>
        <v>17.391304347826086</v>
      </c>
      <c r="H18" s="55">
        <f t="shared" si="2"/>
        <v>2.7710843373493974</v>
      </c>
      <c r="I18" s="57">
        <v>82</v>
      </c>
      <c r="J18" s="57">
        <v>0</v>
      </c>
      <c r="K18" s="57">
        <v>14</v>
      </c>
      <c r="L18" s="57">
        <v>9</v>
      </c>
      <c r="M18" s="57">
        <f t="shared" si="3"/>
        <v>105</v>
      </c>
      <c r="N18" s="56">
        <f t="shared" si="4"/>
        <v>8.5714285714285712</v>
      </c>
      <c r="O18" s="55">
        <f t="shared" si="5"/>
        <v>2.1080104396707489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v>13</v>
      </c>
      <c r="C19" s="53">
        <v>0</v>
      </c>
      <c r="D19" s="53">
        <v>2</v>
      </c>
      <c r="E19" s="53">
        <v>0</v>
      </c>
      <c r="F19" s="53">
        <f t="shared" si="0"/>
        <v>15</v>
      </c>
      <c r="G19" s="52">
        <f t="shared" si="1"/>
        <v>0</v>
      </c>
      <c r="H19" s="51">
        <f t="shared" si="2"/>
        <v>1.8072289156626504</v>
      </c>
      <c r="I19" s="53">
        <v>70</v>
      </c>
      <c r="J19" s="53">
        <v>1</v>
      </c>
      <c r="K19" s="53">
        <v>15</v>
      </c>
      <c r="L19" s="53">
        <v>5</v>
      </c>
      <c r="M19" s="53">
        <f t="shared" si="3"/>
        <v>91</v>
      </c>
      <c r="N19" s="52">
        <f t="shared" si="4"/>
        <v>6.593406593406594</v>
      </c>
      <c r="O19" s="51">
        <f t="shared" si="5"/>
        <v>1.8269423810479821</v>
      </c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v>10</v>
      </c>
      <c r="C20" s="53">
        <v>0</v>
      </c>
      <c r="D20" s="53">
        <v>0</v>
      </c>
      <c r="E20" s="53">
        <v>0</v>
      </c>
      <c r="F20" s="53">
        <f t="shared" si="0"/>
        <v>10</v>
      </c>
      <c r="G20" s="52">
        <f t="shared" si="1"/>
        <v>0</v>
      </c>
      <c r="H20" s="51">
        <f t="shared" si="2"/>
        <v>1.2048192771084338</v>
      </c>
      <c r="I20" s="53">
        <v>71</v>
      </c>
      <c r="J20" s="53">
        <v>1</v>
      </c>
      <c r="K20" s="53">
        <v>11</v>
      </c>
      <c r="L20" s="53">
        <v>4</v>
      </c>
      <c r="M20" s="53">
        <f t="shared" si="3"/>
        <v>87</v>
      </c>
      <c r="N20" s="52">
        <f t="shared" si="4"/>
        <v>5.7471264367816088</v>
      </c>
      <c r="O20" s="51">
        <f t="shared" si="5"/>
        <v>1.7466372214414776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v>7</v>
      </c>
      <c r="C21" s="53">
        <v>0</v>
      </c>
      <c r="D21" s="53">
        <v>0</v>
      </c>
      <c r="E21" s="53">
        <v>0</v>
      </c>
      <c r="F21" s="53">
        <f t="shared" si="0"/>
        <v>7</v>
      </c>
      <c r="G21" s="52">
        <f t="shared" si="1"/>
        <v>0</v>
      </c>
      <c r="H21" s="51">
        <f t="shared" si="2"/>
        <v>0.84337349397590367</v>
      </c>
      <c r="I21" s="53">
        <v>83</v>
      </c>
      <c r="J21" s="53">
        <v>1</v>
      </c>
      <c r="K21" s="53">
        <v>14</v>
      </c>
      <c r="L21" s="53">
        <v>4</v>
      </c>
      <c r="M21" s="53">
        <f t="shared" si="3"/>
        <v>102</v>
      </c>
      <c r="N21" s="52">
        <f t="shared" si="4"/>
        <v>4.9019607843137258</v>
      </c>
      <c r="O21" s="51">
        <f t="shared" si="5"/>
        <v>2.0477815699658701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v>6</v>
      </c>
      <c r="C22" s="53">
        <v>0</v>
      </c>
      <c r="D22" s="53">
        <v>7</v>
      </c>
      <c r="E22" s="53">
        <v>1</v>
      </c>
      <c r="F22" s="53">
        <f t="shared" si="0"/>
        <v>14</v>
      </c>
      <c r="G22" s="52">
        <f t="shared" si="1"/>
        <v>7.1428571428571423</v>
      </c>
      <c r="H22" s="51">
        <f t="shared" si="2"/>
        <v>1.6867469879518073</v>
      </c>
      <c r="I22" s="53">
        <v>70</v>
      </c>
      <c r="J22" s="53">
        <v>0</v>
      </c>
      <c r="K22" s="53">
        <v>14</v>
      </c>
      <c r="L22" s="53">
        <v>10</v>
      </c>
      <c r="M22" s="53">
        <f t="shared" si="3"/>
        <v>94</v>
      </c>
      <c r="N22" s="52">
        <f t="shared" si="4"/>
        <v>10.638297872340425</v>
      </c>
      <c r="O22" s="51">
        <f t="shared" si="5"/>
        <v>1.8871712507528609</v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v>9</v>
      </c>
      <c r="C23" s="53">
        <v>1</v>
      </c>
      <c r="D23" s="53">
        <v>5</v>
      </c>
      <c r="E23" s="53">
        <v>1</v>
      </c>
      <c r="F23" s="53">
        <f t="shared" si="0"/>
        <v>16</v>
      </c>
      <c r="G23" s="52">
        <f t="shared" si="1"/>
        <v>12.5</v>
      </c>
      <c r="H23" s="51">
        <f t="shared" si="2"/>
        <v>1.9277108433734942</v>
      </c>
      <c r="I23" s="53">
        <v>90</v>
      </c>
      <c r="J23" s="53">
        <v>0</v>
      </c>
      <c r="K23" s="53">
        <v>19</v>
      </c>
      <c r="L23" s="53">
        <v>7</v>
      </c>
      <c r="M23" s="53">
        <f t="shared" si="3"/>
        <v>116</v>
      </c>
      <c r="N23" s="52">
        <f t="shared" si="4"/>
        <v>6.0344827586206895</v>
      </c>
      <c r="O23" s="51">
        <f t="shared" si="5"/>
        <v>2.3288496285886371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60</v>
      </c>
      <c r="C24" s="49">
        <f>SUM(C18:C23)</f>
        <v>2</v>
      </c>
      <c r="D24" s="49">
        <f>SUM(D18:D23)</f>
        <v>18</v>
      </c>
      <c r="E24" s="49">
        <f>SUM(E18:E23)</f>
        <v>5</v>
      </c>
      <c r="F24" s="49">
        <f t="shared" si="0"/>
        <v>85</v>
      </c>
      <c r="G24" s="48">
        <f t="shared" si="1"/>
        <v>8.235294117647058</v>
      </c>
      <c r="H24" s="47">
        <f t="shared" si="2"/>
        <v>10.240963855421686</v>
      </c>
      <c r="I24" s="49">
        <f>SUM(I18:I23)</f>
        <v>466</v>
      </c>
      <c r="J24" s="49">
        <f>SUM(J18:J23)</f>
        <v>3</v>
      </c>
      <c r="K24" s="49">
        <f>SUM(K18:K23)</f>
        <v>87</v>
      </c>
      <c r="L24" s="49">
        <f>SUM(L18:L23)</f>
        <v>39</v>
      </c>
      <c r="M24" s="49">
        <f t="shared" si="3"/>
        <v>595</v>
      </c>
      <c r="N24" s="48">
        <f t="shared" si="4"/>
        <v>7.0588235294117645</v>
      </c>
      <c r="O24" s="47">
        <f t="shared" si="5"/>
        <v>11.945392491467576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v>62</v>
      </c>
      <c r="C25" s="53">
        <v>2</v>
      </c>
      <c r="D25" s="53">
        <v>15</v>
      </c>
      <c r="E25" s="53">
        <v>5</v>
      </c>
      <c r="F25" s="53">
        <f t="shared" si="0"/>
        <v>84</v>
      </c>
      <c r="G25" s="52">
        <f t="shared" si="1"/>
        <v>8.3333333333333321</v>
      </c>
      <c r="H25" s="51">
        <f t="shared" si="2"/>
        <v>10.120481927710843</v>
      </c>
      <c r="I25" s="53">
        <v>341</v>
      </c>
      <c r="J25" s="53">
        <v>7</v>
      </c>
      <c r="K25" s="53">
        <v>67</v>
      </c>
      <c r="L25" s="53">
        <v>22</v>
      </c>
      <c r="M25" s="53">
        <f t="shared" si="3"/>
        <v>437</v>
      </c>
      <c r="N25" s="52">
        <f t="shared" si="4"/>
        <v>6.6361556064073222</v>
      </c>
      <c r="O25" s="51">
        <f t="shared" si="5"/>
        <v>8.7733386870106393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v>50</v>
      </c>
      <c r="C26" s="53">
        <v>0</v>
      </c>
      <c r="D26" s="53">
        <v>8</v>
      </c>
      <c r="E26" s="53">
        <v>2</v>
      </c>
      <c r="F26" s="53">
        <f t="shared" si="0"/>
        <v>60</v>
      </c>
      <c r="G26" s="52">
        <f t="shared" si="1"/>
        <v>3.3333333333333335</v>
      </c>
      <c r="H26" s="51">
        <f t="shared" si="2"/>
        <v>7.2289156626506017</v>
      </c>
      <c r="I26" s="53">
        <v>316</v>
      </c>
      <c r="J26" s="53">
        <v>2</v>
      </c>
      <c r="K26" s="53">
        <v>60</v>
      </c>
      <c r="L26" s="53">
        <v>31</v>
      </c>
      <c r="M26" s="53">
        <f t="shared" si="3"/>
        <v>409</v>
      </c>
      <c r="N26" s="52">
        <f t="shared" si="4"/>
        <v>8.0684596577017107</v>
      </c>
      <c r="O26" s="51">
        <f t="shared" si="5"/>
        <v>8.2112025697651081</v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v>48</v>
      </c>
      <c r="C27" s="53">
        <v>0</v>
      </c>
      <c r="D27" s="53">
        <v>10</v>
      </c>
      <c r="E27" s="53">
        <v>4</v>
      </c>
      <c r="F27" s="53">
        <f t="shared" si="0"/>
        <v>62</v>
      </c>
      <c r="G27" s="52">
        <f t="shared" si="1"/>
        <v>6.4516129032258061</v>
      </c>
      <c r="H27" s="51">
        <f t="shared" si="2"/>
        <v>7.4698795180722897</v>
      </c>
      <c r="I27" s="53">
        <v>297</v>
      </c>
      <c r="J27" s="53">
        <v>1</v>
      </c>
      <c r="K27" s="53">
        <v>62</v>
      </c>
      <c r="L27" s="53">
        <v>25</v>
      </c>
      <c r="M27" s="53">
        <f t="shared" si="3"/>
        <v>385</v>
      </c>
      <c r="N27" s="52">
        <f t="shared" si="4"/>
        <v>6.7532467532467528</v>
      </c>
      <c r="O27" s="51">
        <f t="shared" si="5"/>
        <v>7.7293716121260791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v>46</v>
      </c>
      <c r="C28" s="53">
        <v>3</v>
      </c>
      <c r="D28" s="53">
        <v>14</v>
      </c>
      <c r="E28" s="53">
        <v>1</v>
      </c>
      <c r="F28" s="53">
        <f t="shared" si="0"/>
        <v>64</v>
      </c>
      <c r="G28" s="52">
        <f t="shared" si="1"/>
        <v>6.25</v>
      </c>
      <c r="H28" s="51">
        <f t="shared" si="2"/>
        <v>7.7108433734939767</v>
      </c>
      <c r="I28" s="53">
        <v>298</v>
      </c>
      <c r="J28" s="53">
        <v>0</v>
      </c>
      <c r="K28" s="53">
        <v>45</v>
      </c>
      <c r="L28" s="53">
        <v>19</v>
      </c>
      <c r="M28" s="53">
        <f t="shared" si="3"/>
        <v>362</v>
      </c>
      <c r="N28" s="52">
        <f t="shared" si="4"/>
        <v>5.2486187845303869</v>
      </c>
      <c r="O28" s="51">
        <f t="shared" si="5"/>
        <v>7.2676169443886778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v>48</v>
      </c>
      <c r="C29" s="53">
        <v>0</v>
      </c>
      <c r="D29" s="53">
        <v>19</v>
      </c>
      <c r="E29" s="53">
        <v>3</v>
      </c>
      <c r="F29" s="53">
        <f t="shared" si="0"/>
        <v>70</v>
      </c>
      <c r="G29" s="52">
        <f t="shared" si="1"/>
        <v>4.2857142857142856</v>
      </c>
      <c r="H29" s="51">
        <f t="shared" si="2"/>
        <v>8.4337349397590362</v>
      </c>
      <c r="I29" s="53">
        <v>345</v>
      </c>
      <c r="J29" s="53">
        <v>1</v>
      </c>
      <c r="K29" s="53">
        <v>62</v>
      </c>
      <c r="L29" s="53">
        <v>23</v>
      </c>
      <c r="M29" s="53">
        <f t="shared" si="3"/>
        <v>431</v>
      </c>
      <c r="N29" s="52">
        <f t="shared" si="4"/>
        <v>5.5684454756380504</v>
      </c>
      <c r="O29" s="51">
        <f t="shared" si="5"/>
        <v>8.6528809476008828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v>50</v>
      </c>
      <c r="C30" s="53">
        <v>1</v>
      </c>
      <c r="D30" s="53">
        <v>10</v>
      </c>
      <c r="E30" s="53">
        <v>1</v>
      </c>
      <c r="F30" s="53">
        <f t="shared" si="0"/>
        <v>62</v>
      </c>
      <c r="G30" s="52">
        <f t="shared" si="1"/>
        <v>3.225806451612903</v>
      </c>
      <c r="H30" s="51">
        <f t="shared" si="2"/>
        <v>7.4698795180722897</v>
      </c>
      <c r="I30" s="53">
        <v>324</v>
      </c>
      <c r="J30" s="53">
        <v>4</v>
      </c>
      <c r="K30" s="53">
        <v>47</v>
      </c>
      <c r="L30" s="53">
        <v>19</v>
      </c>
      <c r="M30" s="53">
        <f t="shared" si="3"/>
        <v>394</v>
      </c>
      <c r="N30" s="52">
        <f t="shared" si="4"/>
        <v>5.8375634517766501</v>
      </c>
      <c r="O30" s="51">
        <f t="shared" si="5"/>
        <v>7.9100582212407149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v>51</v>
      </c>
      <c r="C31" s="53">
        <v>1</v>
      </c>
      <c r="D31" s="53">
        <v>15</v>
      </c>
      <c r="E31" s="53">
        <v>2</v>
      </c>
      <c r="F31" s="53">
        <f t="shared" si="0"/>
        <v>69</v>
      </c>
      <c r="G31" s="52">
        <f t="shared" si="1"/>
        <v>4.3478260869565215</v>
      </c>
      <c r="H31" s="51">
        <f t="shared" si="2"/>
        <v>8.3132530120481931</v>
      </c>
      <c r="I31" s="53">
        <v>333</v>
      </c>
      <c r="J31" s="53">
        <v>6</v>
      </c>
      <c r="K31" s="53">
        <v>42</v>
      </c>
      <c r="L31" s="53">
        <v>15</v>
      </c>
      <c r="M31" s="53">
        <f t="shared" si="3"/>
        <v>396</v>
      </c>
      <c r="N31" s="52">
        <f t="shared" si="4"/>
        <v>5.3030303030303028</v>
      </c>
      <c r="O31" s="51">
        <f t="shared" si="5"/>
        <v>7.9502108010439665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59</v>
      </c>
      <c r="B32" s="53">
        <v>66</v>
      </c>
      <c r="C32" s="53">
        <v>0</v>
      </c>
      <c r="D32" s="53">
        <v>12</v>
      </c>
      <c r="E32" s="53">
        <v>2</v>
      </c>
      <c r="F32" s="53">
        <f t="shared" si="0"/>
        <v>80</v>
      </c>
      <c r="G32" s="52">
        <f t="shared" si="1"/>
        <v>2.5</v>
      </c>
      <c r="H32" s="51">
        <f t="shared" si="2"/>
        <v>9.6385542168674707</v>
      </c>
      <c r="I32" s="53">
        <v>280</v>
      </c>
      <c r="J32" s="53">
        <v>3</v>
      </c>
      <c r="K32" s="53">
        <v>53</v>
      </c>
      <c r="L32" s="53">
        <v>8</v>
      </c>
      <c r="M32" s="53">
        <f t="shared" si="3"/>
        <v>344</v>
      </c>
      <c r="N32" s="52">
        <f t="shared" si="4"/>
        <v>3.1976744186046515</v>
      </c>
      <c r="O32" s="51">
        <f t="shared" si="5"/>
        <v>6.9062437261594054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v>5</v>
      </c>
      <c r="C33" s="57">
        <v>0</v>
      </c>
      <c r="D33" s="57">
        <v>3</v>
      </c>
      <c r="E33" s="57">
        <v>0</v>
      </c>
      <c r="F33" s="57">
        <f t="shared" si="0"/>
        <v>8</v>
      </c>
      <c r="G33" s="56">
        <f t="shared" si="1"/>
        <v>0</v>
      </c>
      <c r="H33" s="55">
        <f t="shared" si="2"/>
        <v>0.96385542168674709</v>
      </c>
      <c r="I33" s="57">
        <v>74</v>
      </c>
      <c r="J33" s="57">
        <v>0</v>
      </c>
      <c r="K33" s="57">
        <v>8</v>
      </c>
      <c r="L33" s="57">
        <v>1</v>
      </c>
      <c r="M33" s="57">
        <f t="shared" si="3"/>
        <v>83</v>
      </c>
      <c r="N33" s="56">
        <f t="shared" si="4"/>
        <v>1.2048192771084338</v>
      </c>
      <c r="O33" s="55">
        <f t="shared" si="5"/>
        <v>1.6663320618349728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v>5</v>
      </c>
      <c r="C34" s="53">
        <v>0</v>
      </c>
      <c r="D34" s="53">
        <v>0</v>
      </c>
      <c r="E34" s="53">
        <v>0</v>
      </c>
      <c r="F34" s="53">
        <f t="shared" si="0"/>
        <v>5</v>
      </c>
      <c r="G34" s="52">
        <f t="shared" si="1"/>
        <v>0</v>
      </c>
      <c r="H34" s="51">
        <f t="shared" si="2"/>
        <v>0.60240963855421692</v>
      </c>
      <c r="I34" s="53">
        <v>57</v>
      </c>
      <c r="J34" s="53">
        <v>1</v>
      </c>
      <c r="K34" s="53">
        <v>10</v>
      </c>
      <c r="L34" s="53">
        <v>4</v>
      </c>
      <c r="M34" s="53">
        <f t="shared" si="3"/>
        <v>72</v>
      </c>
      <c r="N34" s="52">
        <f t="shared" si="4"/>
        <v>6.9444444444444446</v>
      </c>
      <c r="O34" s="51">
        <f t="shared" si="5"/>
        <v>1.4454928729170848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v>9</v>
      </c>
      <c r="C35" s="53">
        <v>0</v>
      </c>
      <c r="D35" s="53">
        <v>1</v>
      </c>
      <c r="E35" s="53">
        <v>1</v>
      </c>
      <c r="F35" s="53">
        <f t="shared" si="0"/>
        <v>11</v>
      </c>
      <c r="G35" s="52">
        <f t="shared" si="1"/>
        <v>9.0909090909090917</v>
      </c>
      <c r="H35" s="51">
        <f t="shared" si="2"/>
        <v>1.3253012048192772</v>
      </c>
      <c r="I35" s="53">
        <v>39</v>
      </c>
      <c r="J35" s="53">
        <v>0</v>
      </c>
      <c r="K35" s="53">
        <v>5</v>
      </c>
      <c r="L35" s="53">
        <v>0</v>
      </c>
      <c r="M35" s="53">
        <f t="shared" si="3"/>
        <v>44</v>
      </c>
      <c r="N35" s="52">
        <f t="shared" si="4"/>
        <v>0</v>
      </c>
      <c r="O35" s="51">
        <f t="shared" si="5"/>
        <v>0.88335675567155192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v>14</v>
      </c>
      <c r="C36" s="53">
        <v>0</v>
      </c>
      <c r="D36" s="53">
        <v>1</v>
      </c>
      <c r="E36" s="53">
        <v>1</v>
      </c>
      <c r="F36" s="53">
        <f t="shared" si="0"/>
        <v>16</v>
      </c>
      <c r="G36" s="52">
        <f t="shared" si="1"/>
        <v>6.25</v>
      </c>
      <c r="H36" s="51">
        <f t="shared" si="2"/>
        <v>1.9277108433734942</v>
      </c>
      <c r="I36" s="53">
        <v>52</v>
      </c>
      <c r="J36" s="53">
        <v>1</v>
      </c>
      <c r="K36" s="53">
        <v>9</v>
      </c>
      <c r="L36" s="53">
        <v>1</v>
      </c>
      <c r="M36" s="53">
        <f t="shared" si="3"/>
        <v>63</v>
      </c>
      <c r="N36" s="52">
        <f t="shared" si="4"/>
        <v>3.1746031746031744</v>
      </c>
      <c r="O36" s="51">
        <f t="shared" si="5"/>
        <v>1.2648062638024493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v>12</v>
      </c>
      <c r="C37" s="53">
        <v>2</v>
      </c>
      <c r="D37" s="53">
        <v>4</v>
      </c>
      <c r="E37" s="53">
        <v>1</v>
      </c>
      <c r="F37" s="53">
        <f t="shared" si="0"/>
        <v>19</v>
      </c>
      <c r="G37" s="52">
        <f t="shared" si="1"/>
        <v>15.789473684210526</v>
      </c>
      <c r="H37" s="51">
        <f t="shared" si="2"/>
        <v>2.2891566265060241</v>
      </c>
      <c r="I37" s="53">
        <v>55</v>
      </c>
      <c r="J37" s="53">
        <v>1</v>
      </c>
      <c r="K37" s="53">
        <v>6</v>
      </c>
      <c r="L37" s="53">
        <v>0</v>
      </c>
      <c r="M37" s="53">
        <f t="shared" si="3"/>
        <v>62</v>
      </c>
      <c r="N37" s="52">
        <f t="shared" si="4"/>
        <v>1.6129032258064515</v>
      </c>
      <c r="O37" s="51">
        <f t="shared" si="5"/>
        <v>1.2447299739008231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v>11</v>
      </c>
      <c r="C38" s="53">
        <v>0</v>
      </c>
      <c r="D38" s="53">
        <v>0</v>
      </c>
      <c r="E38" s="53">
        <v>0</v>
      </c>
      <c r="F38" s="53">
        <f t="shared" si="0"/>
        <v>11</v>
      </c>
      <c r="G38" s="52">
        <f t="shared" si="1"/>
        <v>0</v>
      </c>
      <c r="H38" s="51">
        <f t="shared" si="2"/>
        <v>1.3253012048192772</v>
      </c>
      <c r="I38" s="53">
        <v>58</v>
      </c>
      <c r="J38" s="53">
        <v>0</v>
      </c>
      <c r="K38" s="53">
        <v>16</v>
      </c>
      <c r="L38" s="53">
        <v>1</v>
      </c>
      <c r="M38" s="53">
        <f t="shared" si="3"/>
        <v>75</v>
      </c>
      <c r="N38" s="52">
        <f t="shared" si="4"/>
        <v>1.3333333333333335</v>
      </c>
      <c r="O38" s="51">
        <f t="shared" si="5"/>
        <v>1.5057217426219636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56</v>
      </c>
      <c r="C39" s="49">
        <f>SUM(C33:C38)</f>
        <v>2</v>
      </c>
      <c r="D39" s="49">
        <f>SUM(D33:D38)</f>
        <v>9</v>
      </c>
      <c r="E39" s="49">
        <f>SUM(E33:E38)</f>
        <v>3</v>
      </c>
      <c r="F39" s="49">
        <f t="shared" si="0"/>
        <v>70</v>
      </c>
      <c r="G39" s="48">
        <f t="shared" si="1"/>
        <v>7.1428571428571423</v>
      </c>
      <c r="H39" s="47">
        <f t="shared" si="2"/>
        <v>8.4337349397590362</v>
      </c>
      <c r="I39" s="49">
        <f>SUM(I33:I38)</f>
        <v>335</v>
      </c>
      <c r="J39" s="49">
        <f>SUM(J33:J38)</f>
        <v>3</v>
      </c>
      <c r="K39" s="49">
        <f>SUM(K33:K38)</f>
        <v>54</v>
      </c>
      <c r="L39" s="49">
        <f>SUM(L33:L38)</f>
        <v>7</v>
      </c>
      <c r="M39" s="49">
        <f t="shared" si="3"/>
        <v>399</v>
      </c>
      <c r="N39" s="48">
        <f t="shared" si="4"/>
        <v>2.5062656641604009</v>
      </c>
      <c r="O39" s="47">
        <f t="shared" si="5"/>
        <v>8.0104396707488448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v>7</v>
      </c>
      <c r="C40" s="57">
        <v>0</v>
      </c>
      <c r="D40" s="57">
        <v>0</v>
      </c>
      <c r="E40" s="57">
        <v>1</v>
      </c>
      <c r="F40" s="57">
        <f t="shared" si="0"/>
        <v>8</v>
      </c>
      <c r="G40" s="56">
        <f t="shared" si="1"/>
        <v>12.5</v>
      </c>
      <c r="H40" s="55">
        <f t="shared" si="2"/>
        <v>0.96385542168674709</v>
      </c>
      <c r="I40" s="57">
        <v>43</v>
      </c>
      <c r="J40" s="57">
        <v>1</v>
      </c>
      <c r="K40" s="57">
        <v>5</v>
      </c>
      <c r="L40" s="57">
        <v>0</v>
      </c>
      <c r="M40" s="57">
        <f t="shared" si="3"/>
        <v>49</v>
      </c>
      <c r="N40" s="56">
        <f t="shared" si="4"/>
        <v>2.0408163265306123</v>
      </c>
      <c r="O40" s="55">
        <f t="shared" si="5"/>
        <v>0.9837382051796828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v>11</v>
      </c>
      <c r="C41" s="53">
        <v>0</v>
      </c>
      <c r="D41" s="53">
        <v>0</v>
      </c>
      <c r="E41" s="53">
        <v>0</v>
      </c>
      <c r="F41" s="53">
        <f t="shared" si="0"/>
        <v>11</v>
      </c>
      <c r="G41" s="52">
        <f t="shared" si="1"/>
        <v>0</v>
      </c>
      <c r="H41" s="51">
        <f t="shared" si="2"/>
        <v>1.3253012048192772</v>
      </c>
      <c r="I41" s="53">
        <v>42</v>
      </c>
      <c r="J41" s="53">
        <v>0</v>
      </c>
      <c r="K41" s="53">
        <v>5</v>
      </c>
      <c r="L41" s="53">
        <v>1</v>
      </c>
      <c r="M41" s="53">
        <f t="shared" si="3"/>
        <v>48</v>
      </c>
      <c r="N41" s="52">
        <f t="shared" si="4"/>
        <v>2.083333333333333</v>
      </c>
      <c r="O41" s="51">
        <f t="shared" si="5"/>
        <v>0.96366191527805667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v>13</v>
      </c>
      <c r="C42" s="53">
        <v>0</v>
      </c>
      <c r="D42" s="53">
        <v>2</v>
      </c>
      <c r="E42" s="53">
        <v>1</v>
      </c>
      <c r="F42" s="53">
        <f t="shared" si="0"/>
        <v>16</v>
      </c>
      <c r="G42" s="52">
        <f t="shared" si="1"/>
        <v>6.25</v>
      </c>
      <c r="H42" s="51">
        <f t="shared" si="2"/>
        <v>1.9277108433734942</v>
      </c>
      <c r="I42" s="53">
        <v>49</v>
      </c>
      <c r="J42" s="53">
        <v>0</v>
      </c>
      <c r="K42" s="53">
        <v>5</v>
      </c>
      <c r="L42" s="53">
        <v>0</v>
      </c>
      <c r="M42" s="53">
        <f t="shared" si="3"/>
        <v>54</v>
      </c>
      <c r="N42" s="52">
        <f t="shared" si="4"/>
        <v>0</v>
      </c>
      <c r="O42" s="51">
        <f t="shared" si="5"/>
        <v>1.0841196546878138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v>13</v>
      </c>
      <c r="C43" s="53">
        <v>0</v>
      </c>
      <c r="D43" s="53">
        <v>0</v>
      </c>
      <c r="E43" s="53">
        <v>0</v>
      </c>
      <c r="F43" s="53">
        <f t="shared" si="0"/>
        <v>13</v>
      </c>
      <c r="G43" s="52">
        <f t="shared" si="1"/>
        <v>0</v>
      </c>
      <c r="H43" s="51">
        <f t="shared" si="2"/>
        <v>1.566265060240964</v>
      </c>
      <c r="I43" s="53">
        <v>57</v>
      </c>
      <c r="J43" s="53">
        <v>0</v>
      </c>
      <c r="K43" s="53">
        <v>6</v>
      </c>
      <c r="L43" s="53">
        <v>1</v>
      </c>
      <c r="M43" s="53">
        <f t="shared" si="3"/>
        <v>64</v>
      </c>
      <c r="N43" s="52">
        <f t="shared" si="4"/>
        <v>1.5625</v>
      </c>
      <c r="O43" s="51">
        <f t="shared" si="5"/>
        <v>1.2848825537040756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v>9</v>
      </c>
      <c r="C44" s="53">
        <v>0</v>
      </c>
      <c r="D44" s="53">
        <v>0</v>
      </c>
      <c r="E44" s="53">
        <v>0</v>
      </c>
      <c r="F44" s="53">
        <f t="shared" si="0"/>
        <v>9</v>
      </c>
      <c r="G44" s="52">
        <f t="shared" si="1"/>
        <v>0</v>
      </c>
      <c r="H44" s="51">
        <f t="shared" si="2"/>
        <v>1.0843373493975903</v>
      </c>
      <c r="I44" s="53">
        <v>52</v>
      </c>
      <c r="J44" s="53">
        <v>0</v>
      </c>
      <c r="K44" s="53">
        <v>7</v>
      </c>
      <c r="L44" s="53">
        <v>0</v>
      </c>
      <c r="M44" s="53">
        <f t="shared" si="3"/>
        <v>59</v>
      </c>
      <c r="N44" s="52">
        <f t="shared" si="4"/>
        <v>0</v>
      </c>
      <c r="O44" s="51">
        <f t="shared" si="5"/>
        <v>1.1845011041959446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v>3</v>
      </c>
      <c r="C45" s="53">
        <v>0</v>
      </c>
      <c r="D45" s="53">
        <v>2</v>
      </c>
      <c r="E45" s="53">
        <v>0</v>
      </c>
      <c r="F45" s="53">
        <f t="shared" si="0"/>
        <v>5</v>
      </c>
      <c r="G45" s="52">
        <f t="shared" si="1"/>
        <v>0</v>
      </c>
      <c r="H45" s="51">
        <f t="shared" si="2"/>
        <v>0.60240963855421692</v>
      </c>
      <c r="I45" s="53">
        <v>48</v>
      </c>
      <c r="J45" s="53">
        <v>0</v>
      </c>
      <c r="K45" s="53">
        <v>4</v>
      </c>
      <c r="L45" s="53">
        <v>1</v>
      </c>
      <c r="M45" s="53">
        <f t="shared" si="3"/>
        <v>53</v>
      </c>
      <c r="N45" s="52">
        <f t="shared" si="4"/>
        <v>1.8867924528301887</v>
      </c>
      <c r="O45" s="51">
        <f t="shared" si="5"/>
        <v>1.0640433647861876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56</v>
      </c>
      <c r="C46" s="49">
        <f>SUM(C40:C45)</f>
        <v>0</v>
      </c>
      <c r="D46" s="49">
        <f>SUM(D40:D45)</f>
        <v>4</v>
      </c>
      <c r="E46" s="49">
        <f>SUM(E40:E45)</f>
        <v>2</v>
      </c>
      <c r="F46" s="49">
        <f t="shared" si="0"/>
        <v>62</v>
      </c>
      <c r="G46" s="48">
        <f t="shared" si="1"/>
        <v>3.225806451612903</v>
      </c>
      <c r="H46" s="47">
        <f t="shared" si="2"/>
        <v>7.4698795180722897</v>
      </c>
      <c r="I46" s="49">
        <f>SUM(I40:I45)</f>
        <v>291</v>
      </c>
      <c r="J46" s="49">
        <f>SUM(J40:J45)</f>
        <v>1</v>
      </c>
      <c r="K46" s="49">
        <f>SUM(K40:K45)</f>
        <v>32</v>
      </c>
      <c r="L46" s="49">
        <f>SUM(L40:L45)</f>
        <v>3</v>
      </c>
      <c r="M46" s="49">
        <f t="shared" si="3"/>
        <v>327</v>
      </c>
      <c r="N46" s="48">
        <f t="shared" si="4"/>
        <v>1.2232415902140672</v>
      </c>
      <c r="O46" s="47">
        <f t="shared" si="5"/>
        <v>6.5649467978317606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648</v>
      </c>
      <c r="C47" s="49">
        <f>SUM(C17,C24:C32,C39,C46)</f>
        <v>11</v>
      </c>
      <c r="D47" s="49">
        <f>SUM(D17,D24:D32,D39,D46)</f>
        <v>139</v>
      </c>
      <c r="E47" s="49">
        <f>SUM(E17,E24:E32,E39,E46)</f>
        <v>32</v>
      </c>
      <c r="F47" s="49">
        <f t="shared" si="0"/>
        <v>830</v>
      </c>
      <c r="G47" s="48">
        <f t="shared" si="1"/>
        <v>5.1807228915662655</v>
      </c>
      <c r="H47" s="47">
        <f t="shared" si="2"/>
        <v>100</v>
      </c>
      <c r="I47" s="49">
        <f>SUM(I17,I24:I32,I39,I46)</f>
        <v>4007</v>
      </c>
      <c r="J47" s="49">
        <f>SUM(J17,J24:J32,J39,J46)</f>
        <v>37</v>
      </c>
      <c r="K47" s="49">
        <f>SUM(K17,K24:K32,K39,K46)</f>
        <v>700</v>
      </c>
      <c r="L47" s="49">
        <f>SUM(L17,L24:L32,L39,L46)</f>
        <v>237</v>
      </c>
      <c r="M47" s="49">
        <f t="shared" si="3"/>
        <v>4981</v>
      </c>
      <c r="N47" s="48">
        <f t="shared" si="4"/>
        <v>5.5009034330455728</v>
      </c>
      <c r="O47" s="47">
        <f t="shared" si="5"/>
        <v>100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4" customFormat="1" ht="12" customHeight="1">
      <c r="A50" s="70" t="s">
        <v>0</v>
      </c>
      <c r="B50" s="69">
        <v>3</v>
      </c>
      <c r="C50" s="68"/>
      <c r="D50" s="68"/>
      <c r="E50" s="68"/>
      <c r="F50" s="68"/>
      <c r="G50" s="68"/>
      <c r="H50" s="67"/>
      <c r="I50" s="69" t="s">
        <v>70</v>
      </c>
      <c r="J50" s="68"/>
      <c r="K50" s="68"/>
      <c r="L50" s="68"/>
      <c r="M50" s="68"/>
      <c r="N50" s="68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6" customFormat="1" ht="39.6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</row>
    <row r="52" spans="1:67" s="43" customFormat="1" ht="13.5" customHeight="1">
      <c r="A52" s="58" t="s">
        <v>9</v>
      </c>
      <c r="B52" s="57">
        <v>0</v>
      </c>
      <c r="C52" s="57">
        <v>0</v>
      </c>
      <c r="D52" s="57">
        <v>0</v>
      </c>
      <c r="E52" s="57">
        <v>0</v>
      </c>
      <c r="F52" s="57">
        <f t="shared" ref="F52:F88" si="6">SUM(B52:E52)</f>
        <v>0</v>
      </c>
      <c r="G52" s="56">
        <f t="shared" ref="G52:G88" si="7">IF(SUM(C52,E52)=0,0,SUM(C52,E52)/F52*100)</f>
        <v>0</v>
      </c>
      <c r="H52" s="55">
        <f t="shared" ref="H52:H88" si="8">IF(F52=0,0,F52/F$88*100)</f>
        <v>0</v>
      </c>
      <c r="I52" s="57">
        <f>SUM(方向別!B11,方向別!I11,方向別!B52)</f>
        <v>60</v>
      </c>
      <c r="J52" s="57">
        <f>SUM(方向別!C11,方向別!J11,方向別!C52)</f>
        <v>3</v>
      </c>
      <c r="K52" s="57">
        <f>SUM(方向別!D11,方向別!K11,方向別!D52)</f>
        <v>13</v>
      </c>
      <c r="L52" s="57">
        <f>SUM(方向別!E11,方向別!L11,方向別!E52)</f>
        <v>5</v>
      </c>
      <c r="M52" s="57">
        <f t="shared" ref="M52:M88" si="9">SUM(I52:L52)</f>
        <v>81</v>
      </c>
      <c r="N52" s="56">
        <f t="shared" ref="N52:N88" si="10">IF(SUM(J52,L52)=0,0,SUM(J52,L52)/M52*100)</f>
        <v>9.8765432098765427</v>
      </c>
      <c r="O52" s="55">
        <f t="shared" ref="O52:O88" si="11">IF(M52=0,0,M52/M$88*100)</f>
        <v>1.3410596026490065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v>1</v>
      </c>
      <c r="C53" s="53">
        <v>0</v>
      </c>
      <c r="D53" s="53">
        <v>0</v>
      </c>
      <c r="E53" s="53">
        <v>0</v>
      </c>
      <c r="F53" s="53">
        <f t="shared" si="6"/>
        <v>1</v>
      </c>
      <c r="G53" s="52">
        <f t="shared" si="7"/>
        <v>0</v>
      </c>
      <c r="H53" s="51">
        <f t="shared" si="8"/>
        <v>0.43668122270742354</v>
      </c>
      <c r="I53" s="53">
        <f>SUM(方向別!B12,方向別!I12,方向別!B53)</f>
        <v>65</v>
      </c>
      <c r="J53" s="53">
        <f>SUM(方向別!C12,方向別!J12,方向別!C53)</f>
        <v>0</v>
      </c>
      <c r="K53" s="53">
        <f>SUM(方向別!D12,方向別!K12,方向別!D53)</f>
        <v>13</v>
      </c>
      <c r="L53" s="53">
        <f>SUM(方向別!E12,方向別!L12,方向別!E53)</f>
        <v>3</v>
      </c>
      <c r="M53" s="53">
        <f t="shared" si="9"/>
        <v>81</v>
      </c>
      <c r="N53" s="52">
        <f t="shared" si="10"/>
        <v>3.7037037037037033</v>
      </c>
      <c r="O53" s="51">
        <f t="shared" si="11"/>
        <v>1.3410596026490065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4" customFormat="1" ht="13.5" customHeight="1">
      <c r="A54" s="54" t="s">
        <v>11</v>
      </c>
      <c r="B54" s="53">
        <v>1</v>
      </c>
      <c r="C54" s="53">
        <v>0</v>
      </c>
      <c r="D54" s="53">
        <v>0</v>
      </c>
      <c r="E54" s="53">
        <v>0</v>
      </c>
      <c r="F54" s="53">
        <f t="shared" si="6"/>
        <v>1</v>
      </c>
      <c r="G54" s="52">
        <f t="shared" si="7"/>
        <v>0</v>
      </c>
      <c r="H54" s="51">
        <f t="shared" si="8"/>
        <v>0.43668122270742354</v>
      </c>
      <c r="I54" s="53">
        <f>SUM(方向別!B13,方向別!I13,方向別!B54)</f>
        <v>70</v>
      </c>
      <c r="J54" s="53">
        <f>SUM(方向別!C13,方向別!J13,方向別!C54)</f>
        <v>1</v>
      </c>
      <c r="K54" s="53">
        <f>SUM(方向別!D13,方向別!K13,方向別!D54)</f>
        <v>10</v>
      </c>
      <c r="L54" s="53">
        <f>SUM(方向別!E13,方向別!L13,方向別!E54)</f>
        <v>3</v>
      </c>
      <c r="M54" s="53">
        <f t="shared" si="9"/>
        <v>84</v>
      </c>
      <c r="N54" s="52">
        <f t="shared" si="10"/>
        <v>4.7619047619047619</v>
      </c>
      <c r="O54" s="51">
        <f t="shared" si="11"/>
        <v>1.3907284768211921</v>
      </c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6" customFormat="1" ht="13.5" customHeight="1">
      <c r="A55" s="54" t="s">
        <v>12</v>
      </c>
      <c r="B55" s="53">
        <v>2</v>
      </c>
      <c r="C55" s="53">
        <v>0</v>
      </c>
      <c r="D55" s="53">
        <v>1</v>
      </c>
      <c r="E55" s="53">
        <v>0</v>
      </c>
      <c r="F55" s="53">
        <f t="shared" si="6"/>
        <v>3</v>
      </c>
      <c r="G55" s="52">
        <f t="shared" si="7"/>
        <v>0</v>
      </c>
      <c r="H55" s="51">
        <f t="shared" si="8"/>
        <v>1.3100436681222707</v>
      </c>
      <c r="I55" s="53">
        <f>SUM(方向別!B14,方向別!I14,方向別!B55)</f>
        <v>86</v>
      </c>
      <c r="J55" s="53">
        <f>SUM(方向別!C14,方向別!J14,方向別!C55)</f>
        <v>0</v>
      </c>
      <c r="K55" s="53">
        <f>SUM(方向別!D14,方向別!K14,方向別!D55)</f>
        <v>19</v>
      </c>
      <c r="L55" s="53">
        <f>SUM(方向別!E14,方向別!L14,方向別!E55)</f>
        <v>5</v>
      </c>
      <c r="M55" s="53">
        <f t="shared" si="9"/>
        <v>110</v>
      </c>
      <c r="N55" s="52">
        <f t="shared" si="10"/>
        <v>4.5454545454545459</v>
      </c>
      <c r="O55" s="51">
        <f t="shared" si="11"/>
        <v>1.8211920529801324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4" customFormat="1" ht="13.5" customHeight="1">
      <c r="A56" s="54" t="s">
        <v>13</v>
      </c>
      <c r="B56" s="53">
        <v>1</v>
      </c>
      <c r="C56" s="53">
        <v>0</v>
      </c>
      <c r="D56" s="53">
        <v>0</v>
      </c>
      <c r="E56" s="53">
        <v>0</v>
      </c>
      <c r="F56" s="53">
        <f t="shared" si="6"/>
        <v>1</v>
      </c>
      <c r="G56" s="52">
        <f t="shared" si="7"/>
        <v>0</v>
      </c>
      <c r="H56" s="51">
        <f t="shared" si="8"/>
        <v>0.43668122270742354</v>
      </c>
      <c r="I56" s="53">
        <f>SUM(方向別!B15,方向別!I15,方向別!B56)</f>
        <v>72</v>
      </c>
      <c r="J56" s="53">
        <f>SUM(方向別!C15,方向別!J15,方向別!C56)</f>
        <v>1</v>
      </c>
      <c r="K56" s="53">
        <f>SUM(方向別!D15,方向別!K15,方向別!D56)</f>
        <v>18</v>
      </c>
      <c r="L56" s="53">
        <f>SUM(方向別!E15,方向別!L15,方向別!E56)</f>
        <v>9</v>
      </c>
      <c r="M56" s="53">
        <f t="shared" si="9"/>
        <v>100</v>
      </c>
      <c r="N56" s="52">
        <f t="shared" si="10"/>
        <v>10</v>
      </c>
      <c r="O56" s="51">
        <f t="shared" si="11"/>
        <v>1.6556291390728477</v>
      </c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v>1</v>
      </c>
      <c r="C57" s="53">
        <v>0</v>
      </c>
      <c r="D57" s="53">
        <v>0</v>
      </c>
      <c r="E57" s="53">
        <v>0</v>
      </c>
      <c r="F57" s="53">
        <f t="shared" si="6"/>
        <v>1</v>
      </c>
      <c r="G57" s="52">
        <f t="shared" si="7"/>
        <v>0</v>
      </c>
      <c r="H57" s="51">
        <f t="shared" si="8"/>
        <v>0.43668122270742354</v>
      </c>
      <c r="I57" s="53">
        <f>SUM(方向別!B16,方向別!I16,方向別!B57)</f>
        <v>89</v>
      </c>
      <c r="J57" s="53">
        <f>SUM(方向別!C16,方向別!J16,方向別!C57)</f>
        <v>1</v>
      </c>
      <c r="K57" s="53">
        <f>SUM(方向別!D16,方向別!K16,方向別!D57)</f>
        <v>22</v>
      </c>
      <c r="L57" s="53">
        <f>SUM(方向別!E16,方向別!L16,方向別!E57)</f>
        <v>3</v>
      </c>
      <c r="M57" s="53">
        <f t="shared" si="9"/>
        <v>115</v>
      </c>
      <c r="N57" s="52">
        <f t="shared" si="10"/>
        <v>3.4782608695652173</v>
      </c>
      <c r="O57" s="51">
        <f t="shared" si="11"/>
        <v>1.9039735099337749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4" customFormat="1" ht="13.5" customHeight="1">
      <c r="A58" s="50" t="s">
        <v>15</v>
      </c>
      <c r="B58" s="49">
        <f>SUM(B52:B57)</f>
        <v>6</v>
      </c>
      <c r="C58" s="49">
        <f>SUM(C52:C57)</f>
        <v>0</v>
      </c>
      <c r="D58" s="49">
        <f>SUM(D52:D57)</f>
        <v>1</v>
      </c>
      <c r="E58" s="49">
        <f>SUM(E52:E57)</f>
        <v>0</v>
      </c>
      <c r="F58" s="49">
        <f t="shared" si="6"/>
        <v>7</v>
      </c>
      <c r="G58" s="48">
        <f t="shared" si="7"/>
        <v>0</v>
      </c>
      <c r="H58" s="47">
        <f t="shared" si="8"/>
        <v>3.0567685589519651</v>
      </c>
      <c r="I58" s="49">
        <f>SUM(I52:I57)</f>
        <v>442</v>
      </c>
      <c r="J58" s="49">
        <f>SUM(J52:J57)</f>
        <v>6</v>
      </c>
      <c r="K58" s="49">
        <f>SUM(K52:K57)</f>
        <v>95</v>
      </c>
      <c r="L58" s="49">
        <f>SUM(L52:L57)</f>
        <v>28</v>
      </c>
      <c r="M58" s="49">
        <f t="shared" si="9"/>
        <v>571</v>
      </c>
      <c r="N58" s="48">
        <f t="shared" si="10"/>
        <v>5.9544658493870406</v>
      </c>
      <c r="O58" s="47">
        <f t="shared" si="11"/>
        <v>9.4536423841059598</v>
      </c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6" customFormat="1" ht="13.5" customHeight="1">
      <c r="A59" s="58" t="s">
        <v>16</v>
      </c>
      <c r="B59" s="57">
        <v>1</v>
      </c>
      <c r="C59" s="57">
        <v>0</v>
      </c>
      <c r="D59" s="57">
        <v>0</v>
      </c>
      <c r="E59" s="57">
        <v>0</v>
      </c>
      <c r="F59" s="57">
        <f t="shared" si="6"/>
        <v>1</v>
      </c>
      <c r="G59" s="56">
        <f t="shared" si="7"/>
        <v>0</v>
      </c>
      <c r="H59" s="55">
        <f t="shared" si="8"/>
        <v>0.43668122270742354</v>
      </c>
      <c r="I59" s="57">
        <f>SUM(方向別!B18,方向別!I18,方向別!B59)</f>
        <v>98</v>
      </c>
      <c r="J59" s="57">
        <f>SUM(方向別!C18,方向別!J18,方向別!C59)</f>
        <v>1</v>
      </c>
      <c r="K59" s="57">
        <f>SUM(方向別!D18,方向別!K18,方向別!D59)</f>
        <v>18</v>
      </c>
      <c r="L59" s="57">
        <f>SUM(方向別!E18,方向別!L18,方向別!E59)</f>
        <v>12</v>
      </c>
      <c r="M59" s="57">
        <f t="shared" si="9"/>
        <v>129</v>
      </c>
      <c r="N59" s="56">
        <f t="shared" si="10"/>
        <v>10.077519379844961</v>
      </c>
      <c r="O59" s="55">
        <f t="shared" si="11"/>
        <v>2.1357615894039736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</row>
    <row r="60" spans="1:67" s="46" customFormat="1" ht="13.5" customHeight="1">
      <c r="A60" s="54" t="s">
        <v>17</v>
      </c>
      <c r="B60" s="53">
        <v>1</v>
      </c>
      <c r="C60" s="53">
        <v>0</v>
      </c>
      <c r="D60" s="53">
        <v>0</v>
      </c>
      <c r="E60" s="53">
        <v>0</v>
      </c>
      <c r="F60" s="53">
        <f t="shared" si="6"/>
        <v>1</v>
      </c>
      <c r="G60" s="52">
        <f t="shared" si="7"/>
        <v>0</v>
      </c>
      <c r="H60" s="51">
        <f t="shared" si="8"/>
        <v>0.43668122270742354</v>
      </c>
      <c r="I60" s="53">
        <f>SUM(方向別!B19,方向別!I19,方向別!B60)</f>
        <v>84</v>
      </c>
      <c r="J60" s="53">
        <f>SUM(方向別!C19,方向別!J19,方向別!C60)</f>
        <v>1</v>
      </c>
      <c r="K60" s="53">
        <f>SUM(方向別!D19,方向別!K19,方向別!D60)</f>
        <v>17</v>
      </c>
      <c r="L60" s="53">
        <f>SUM(方向別!E19,方向別!L19,方向別!E60)</f>
        <v>5</v>
      </c>
      <c r="M60" s="53">
        <f t="shared" si="9"/>
        <v>107</v>
      </c>
      <c r="N60" s="52">
        <f t="shared" si="10"/>
        <v>5.6074766355140184</v>
      </c>
      <c r="O60" s="51">
        <f t="shared" si="11"/>
        <v>1.7715231788079471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</row>
    <row r="61" spans="1:67" s="46" customFormat="1" ht="13.5" customHeight="1">
      <c r="A61" s="54" t="s">
        <v>18</v>
      </c>
      <c r="B61" s="53">
        <v>2</v>
      </c>
      <c r="C61" s="53">
        <v>0</v>
      </c>
      <c r="D61" s="53">
        <v>1</v>
      </c>
      <c r="E61" s="53">
        <v>0</v>
      </c>
      <c r="F61" s="53">
        <f t="shared" si="6"/>
        <v>3</v>
      </c>
      <c r="G61" s="52">
        <f t="shared" si="7"/>
        <v>0</v>
      </c>
      <c r="H61" s="51">
        <f t="shared" si="8"/>
        <v>1.3100436681222707</v>
      </c>
      <c r="I61" s="53">
        <f>SUM(方向別!B20,方向別!I20,方向別!B61)</f>
        <v>83</v>
      </c>
      <c r="J61" s="53">
        <f>SUM(方向別!C20,方向別!J20,方向別!C61)</f>
        <v>1</v>
      </c>
      <c r="K61" s="53">
        <f>SUM(方向別!D20,方向別!K20,方向別!D61)</f>
        <v>12</v>
      </c>
      <c r="L61" s="53">
        <f>SUM(方向別!E20,方向別!L20,方向別!E61)</f>
        <v>4</v>
      </c>
      <c r="M61" s="53">
        <f t="shared" si="9"/>
        <v>100</v>
      </c>
      <c r="N61" s="52">
        <f t="shared" si="10"/>
        <v>5</v>
      </c>
      <c r="O61" s="51">
        <f t="shared" si="11"/>
        <v>1.6556291390728477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4" customFormat="1" ht="13.5" customHeight="1">
      <c r="A62" s="54" t="s">
        <v>19</v>
      </c>
      <c r="B62" s="53">
        <v>0</v>
      </c>
      <c r="C62" s="53">
        <v>0</v>
      </c>
      <c r="D62" s="53">
        <v>0</v>
      </c>
      <c r="E62" s="53">
        <v>0</v>
      </c>
      <c r="F62" s="53">
        <f t="shared" si="6"/>
        <v>0</v>
      </c>
      <c r="G62" s="52">
        <f t="shared" si="7"/>
        <v>0</v>
      </c>
      <c r="H62" s="51">
        <f t="shared" si="8"/>
        <v>0</v>
      </c>
      <c r="I62" s="53">
        <f>SUM(方向別!B21,方向別!I21,方向別!B62)</f>
        <v>90</v>
      </c>
      <c r="J62" s="53">
        <f>SUM(方向別!C21,方向別!J21,方向別!C62)</f>
        <v>1</v>
      </c>
      <c r="K62" s="53">
        <f>SUM(方向別!D21,方向別!K21,方向別!D62)</f>
        <v>14</v>
      </c>
      <c r="L62" s="53">
        <f>SUM(方向別!E21,方向別!L21,方向別!E62)</f>
        <v>4</v>
      </c>
      <c r="M62" s="53">
        <f t="shared" si="9"/>
        <v>109</v>
      </c>
      <c r="N62" s="52">
        <f t="shared" si="10"/>
        <v>4.5871559633027523</v>
      </c>
      <c r="O62" s="51">
        <f t="shared" si="11"/>
        <v>1.804635761589404</v>
      </c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6" customFormat="1" ht="13.5" customHeight="1">
      <c r="A63" s="54" t="s">
        <v>20</v>
      </c>
      <c r="B63" s="53">
        <v>3</v>
      </c>
      <c r="C63" s="53">
        <v>0</v>
      </c>
      <c r="D63" s="53">
        <v>0</v>
      </c>
      <c r="E63" s="53">
        <v>0</v>
      </c>
      <c r="F63" s="53">
        <f t="shared" si="6"/>
        <v>3</v>
      </c>
      <c r="G63" s="52">
        <f t="shared" si="7"/>
        <v>0</v>
      </c>
      <c r="H63" s="51">
        <f t="shared" si="8"/>
        <v>1.3100436681222707</v>
      </c>
      <c r="I63" s="53">
        <f>SUM(方向別!B22,方向別!I22,方向別!B63)</f>
        <v>79</v>
      </c>
      <c r="J63" s="53">
        <f>SUM(方向別!C22,方向別!J22,方向別!C63)</f>
        <v>0</v>
      </c>
      <c r="K63" s="53">
        <f>SUM(方向別!D22,方向別!K22,方向別!D63)</f>
        <v>21</v>
      </c>
      <c r="L63" s="53">
        <f>SUM(方向別!E22,方向別!L22,方向別!E63)</f>
        <v>11</v>
      </c>
      <c r="M63" s="53">
        <f t="shared" si="9"/>
        <v>111</v>
      </c>
      <c r="N63" s="52">
        <f t="shared" si="10"/>
        <v>9.9099099099099099</v>
      </c>
      <c r="O63" s="51">
        <f t="shared" si="11"/>
        <v>1.8377483443708609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4" customFormat="1" ht="13.5" customHeight="1">
      <c r="A64" s="54" t="s">
        <v>21</v>
      </c>
      <c r="B64" s="53">
        <v>4</v>
      </c>
      <c r="C64" s="53">
        <v>0</v>
      </c>
      <c r="D64" s="53">
        <v>0</v>
      </c>
      <c r="E64" s="53">
        <v>0</v>
      </c>
      <c r="F64" s="53">
        <f t="shared" si="6"/>
        <v>4</v>
      </c>
      <c r="G64" s="52">
        <f t="shared" si="7"/>
        <v>0</v>
      </c>
      <c r="H64" s="51">
        <f t="shared" si="8"/>
        <v>1.7467248908296942</v>
      </c>
      <c r="I64" s="53">
        <f>SUM(方向別!B23,方向別!I23,方向別!B64)</f>
        <v>103</v>
      </c>
      <c r="J64" s="53">
        <f>SUM(方向別!C23,方向別!J23,方向別!C64)</f>
        <v>1</v>
      </c>
      <c r="K64" s="53">
        <f>SUM(方向別!D23,方向別!K23,方向別!D64)</f>
        <v>24</v>
      </c>
      <c r="L64" s="53">
        <f>SUM(方向別!E23,方向別!L23,方向別!E64)</f>
        <v>8</v>
      </c>
      <c r="M64" s="53">
        <f t="shared" si="9"/>
        <v>136</v>
      </c>
      <c r="N64" s="52">
        <f t="shared" si="10"/>
        <v>6.6176470588235299</v>
      </c>
      <c r="O64" s="51">
        <f t="shared" si="11"/>
        <v>2.2516556291390728</v>
      </c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6" customFormat="1" ht="13.5" customHeight="1">
      <c r="A65" s="50" t="s">
        <v>15</v>
      </c>
      <c r="B65" s="49">
        <f>SUM(B59:B64)</f>
        <v>11</v>
      </c>
      <c r="C65" s="49">
        <f>SUM(C59:C64)</f>
        <v>0</v>
      </c>
      <c r="D65" s="49">
        <f>SUM(D59:D64)</f>
        <v>1</v>
      </c>
      <c r="E65" s="49">
        <f>SUM(E59:E64)</f>
        <v>0</v>
      </c>
      <c r="F65" s="49">
        <f t="shared" si="6"/>
        <v>12</v>
      </c>
      <c r="G65" s="48">
        <f t="shared" si="7"/>
        <v>0</v>
      </c>
      <c r="H65" s="47">
        <f t="shared" si="8"/>
        <v>5.2401746724890828</v>
      </c>
      <c r="I65" s="49">
        <f>SUM(I59:I64)</f>
        <v>537</v>
      </c>
      <c r="J65" s="49">
        <f>SUM(J59:J64)</f>
        <v>5</v>
      </c>
      <c r="K65" s="49">
        <f>SUM(K59:K64)</f>
        <v>106</v>
      </c>
      <c r="L65" s="49">
        <f>SUM(L59:L64)</f>
        <v>44</v>
      </c>
      <c r="M65" s="49">
        <f t="shared" si="9"/>
        <v>692</v>
      </c>
      <c r="N65" s="48">
        <f t="shared" si="10"/>
        <v>7.0809248554913298</v>
      </c>
      <c r="O65" s="47">
        <f t="shared" si="11"/>
        <v>11.456953642384105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</row>
    <row r="66" spans="1:67" s="44" customFormat="1" ht="13.5" customHeight="1">
      <c r="A66" s="54" t="s">
        <v>22</v>
      </c>
      <c r="B66" s="53">
        <v>8</v>
      </c>
      <c r="C66" s="53">
        <v>0</v>
      </c>
      <c r="D66" s="53">
        <v>1</v>
      </c>
      <c r="E66" s="53">
        <v>1</v>
      </c>
      <c r="F66" s="53">
        <f t="shared" si="6"/>
        <v>10</v>
      </c>
      <c r="G66" s="52">
        <f t="shared" si="7"/>
        <v>10</v>
      </c>
      <c r="H66" s="51">
        <f t="shared" si="8"/>
        <v>4.3668122270742353</v>
      </c>
      <c r="I66" s="53">
        <f>SUM(方向別!B25,方向別!I25,方向別!B66)</f>
        <v>411</v>
      </c>
      <c r="J66" s="53">
        <f>SUM(方向別!C25,方向別!J25,方向別!C66)</f>
        <v>9</v>
      </c>
      <c r="K66" s="53">
        <f>SUM(方向別!D25,方向別!K25,方向別!D66)</f>
        <v>83</v>
      </c>
      <c r="L66" s="53">
        <f>SUM(方向別!E25,方向別!L25,方向別!E66)</f>
        <v>28</v>
      </c>
      <c r="M66" s="53">
        <f t="shared" si="9"/>
        <v>531</v>
      </c>
      <c r="N66" s="52">
        <f t="shared" si="10"/>
        <v>6.9679849340866298</v>
      </c>
      <c r="O66" s="51">
        <f t="shared" si="11"/>
        <v>8.79139072847682</v>
      </c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6" customFormat="1" ht="13.5" customHeight="1">
      <c r="A67" s="54" t="s">
        <v>23</v>
      </c>
      <c r="B67" s="53">
        <v>8</v>
      </c>
      <c r="C67" s="53">
        <v>0</v>
      </c>
      <c r="D67" s="53">
        <v>5</v>
      </c>
      <c r="E67" s="53">
        <v>1</v>
      </c>
      <c r="F67" s="53">
        <f t="shared" si="6"/>
        <v>14</v>
      </c>
      <c r="G67" s="52">
        <f t="shared" si="7"/>
        <v>7.1428571428571423</v>
      </c>
      <c r="H67" s="51">
        <f t="shared" si="8"/>
        <v>6.1135371179039302</v>
      </c>
      <c r="I67" s="53">
        <f>SUM(方向別!B26,方向別!I26,方向別!B67)</f>
        <v>374</v>
      </c>
      <c r="J67" s="53">
        <f>SUM(方向別!C26,方向別!J26,方向別!C67)</f>
        <v>2</v>
      </c>
      <c r="K67" s="53">
        <f>SUM(方向別!D26,方向別!K26,方向別!D67)</f>
        <v>73</v>
      </c>
      <c r="L67" s="53">
        <f>SUM(方向別!E26,方向別!L26,方向別!E67)</f>
        <v>34</v>
      </c>
      <c r="M67" s="53">
        <f t="shared" si="9"/>
        <v>483</v>
      </c>
      <c r="N67" s="52">
        <f t="shared" si="10"/>
        <v>7.4534161490683228</v>
      </c>
      <c r="O67" s="51">
        <f t="shared" si="11"/>
        <v>7.9966887417218535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</row>
    <row r="68" spans="1:67" s="44" customFormat="1" ht="13.5" customHeight="1">
      <c r="A68" s="54" t="s">
        <v>24</v>
      </c>
      <c r="B68" s="53">
        <v>16</v>
      </c>
      <c r="C68" s="53">
        <v>0</v>
      </c>
      <c r="D68" s="53">
        <v>1</v>
      </c>
      <c r="E68" s="53">
        <v>1</v>
      </c>
      <c r="F68" s="53">
        <f t="shared" si="6"/>
        <v>18</v>
      </c>
      <c r="G68" s="52">
        <f t="shared" si="7"/>
        <v>5.5555555555555554</v>
      </c>
      <c r="H68" s="51">
        <f t="shared" si="8"/>
        <v>7.860262008733625</v>
      </c>
      <c r="I68" s="53">
        <f>SUM(方向別!B27,方向別!I27,方向別!B68)</f>
        <v>361</v>
      </c>
      <c r="J68" s="53">
        <f>SUM(方向別!C27,方向別!J27,方向別!C68)</f>
        <v>1</v>
      </c>
      <c r="K68" s="53">
        <f>SUM(方向別!D27,方向別!K27,方向別!D68)</f>
        <v>73</v>
      </c>
      <c r="L68" s="53">
        <f>SUM(方向別!E27,方向別!L27,方向別!E68)</f>
        <v>30</v>
      </c>
      <c r="M68" s="53">
        <f t="shared" si="9"/>
        <v>465</v>
      </c>
      <c r="N68" s="52">
        <f t="shared" si="10"/>
        <v>6.666666666666667</v>
      </c>
      <c r="O68" s="51">
        <f t="shared" si="11"/>
        <v>7.6986754966887423</v>
      </c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6" customFormat="1" ht="13.5" customHeight="1">
      <c r="A69" s="54" t="s">
        <v>25</v>
      </c>
      <c r="B69" s="53">
        <v>17</v>
      </c>
      <c r="C69" s="53">
        <v>0</v>
      </c>
      <c r="D69" s="53">
        <v>1</v>
      </c>
      <c r="E69" s="53">
        <v>0</v>
      </c>
      <c r="F69" s="53">
        <f t="shared" si="6"/>
        <v>18</v>
      </c>
      <c r="G69" s="52">
        <f t="shared" si="7"/>
        <v>0</v>
      </c>
      <c r="H69" s="51">
        <f t="shared" si="8"/>
        <v>7.860262008733625</v>
      </c>
      <c r="I69" s="53">
        <f>SUM(方向別!B28,方向別!I28,方向別!B69)</f>
        <v>361</v>
      </c>
      <c r="J69" s="53">
        <f>SUM(方向別!C28,方向別!J28,方向別!C69)</f>
        <v>3</v>
      </c>
      <c r="K69" s="53">
        <f>SUM(方向別!D28,方向別!K28,方向別!D69)</f>
        <v>60</v>
      </c>
      <c r="L69" s="53">
        <f>SUM(方向別!E28,方向別!L28,方向別!E69)</f>
        <v>20</v>
      </c>
      <c r="M69" s="53">
        <f t="shared" si="9"/>
        <v>444</v>
      </c>
      <c r="N69" s="52">
        <f t="shared" si="10"/>
        <v>5.1801801801801801</v>
      </c>
      <c r="O69" s="51">
        <f t="shared" si="11"/>
        <v>7.3509933774834435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</row>
    <row r="70" spans="1:67" s="46" customFormat="1" ht="13.5" customHeight="1">
      <c r="A70" s="54" t="s">
        <v>26</v>
      </c>
      <c r="B70" s="53">
        <v>12</v>
      </c>
      <c r="C70" s="53">
        <v>0</v>
      </c>
      <c r="D70" s="53">
        <v>1</v>
      </c>
      <c r="E70" s="53">
        <v>0</v>
      </c>
      <c r="F70" s="53">
        <f t="shared" si="6"/>
        <v>13</v>
      </c>
      <c r="G70" s="52">
        <f t="shared" si="7"/>
        <v>0</v>
      </c>
      <c r="H70" s="51">
        <f t="shared" si="8"/>
        <v>5.6768558951965069</v>
      </c>
      <c r="I70" s="53">
        <f>SUM(方向別!B29,方向別!I29,方向別!B70)</f>
        <v>405</v>
      </c>
      <c r="J70" s="53">
        <f>SUM(方向別!C29,方向別!J29,方向別!C70)</f>
        <v>1</v>
      </c>
      <c r="K70" s="53">
        <f>SUM(方向別!D29,方向別!K29,方向別!D70)</f>
        <v>82</v>
      </c>
      <c r="L70" s="53">
        <f>SUM(方向別!E29,方向別!L29,方向別!E70)</f>
        <v>26</v>
      </c>
      <c r="M70" s="53">
        <f t="shared" si="9"/>
        <v>514</v>
      </c>
      <c r="N70" s="52">
        <f t="shared" si="10"/>
        <v>5.2529182879377432</v>
      </c>
      <c r="O70" s="51">
        <f t="shared" si="11"/>
        <v>8.5099337748344368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</row>
    <row r="71" spans="1:67" s="46" customFormat="1" ht="13.5" customHeight="1">
      <c r="A71" s="54" t="s">
        <v>27</v>
      </c>
      <c r="B71" s="53">
        <v>16</v>
      </c>
      <c r="C71" s="53">
        <v>0</v>
      </c>
      <c r="D71" s="53">
        <v>3</v>
      </c>
      <c r="E71" s="53">
        <v>0</v>
      </c>
      <c r="F71" s="53">
        <f t="shared" si="6"/>
        <v>19</v>
      </c>
      <c r="G71" s="52">
        <f t="shared" si="7"/>
        <v>0</v>
      </c>
      <c r="H71" s="51">
        <f t="shared" si="8"/>
        <v>8.2969432314410483</v>
      </c>
      <c r="I71" s="53">
        <f>SUM(方向別!B30,方向別!I30,方向別!B71)</f>
        <v>390</v>
      </c>
      <c r="J71" s="53">
        <f>SUM(方向別!C30,方向別!J30,方向別!C71)</f>
        <v>5</v>
      </c>
      <c r="K71" s="53">
        <f>SUM(方向別!D30,方向別!K30,方向別!D71)</f>
        <v>60</v>
      </c>
      <c r="L71" s="53">
        <f>SUM(方向別!E30,方向別!L30,方向別!E71)</f>
        <v>20</v>
      </c>
      <c r="M71" s="53">
        <f t="shared" si="9"/>
        <v>475</v>
      </c>
      <c r="N71" s="52">
        <f t="shared" si="10"/>
        <v>5.2631578947368416</v>
      </c>
      <c r="O71" s="51">
        <f t="shared" si="11"/>
        <v>7.8642384105960268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4" customFormat="1" ht="13.5" customHeight="1">
      <c r="A72" s="54" t="s">
        <v>28</v>
      </c>
      <c r="B72" s="53">
        <v>28</v>
      </c>
      <c r="C72" s="53">
        <v>0</v>
      </c>
      <c r="D72" s="53">
        <v>4</v>
      </c>
      <c r="E72" s="53">
        <v>0</v>
      </c>
      <c r="F72" s="53">
        <f t="shared" si="6"/>
        <v>32</v>
      </c>
      <c r="G72" s="52">
        <f t="shared" si="7"/>
        <v>0</v>
      </c>
      <c r="H72" s="51">
        <f t="shared" si="8"/>
        <v>13.973799126637553</v>
      </c>
      <c r="I72" s="53">
        <f>SUM(方向別!B31,方向別!I31,方向別!B72)</f>
        <v>412</v>
      </c>
      <c r="J72" s="53">
        <f>SUM(方向別!C31,方向別!J31,方向別!C72)</f>
        <v>7</v>
      </c>
      <c r="K72" s="53">
        <f>SUM(方向別!D31,方向別!K31,方向別!D72)</f>
        <v>61</v>
      </c>
      <c r="L72" s="53">
        <f>SUM(方向別!E31,方向別!L31,方向別!E72)</f>
        <v>17</v>
      </c>
      <c r="M72" s="53">
        <f t="shared" si="9"/>
        <v>497</v>
      </c>
      <c r="N72" s="52">
        <f t="shared" si="10"/>
        <v>4.8289738430583498</v>
      </c>
      <c r="O72" s="51">
        <f t="shared" si="11"/>
        <v>8.2284768211920536</v>
      </c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4" customFormat="1" ht="13.5" customHeight="1">
      <c r="A73" s="54" t="s">
        <v>59</v>
      </c>
      <c r="B73" s="53">
        <v>25</v>
      </c>
      <c r="C73" s="53">
        <v>0</v>
      </c>
      <c r="D73" s="53">
        <v>1</v>
      </c>
      <c r="E73" s="53">
        <v>1</v>
      </c>
      <c r="F73" s="53">
        <f t="shared" si="6"/>
        <v>27</v>
      </c>
      <c r="G73" s="52">
        <f t="shared" si="7"/>
        <v>3.7037037037037033</v>
      </c>
      <c r="H73" s="51">
        <f t="shared" si="8"/>
        <v>11.790393013100436</v>
      </c>
      <c r="I73" s="53">
        <f>SUM(方向別!B32,方向別!I32,方向別!B73)</f>
        <v>371</v>
      </c>
      <c r="J73" s="53">
        <f>SUM(方向別!C32,方向別!J32,方向別!C73)</f>
        <v>3</v>
      </c>
      <c r="K73" s="53">
        <f>SUM(方向別!D32,方向別!K32,方向別!D73)</f>
        <v>66</v>
      </c>
      <c r="L73" s="53">
        <f>SUM(方向別!E32,方向別!L32,方向別!E73)</f>
        <v>11</v>
      </c>
      <c r="M73" s="53">
        <f t="shared" si="9"/>
        <v>451</v>
      </c>
      <c r="N73" s="52">
        <f t="shared" si="10"/>
        <v>3.1042128603104215</v>
      </c>
      <c r="O73" s="51">
        <f t="shared" si="11"/>
        <v>7.4668874172185431</v>
      </c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4" customFormat="1" ht="13.5" customHeight="1">
      <c r="A74" s="58" t="s">
        <v>29</v>
      </c>
      <c r="B74" s="57">
        <v>7</v>
      </c>
      <c r="C74" s="57">
        <v>0</v>
      </c>
      <c r="D74" s="57">
        <v>0</v>
      </c>
      <c r="E74" s="57">
        <v>0</v>
      </c>
      <c r="F74" s="57">
        <f t="shared" si="6"/>
        <v>7</v>
      </c>
      <c r="G74" s="56">
        <f t="shared" si="7"/>
        <v>0</v>
      </c>
      <c r="H74" s="55">
        <f t="shared" si="8"/>
        <v>3.0567685589519651</v>
      </c>
      <c r="I74" s="57">
        <f>SUM(方向別!B33,方向別!I33,方向別!B74)</f>
        <v>86</v>
      </c>
      <c r="J74" s="57">
        <f>SUM(方向別!C33,方向別!J33,方向別!C74)</f>
        <v>0</v>
      </c>
      <c r="K74" s="57">
        <f>SUM(方向別!D33,方向別!K33,方向別!D74)</f>
        <v>11</v>
      </c>
      <c r="L74" s="57">
        <f>SUM(方向別!E33,方向別!L33,方向別!E74)</f>
        <v>1</v>
      </c>
      <c r="M74" s="57">
        <f t="shared" si="9"/>
        <v>98</v>
      </c>
      <c r="N74" s="56">
        <f t="shared" si="10"/>
        <v>1.0204081632653061</v>
      </c>
      <c r="O74" s="55">
        <f t="shared" si="11"/>
        <v>1.6225165562913906</v>
      </c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6" customFormat="1" ht="13.5" customHeight="1">
      <c r="A75" s="54" t="s">
        <v>30</v>
      </c>
      <c r="B75" s="53">
        <v>3</v>
      </c>
      <c r="C75" s="53">
        <v>0</v>
      </c>
      <c r="D75" s="53">
        <v>0</v>
      </c>
      <c r="E75" s="53">
        <v>0</v>
      </c>
      <c r="F75" s="53">
        <f t="shared" si="6"/>
        <v>3</v>
      </c>
      <c r="G75" s="52">
        <f t="shared" si="7"/>
        <v>0</v>
      </c>
      <c r="H75" s="51">
        <f t="shared" si="8"/>
        <v>1.3100436681222707</v>
      </c>
      <c r="I75" s="53">
        <f>SUM(方向別!B34,方向別!I34,方向別!B75)</f>
        <v>65</v>
      </c>
      <c r="J75" s="53">
        <f>SUM(方向別!C34,方向別!J34,方向別!C75)</f>
        <v>1</v>
      </c>
      <c r="K75" s="53">
        <f>SUM(方向別!D34,方向別!K34,方向別!D75)</f>
        <v>10</v>
      </c>
      <c r="L75" s="53">
        <f>SUM(方向別!E34,方向別!L34,方向別!E75)</f>
        <v>4</v>
      </c>
      <c r="M75" s="53">
        <f t="shared" si="9"/>
        <v>80</v>
      </c>
      <c r="N75" s="52">
        <f t="shared" si="10"/>
        <v>6.25</v>
      </c>
      <c r="O75" s="51">
        <f t="shared" si="11"/>
        <v>1.3245033112582782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</row>
    <row r="76" spans="1:67" s="46" customFormat="1" ht="13.5" customHeight="1">
      <c r="A76" s="54" t="s">
        <v>31</v>
      </c>
      <c r="B76" s="53">
        <v>2</v>
      </c>
      <c r="C76" s="53">
        <v>0</v>
      </c>
      <c r="D76" s="53">
        <v>0</v>
      </c>
      <c r="E76" s="53">
        <v>0</v>
      </c>
      <c r="F76" s="53">
        <f t="shared" si="6"/>
        <v>2</v>
      </c>
      <c r="G76" s="52">
        <f t="shared" si="7"/>
        <v>0</v>
      </c>
      <c r="H76" s="51">
        <f t="shared" si="8"/>
        <v>0.87336244541484709</v>
      </c>
      <c r="I76" s="53">
        <f>SUM(方向別!B35,方向別!I35,方向別!B76)</f>
        <v>50</v>
      </c>
      <c r="J76" s="53">
        <f>SUM(方向別!C35,方向別!J35,方向別!C76)</f>
        <v>0</v>
      </c>
      <c r="K76" s="53">
        <f>SUM(方向別!D35,方向別!K35,方向別!D76)</f>
        <v>6</v>
      </c>
      <c r="L76" s="53">
        <f>SUM(方向別!E35,方向別!L35,方向別!E76)</f>
        <v>1</v>
      </c>
      <c r="M76" s="53">
        <f t="shared" si="9"/>
        <v>57</v>
      </c>
      <c r="N76" s="52">
        <f t="shared" si="10"/>
        <v>1.7543859649122806</v>
      </c>
      <c r="O76" s="51">
        <f t="shared" si="11"/>
        <v>0.94370860927152322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</row>
    <row r="77" spans="1:67" s="46" customFormat="1" ht="13.5" customHeight="1">
      <c r="A77" s="54" t="s">
        <v>32</v>
      </c>
      <c r="B77" s="53">
        <v>4</v>
      </c>
      <c r="C77" s="53">
        <v>0</v>
      </c>
      <c r="D77" s="53">
        <v>0</v>
      </c>
      <c r="E77" s="53">
        <v>0</v>
      </c>
      <c r="F77" s="53">
        <f t="shared" si="6"/>
        <v>4</v>
      </c>
      <c r="G77" s="52">
        <f t="shared" si="7"/>
        <v>0</v>
      </c>
      <c r="H77" s="51">
        <f t="shared" si="8"/>
        <v>1.7467248908296942</v>
      </c>
      <c r="I77" s="53">
        <f>SUM(方向別!B36,方向別!I36,方向別!B77)</f>
        <v>70</v>
      </c>
      <c r="J77" s="53">
        <f>SUM(方向別!C36,方向別!J36,方向別!C77)</f>
        <v>1</v>
      </c>
      <c r="K77" s="53">
        <f>SUM(方向別!D36,方向別!K36,方向別!D77)</f>
        <v>10</v>
      </c>
      <c r="L77" s="53">
        <f>SUM(方向別!E36,方向別!L36,方向別!E77)</f>
        <v>2</v>
      </c>
      <c r="M77" s="53">
        <f t="shared" si="9"/>
        <v>83</v>
      </c>
      <c r="N77" s="52">
        <f t="shared" si="10"/>
        <v>3.6144578313253009</v>
      </c>
      <c r="O77" s="51">
        <f t="shared" si="11"/>
        <v>1.3741721854304636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4" customFormat="1" ht="13.5" customHeight="1">
      <c r="A78" s="54" t="s">
        <v>33</v>
      </c>
      <c r="B78" s="53">
        <v>6</v>
      </c>
      <c r="C78" s="53">
        <v>0</v>
      </c>
      <c r="D78" s="53">
        <v>1</v>
      </c>
      <c r="E78" s="53">
        <v>0</v>
      </c>
      <c r="F78" s="53">
        <f t="shared" si="6"/>
        <v>7</v>
      </c>
      <c r="G78" s="52">
        <f t="shared" si="7"/>
        <v>0</v>
      </c>
      <c r="H78" s="51">
        <f t="shared" si="8"/>
        <v>3.0567685589519651</v>
      </c>
      <c r="I78" s="53">
        <f>SUM(方向別!B37,方向別!I37,方向別!B78)</f>
        <v>73</v>
      </c>
      <c r="J78" s="53">
        <f>SUM(方向別!C37,方向別!J37,方向別!C78)</f>
        <v>3</v>
      </c>
      <c r="K78" s="53">
        <f>SUM(方向別!D37,方向別!K37,方向別!D78)</f>
        <v>11</v>
      </c>
      <c r="L78" s="53">
        <f>SUM(方向別!E37,方向別!L37,方向別!E78)</f>
        <v>1</v>
      </c>
      <c r="M78" s="53">
        <f t="shared" si="9"/>
        <v>88</v>
      </c>
      <c r="N78" s="52">
        <f t="shared" si="10"/>
        <v>4.5454545454545459</v>
      </c>
      <c r="O78" s="51">
        <f t="shared" si="11"/>
        <v>1.4569536423841061</v>
      </c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6" customFormat="1" ht="13.5" customHeight="1">
      <c r="A79" s="54" t="s">
        <v>34</v>
      </c>
      <c r="B79" s="53">
        <v>6</v>
      </c>
      <c r="C79" s="53">
        <v>0</v>
      </c>
      <c r="D79" s="53">
        <v>0</v>
      </c>
      <c r="E79" s="53">
        <v>0</v>
      </c>
      <c r="F79" s="53">
        <f t="shared" si="6"/>
        <v>6</v>
      </c>
      <c r="G79" s="52">
        <f t="shared" si="7"/>
        <v>0</v>
      </c>
      <c r="H79" s="51">
        <f t="shared" si="8"/>
        <v>2.6200873362445414</v>
      </c>
      <c r="I79" s="53">
        <f>SUM(方向別!B38,方向別!I38,方向別!B79)</f>
        <v>75</v>
      </c>
      <c r="J79" s="53">
        <f>SUM(方向別!C38,方向別!J38,方向別!C79)</f>
        <v>0</v>
      </c>
      <c r="K79" s="53">
        <f>SUM(方向別!D38,方向別!K38,方向別!D79)</f>
        <v>16</v>
      </c>
      <c r="L79" s="53">
        <f>SUM(方向別!E38,方向別!L38,方向別!E79)</f>
        <v>1</v>
      </c>
      <c r="M79" s="53">
        <f t="shared" si="9"/>
        <v>92</v>
      </c>
      <c r="N79" s="52">
        <f t="shared" si="10"/>
        <v>1.0869565217391304</v>
      </c>
      <c r="O79" s="51">
        <f t="shared" si="11"/>
        <v>1.5231788079470199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4" customFormat="1" ht="13.5" customHeight="1">
      <c r="A80" s="50" t="s">
        <v>15</v>
      </c>
      <c r="B80" s="49">
        <f>SUM(B74:B79)</f>
        <v>28</v>
      </c>
      <c r="C80" s="49">
        <f>SUM(C74:C79)</f>
        <v>0</v>
      </c>
      <c r="D80" s="49">
        <f>SUM(D74:D79)</f>
        <v>1</v>
      </c>
      <c r="E80" s="49">
        <f>SUM(E74:E79)</f>
        <v>0</v>
      </c>
      <c r="F80" s="49">
        <f t="shared" si="6"/>
        <v>29</v>
      </c>
      <c r="G80" s="48">
        <f t="shared" si="7"/>
        <v>0</v>
      </c>
      <c r="H80" s="47">
        <f t="shared" si="8"/>
        <v>12.663755458515283</v>
      </c>
      <c r="I80" s="49">
        <f>SUM(I74:I79)</f>
        <v>419</v>
      </c>
      <c r="J80" s="49">
        <f>SUM(J74:J79)</f>
        <v>5</v>
      </c>
      <c r="K80" s="49">
        <f>SUM(K74:K79)</f>
        <v>64</v>
      </c>
      <c r="L80" s="49">
        <f>SUM(L74:L79)</f>
        <v>10</v>
      </c>
      <c r="M80" s="49">
        <f t="shared" si="9"/>
        <v>498</v>
      </c>
      <c r="N80" s="48">
        <f t="shared" si="10"/>
        <v>3.0120481927710845</v>
      </c>
      <c r="O80" s="47">
        <f t="shared" si="11"/>
        <v>8.2450331125827816</v>
      </c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v>2</v>
      </c>
      <c r="C81" s="57">
        <v>0</v>
      </c>
      <c r="D81" s="57">
        <v>0</v>
      </c>
      <c r="E81" s="57">
        <v>0</v>
      </c>
      <c r="F81" s="57">
        <f t="shared" si="6"/>
        <v>2</v>
      </c>
      <c r="G81" s="56">
        <f t="shared" si="7"/>
        <v>0</v>
      </c>
      <c r="H81" s="55">
        <f t="shared" si="8"/>
        <v>0.87336244541484709</v>
      </c>
      <c r="I81" s="57">
        <f>SUM(方向別!B40,方向別!I40,方向別!B81)</f>
        <v>52</v>
      </c>
      <c r="J81" s="57">
        <f>SUM(方向別!C40,方向別!J40,方向別!C81)</f>
        <v>1</v>
      </c>
      <c r="K81" s="57">
        <f>SUM(方向別!D40,方向別!K40,方向別!D81)</f>
        <v>5</v>
      </c>
      <c r="L81" s="57">
        <f>SUM(方向別!E40,方向別!L40,方向別!E81)</f>
        <v>1</v>
      </c>
      <c r="M81" s="57">
        <f t="shared" si="9"/>
        <v>59</v>
      </c>
      <c r="N81" s="56">
        <f t="shared" si="10"/>
        <v>3.3898305084745761</v>
      </c>
      <c r="O81" s="55">
        <f t="shared" si="11"/>
        <v>0.97682119205298001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v>5</v>
      </c>
      <c r="C82" s="53">
        <v>0</v>
      </c>
      <c r="D82" s="53">
        <v>1</v>
      </c>
      <c r="E82" s="53">
        <v>0</v>
      </c>
      <c r="F82" s="53">
        <f t="shared" si="6"/>
        <v>6</v>
      </c>
      <c r="G82" s="52">
        <f t="shared" si="7"/>
        <v>0</v>
      </c>
      <c r="H82" s="51">
        <f t="shared" si="8"/>
        <v>2.6200873362445414</v>
      </c>
      <c r="I82" s="53">
        <f>SUM(方向別!B41,方向別!I41,方向別!B82)</f>
        <v>58</v>
      </c>
      <c r="J82" s="53">
        <f>SUM(方向別!C41,方向別!J41,方向別!C82)</f>
        <v>0</v>
      </c>
      <c r="K82" s="53">
        <f>SUM(方向別!D41,方向別!K41,方向別!D82)</f>
        <v>6</v>
      </c>
      <c r="L82" s="53">
        <f>SUM(方向別!E41,方向別!L41,方向別!E82)</f>
        <v>1</v>
      </c>
      <c r="M82" s="53">
        <f t="shared" si="9"/>
        <v>65</v>
      </c>
      <c r="N82" s="52">
        <f t="shared" si="10"/>
        <v>1.5384615384615385</v>
      </c>
      <c r="O82" s="51">
        <f t="shared" si="11"/>
        <v>1.076158940397351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6" customFormat="1" ht="13.5" customHeight="1">
      <c r="A83" s="54" t="s">
        <v>37</v>
      </c>
      <c r="B83" s="53">
        <v>5</v>
      </c>
      <c r="C83" s="53">
        <v>0</v>
      </c>
      <c r="D83" s="53">
        <v>1</v>
      </c>
      <c r="E83" s="53">
        <v>0</v>
      </c>
      <c r="F83" s="53">
        <f t="shared" si="6"/>
        <v>6</v>
      </c>
      <c r="G83" s="52">
        <f t="shared" si="7"/>
        <v>0</v>
      </c>
      <c r="H83" s="51">
        <f t="shared" si="8"/>
        <v>2.6200873362445414</v>
      </c>
      <c r="I83" s="53">
        <f>SUM(方向別!B42,方向別!I42,方向別!B83)</f>
        <v>67</v>
      </c>
      <c r="J83" s="53">
        <f>SUM(方向別!C42,方向別!J42,方向別!C83)</f>
        <v>0</v>
      </c>
      <c r="K83" s="53">
        <f>SUM(方向別!D42,方向別!K42,方向別!D83)</f>
        <v>8</v>
      </c>
      <c r="L83" s="53">
        <f>SUM(方向別!E42,方向別!L42,方向別!E83)</f>
        <v>1</v>
      </c>
      <c r="M83" s="53">
        <f t="shared" si="9"/>
        <v>76</v>
      </c>
      <c r="N83" s="52">
        <f t="shared" si="10"/>
        <v>1.3157894736842104</v>
      </c>
      <c r="O83" s="51">
        <f t="shared" si="11"/>
        <v>1.2582781456953642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</row>
    <row r="84" spans="1:67" s="43" customFormat="1" ht="13.5" customHeight="1">
      <c r="A84" s="54" t="s">
        <v>38</v>
      </c>
      <c r="B84" s="53">
        <v>5</v>
      </c>
      <c r="C84" s="53">
        <v>0</v>
      </c>
      <c r="D84" s="53">
        <v>0</v>
      </c>
      <c r="E84" s="53">
        <v>0</v>
      </c>
      <c r="F84" s="53">
        <f t="shared" si="6"/>
        <v>5</v>
      </c>
      <c r="G84" s="52">
        <f t="shared" si="7"/>
        <v>0</v>
      </c>
      <c r="H84" s="51">
        <f t="shared" si="8"/>
        <v>2.1834061135371177</v>
      </c>
      <c r="I84" s="53">
        <f>SUM(方向別!B43,方向別!I43,方向別!B84)</f>
        <v>75</v>
      </c>
      <c r="J84" s="53">
        <f>SUM(方向別!C43,方向別!J43,方向別!C84)</f>
        <v>0</v>
      </c>
      <c r="K84" s="53">
        <f>SUM(方向別!D43,方向別!K43,方向別!D84)</f>
        <v>6</v>
      </c>
      <c r="L84" s="53">
        <f>SUM(方向別!E43,方向別!L43,方向別!E84)</f>
        <v>1</v>
      </c>
      <c r="M84" s="53">
        <f t="shared" si="9"/>
        <v>82</v>
      </c>
      <c r="N84" s="52">
        <f t="shared" si="10"/>
        <v>1.2195121951219512</v>
      </c>
      <c r="O84" s="51">
        <f t="shared" si="11"/>
        <v>1.3576158940397351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v>4</v>
      </c>
      <c r="C85" s="53">
        <v>0</v>
      </c>
      <c r="D85" s="53">
        <v>2</v>
      </c>
      <c r="E85" s="53">
        <v>0</v>
      </c>
      <c r="F85" s="53">
        <f t="shared" si="6"/>
        <v>6</v>
      </c>
      <c r="G85" s="52">
        <f t="shared" si="7"/>
        <v>0</v>
      </c>
      <c r="H85" s="51">
        <f t="shared" si="8"/>
        <v>2.6200873362445414</v>
      </c>
      <c r="I85" s="53">
        <f>SUM(方向別!B44,方向別!I44,方向別!B85)</f>
        <v>65</v>
      </c>
      <c r="J85" s="53">
        <f>SUM(方向別!C44,方向別!J44,方向別!C85)</f>
        <v>0</v>
      </c>
      <c r="K85" s="53">
        <f>SUM(方向別!D44,方向別!K44,方向別!D85)</f>
        <v>9</v>
      </c>
      <c r="L85" s="53">
        <f>SUM(方向別!E44,方向別!L44,方向別!E85)</f>
        <v>0</v>
      </c>
      <c r="M85" s="53">
        <f t="shared" si="9"/>
        <v>74</v>
      </c>
      <c r="N85" s="52">
        <f t="shared" si="10"/>
        <v>0</v>
      </c>
      <c r="O85" s="51">
        <f t="shared" si="11"/>
        <v>1.2251655629139073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4" customFormat="1" ht="13.5" customHeight="1">
      <c r="A86" s="54" t="s">
        <v>40</v>
      </c>
      <c r="B86" s="53">
        <v>5</v>
      </c>
      <c r="C86" s="53">
        <v>0</v>
      </c>
      <c r="D86" s="53">
        <v>0</v>
      </c>
      <c r="E86" s="53">
        <v>0</v>
      </c>
      <c r="F86" s="53">
        <f t="shared" si="6"/>
        <v>5</v>
      </c>
      <c r="G86" s="52">
        <f t="shared" si="7"/>
        <v>0</v>
      </c>
      <c r="H86" s="51">
        <f t="shared" si="8"/>
        <v>2.1834061135371177</v>
      </c>
      <c r="I86" s="53">
        <f>SUM(方向別!B45,方向別!I45,方向別!B86)</f>
        <v>56</v>
      </c>
      <c r="J86" s="53">
        <f>SUM(方向別!C45,方向別!J45,方向別!C86)</f>
        <v>0</v>
      </c>
      <c r="K86" s="53">
        <f>SUM(方向別!D45,方向別!K45,方向別!D86)</f>
        <v>6</v>
      </c>
      <c r="L86" s="53">
        <f>SUM(方向別!E45,方向別!L45,方向別!E86)</f>
        <v>1</v>
      </c>
      <c r="M86" s="53">
        <f t="shared" si="9"/>
        <v>63</v>
      </c>
      <c r="N86" s="52">
        <f t="shared" si="10"/>
        <v>1.5873015873015872</v>
      </c>
      <c r="O86" s="51">
        <f t="shared" si="11"/>
        <v>1.0430463576158941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6" customFormat="1" ht="13.5" customHeight="1">
      <c r="A87" s="50" t="s">
        <v>15</v>
      </c>
      <c r="B87" s="49">
        <f>SUM(B81:B86)</f>
        <v>26</v>
      </c>
      <c r="C87" s="49">
        <f>SUM(C81:C86)</f>
        <v>0</v>
      </c>
      <c r="D87" s="49">
        <f>SUM(D81:D86)</f>
        <v>4</v>
      </c>
      <c r="E87" s="49">
        <f>SUM(E81:E86)</f>
        <v>0</v>
      </c>
      <c r="F87" s="49">
        <f t="shared" si="6"/>
        <v>30</v>
      </c>
      <c r="G87" s="48">
        <f t="shared" si="7"/>
        <v>0</v>
      </c>
      <c r="H87" s="47">
        <f t="shared" si="8"/>
        <v>13.100436681222707</v>
      </c>
      <c r="I87" s="49">
        <f>SUM(I81:I86)</f>
        <v>373</v>
      </c>
      <c r="J87" s="49">
        <f>SUM(J81:J86)</f>
        <v>1</v>
      </c>
      <c r="K87" s="49">
        <f>SUM(K81:K86)</f>
        <v>40</v>
      </c>
      <c r="L87" s="49">
        <f>SUM(L81:L86)</f>
        <v>5</v>
      </c>
      <c r="M87" s="49">
        <f t="shared" si="9"/>
        <v>419</v>
      </c>
      <c r="N87" s="48">
        <f t="shared" si="10"/>
        <v>1.431980906921241</v>
      </c>
      <c r="O87" s="47">
        <f t="shared" si="11"/>
        <v>6.9370860927152318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</row>
    <row r="88" spans="1:67" s="43" customFormat="1" ht="13.5" customHeight="1">
      <c r="A88" s="50" t="s">
        <v>41</v>
      </c>
      <c r="B88" s="49">
        <f>SUM(B58,B65:B73,B80,B87)</f>
        <v>201</v>
      </c>
      <c r="C88" s="49">
        <f>SUM(C58,C65:C73,C80,C87)</f>
        <v>0</v>
      </c>
      <c r="D88" s="49">
        <f>SUM(D58,D65:D73,D80,D87)</f>
        <v>24</v>
      </c>
      <c r="E88" s="49">
        <f>SUM(E58,E65:E73,E80,E87)</f>
        <v>4</v>
      </c>
      <c r="F88" s="49">
        <f t="shared" si="6"/>
        <v>229</v>
      </c>
      <c r="G88" s="48">
        <f t="shared" si="7"/>
        <v>1.7467248908296942</v>
      </c>
      <c r="H88" s="47">
        <f t="shared" si="8"/>
        <v>100</v>
      </c>
      <c r="I88" s="49">
        <f>SUM(I58,I65:I73,I80,I87)</f>
        <v>4856</v>
      </c>
      <c r="J88" s="49">
        <f>SUM(J58,J65:J73,J80,J87)</f>
        <v>48</v>
      </c>
      <c r="K88" s="49">
        <f>SUM(K58,K65:K73,K80,K87)</f>
        <v>863</v>
      </c>
      <c r="L88" s="49">
        <f>SUM(L58,L65:L73,L80,L87)</f>
        <v>273</v>
      </c>
      <c r="M88" s="49">
        <f t="shared" si="9"/>
        <v>6040</v>
      </c>
      <c r="N88" s="48">
        <f t="shared" si="10"/>
        <v>5.314569536423841</v>
      </c>
      <c r="O88" s="47">
        <f t="shared" si="11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2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2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4" customFormat="1" ht="12" customHeight="1">
      <c r="A91" s="70" t="s">
        <v>0</v>
      </c>
      <c r="B91" s="69">
        <v>4</v>
      </c>
      <c r="C91" s="68"/>
      <c r="D91" s="68"/>
      <c r="E91" s="68"/>
      <c r="F91" s="68"/>
      <c r="G91" s="68"/>
      <c r="H91" s="67"/>
      <c r="I91" s="69">
        <v>5</v>
      </c>
      <c r="J91" s="68"/>
      <c r="K91" s="68"/>
      <c r="L91" s="68"/>
      <c r="M91" s="68"/>
      <c r="N91" s="68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6" customFormat="1" ht="39.6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</row>
    <row r="93" spans="1:67" s="43" customFormat="1" ht="13.5" customHeight="1">
      <c r="A93" s="58" t="s">
        <v>9</v>
      </c>
      <c r="B93" s="57">
        <v>3</v>
      </c>
      <c r="C93" s="57">
        <v>0</v>
      </c>
      <c r="D93" s="57">
        <v>0</v>
      </c>
      <c r="E93" s="57">
        <v>0</v>
      </c>
      <c r="F93" s="57">
        <f t="shared" ref="F93:F129" si="12">SUM(B93:E93)</f>
        <v>3</v>
      </c>
      <c r="G93" s="56">
        <f t="shared" ref="G93:G129" si="13">IF(SUM(C93,E93)=0,0,SUM(C93,E93)/F93*100)</f>
        <v>0</v>
      </c>
      <c r="H93" s="55">
        <f t="shared" ref="H93:H129" si="14">IF(F93=0,0,F93/F$129*100)</f>
        <v>0.51369863013698625</v>
      </c>
      <c r="I93" s="57">
        <v>9</v>
      </c>
      <c r="J93" s="57">
        <v>0</v>
      </c>
      <c r="K93" s="57">
        <v>1</v>
      </c>
      <c r="L93" s="57">
        <v>0</v>
      </c>
      <c r="M93" s="57">
        <f t="shared" ref="M93:M129" si="15">SUM(I93:L93)</f>
        <v>10</v>
      </c>
      <c r="N93" s="56">
        <f t="shared" ref="N93:N129" si="16">IF(SUM(J93,L93)=0,0,SUM(J93,L93)/M93*100)</f>
        <v>0</v>
      </c>
      <c r="O93" s="55">
        <f t="shared" ref="O93:O129" si="17">IF(M93=0,0,M93/M$129*100)</f>
        <v>1.1325028312570782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v>3</v>
      </c>
      <c r="C94" s="53">
        <v>0</v>
      </c>
      <c r="D94" s="53">
        <v>0</v>
      </c>
      <c r="E94" s="53">
        <v>0</v>
      </c>
      <c r="F94" s="53">
        <f t="shared" si="12"/>
        <v>3</v>
      </c>
      <c r="G94" s="52">
        <f t="shared" si="13"/>
        <v>0</v>
      </c>
      <c r="H94" s="51">
        <f t="shared" si="14"/>
        <v>0.51369863013698625</v>
      </c>
      <c r="I94" s="53">
        <v>17</v>
      </c>
      <c r="J94" s="53">
        <v>0</v>
      </c>
      <c r="K94" s="53">
        <v>2</v>
      </c>
      <c r="L94" s="53">
        <v>2</v>
      </c>
      <c r="M94" s="53">
        <f t="shared" si="15"/>
        <v>21</v>
      </c>
      <c r="N94" s="52">
        <f t="shared" si="16"/>
        <v>9.5238095238095237</v>
      </c>
      <c r="O94" s="51">
        <f t="shared" si="17"/>
        <v>2.378255945639864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4" customFormat="1" ht="13.5" customHeight="1">
      <c r="A95" s="54" t="s">
        <v>11</v>
      </c>
      <c r="B95" s="53">
        <v>6</v>
      </c>
      <c r="C95" s="53">
        <v>0</v>
      </c>
      <c r="D95" s="53">
        <v>0</v>
      </c>
      <c r="E95" s="53">
        <v>0</v>
      </c>
      <c r="F95" s="53">
        <f t="shared" si="12"/>
        <v>6</v>
      </c>
      <c r="G95" s="52">
        <f t="shared" si="13"/>
        <v>0</v>
      </c>
      <c r="H95" s="51">
        <f t="shared" si="14"/>
        <v>1.0273972602739725</v>
      </c>
      <c r="I95" s="53">
        <v>6</v>
      </c>
      <c r="J95" s="53">
        <v>0</v>
      </c>
      <c r="K95" s="53">
        <v>1</v>
      </c>
      <c r="L95" s="53">
        <v>0</v>
      </c>
      <c r="M95" s="53">
        <f t="shared" si="15"/>
        <v>7</v>
      </c>
      <c r="N95" s="52">
        <f t="shared" si="16"/>
        <v>0</v>
      </c>
      <c r="O95" s="51">
        <f t="shared" si="17"/>
        <v>0.79275198187995466</v>
      </c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6" customFormat="1" ht="13.5" customHeight="1">
      <c r="A96" s="54" t="s">
        <v>12</v>
      </c>
      <c r="B96" s="53">
        <v>3</v>
      </c>
      <c r="C96" s="53">
        <v>0</v>
      </c>
      <c r="D96" s="53">
        <v>1</v>
      </c>
      <c r="E96" s="53">
        <v>0</v>
      </c>
      <c r="F96" s="53">
        <f t="shared" si="12"/>
        <v>4</v>
      </c>
      <c r="G96" s="52">
        <f t="shared" si="13"/>
        <v>0</v>
      </c>
      <c r="H96" s="51">
        <f t="shared" si="14"/>
        <v>0.68493150684931503</v>
      </c>
      <c r="I96" s="53">
        <v>10</v>
      </c>
      <c r="J96" s="53">
        <v>0</v>
      </c>
      <c r="K96" s="53">
        <v>0</v>
      </c>
      <c r="L96" s="53">
        <v>0</v>
      </c>
      <c r="M96" s="53">
        <f t="shared" si="15"/>
        <v>10</v>
      </c>
      <c r="N96" s="52">
        <f t="shared" si="16"/>
        <v>0</v>
      </c>
      <c r="O96" s="51">
        <f t="shared" si="17"/>
        <v>1.1325028312570782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4" customFormat="1" ht="13.5" customHeight="1">
      <c r="A97" s="54" t="s">
        <v>13</v>
      </c>
      <c r="B97" s="53">
        <v>4</v>
      </c>
      <c r="C97" s="53">
        <v>0</v>
      </c>
      <c r="D97" s="53">
        <v>0</v>
      </c>
      <c r="E97" s="53">
        <v>0</v>
      </c>
      <c r="F97" s="53">
        <f t="shared" si="12"/>
        <v>4</v>
      </c>
      <c r="G97" s="52">
        <f t="shared" si="13"/>
        <v>0</v>
      </c>
      <c r="H97" s="51">
        <f t="shared" si="14"/>
        <v>0.68493150684931503</v>
      </c>
      <c r="I97" s="53">
        <v>10</v>
      </c>
      <c r="J97" s="53">
        <v>0</v>
      </c>
      <c r="K97" s="53">
        <v>1</v>
      </c>
      <c r="L97" s="53">
        <v>0</v>
      </c>
      <c r="M97" s="53">
        <f t="shared" si="15"/>
        <v>11</v>
      </c>
      <c r="N97" s="52">
        <f t="shared" si="16"/>
        <v>0</v>
      </c>
      <c r="O97" s="51">
        <f t="shared" si="17"/>
        <v>1.245753114382786</v>
      </c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4" customFormat="1" ht="13.5" customHeight="1">
      <c r="A98" s="54" t="s">
        <v>14</v>
      </c>
      <c r="B98" s="53">
        <v>5</v>
      </c>
      <c r="C98" s="53">
        <v>0</v>
      </c>
      <c r="D98" s="53">
        <v>1</v>
      </c>
      <c r="E98" s="53">
        <v>1</v>
      </c>
      <c r="F98" s="53">
        <f t="shared" si="12"/>
        <v>7</v>
      </c>
      <c r="G98" s="52">
        <f t="shared" si="13"/>
        <v>14.285714285714285</v>
      </c>
      <c r="H98" s="51">
        <f t="shared" si="14"/>
        <v>1.1986301369863013</v>
      </c>
      <c r="I98" s="53">
        <v>12</v>
      </c>
      <c r="J98" s="53">
        <v>1</v>
      </c>
      <c r="K98" s="53">
        <v>0</v>
      </c>
      <c r="L98" s="53">
        <v>0</v>
      </c>
      <c r="M98" s="53">
        <f t="shared" si="15"/>
        <v>13</v>
      </c>
      <c r="N98" s="52">
        <f t="shared" si="16"/>
        <v>7.6923076923076925</v>
      </c>
      <c r="O98" s="51">
        <f t="shared" si="17"/>
        <v>1.4722536806342015</v>
      </c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4" customFormat="1" ht="13.5" customHeight="1">
      <c r="A99" s="50" t="s">
        <v>15</v>
      </c>
      <c r="B99" s="49">
        <f>SUM(B93:B98)</f>
        <v>24</v>
      </c>
      <c r="C99" s="49">
        <f>SUM(C93:C98)</f>
        <v>0</v>
      </c>
      <c r="D99" s="49">
        <f>SUM(D93:D98)</f>
        <v>2</v>
      </c>
      <c r="E99" s="49">
        <f>SUM(E93:E98)</f>
        <v>1</v>
      </c>
      <c r="F99" s="49">
        <f t="shared" si="12"/>
        <v>27</v>
      </c>
      <c r="G99" s="48">
        <f t="shared" si="13"/>
        <v>3.7037037037037033</v>
      </c>
      <c r="H99" s="47">
        <f t="shared" si="14"/>
        <v>4.6232876712328768</v>
      </c>
      <c r="I99" s="49">
        <f>SUM(I93:I98)</f>
        <v>64</v>
      </c>
      <c r="J99" s="49">
        <f>SUM(J93:J98)</f>
        <v>1</v>
      </c>
      <c r="K99" s="49">
        <f>SUM(K93:K98)</f>
        <v>5</v>
      </c>
      <c r="L99" s="49">
        <f>SUM(L93:L98)</f>
        <v>2</v>
      </c>
      <c r="M99" s="49">
        <f t="shared" si="15"/>
        <v>72</v>
      </c>
      <c r="N99" s="48">
        <f t="shared" si="16"/>
        <v>4.1666666666666661</v>
      </c>
      <c r="O99" s="47">
        <f t="shared" si="17"/>
        <v>8.1540203850509627</v>
      </c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6" customFormat="1" ht="13.5" customHeight="1">
      <c r="A100" s="58" t="s">
        <v>16</v>
      </c>
      <c r="B100" s="57">
        <v>5</v>
      </c>
      <c r="C100" s="57">
        <v>0</v>
      </c>
      <c r="D100" s="57">
        <v>0</v>
      </c>
      <c r="E100" s="57">
        <v>0</v>
      </c>
      <c r="F100" s="57">
        <f t="shared" si="12"/>
        <v>5</v>
      </c>
      <c r="G100" s="56">
        <f t="shared" si="13"/>
        <v>0</v>
      </c>
      <c r="H100" s="55">
        <f t="shared" si="14"/>
        <v>0.85616438356164382</v>
      </c>
      <c r="I100" s="57">
        <v>20</v>
      </c>
      <c r="J100" s="57">
        <v>0</v>
      </c>
      <c r="K100" s="57">
        <v>1</v>
      </c>
      <c r="L100" s="57">
        <v>0</v>
      </c>
      <c r="M100" s="57">
        <f t="shared" si="15"/>
        <v>21</v>
      </c>
      <c r="N100" s="56">
        <f t="shared" si="16"/>
        <v>0</v>
      </c>
      <c r="O100" s="55">
        <f t="shared" si="17"/>
        <v>2.378255945639864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</row>
    <row r="101" spans="1:67" s="46" customFormat="1" ht="13.5" customHeight="1">
      <c r="A101" s="54" t="s">
        <v>17</v>
      </c>
      <c r="B101" s="53">
        <v>3</v>
      </c>
      <c r="C101" s="53">
        <v>1</v>
      </c>
      <c r="D101" s="53">
        <v>1</v>
      </c>
      <c r="E101" s="53">
        <v>0</v>
      </c>
      <c r="F101" s="53">
        <f t="shared" si="12"/>
        <v>5</v>
      </c>
      <c r="G101" s="52">
        <f t="shared" si="13"/>
        <v>20</v>
      </c>
      <c r="H101" s="51">
        <f t="shared" si="14"/>
        <v>0.85616438356164382</v>
      </c>
      <c r="I101" s="53">
        <v>14</v>
      </c>
      <c r="J101" s="53">
        <v>2</v>
      </c>
      <c r="K101" s="53">
        <v>2</v>
      </c>
      <c r="L101" s="53">
        <v>0</v>
      </c>
      <c r="M101" s="53">
        <f t="shared" si="15"/>
        <v>18</v>
      </c>
      <c r="N101" s="52">
        <f t="shared" si="16"/>
        <v>11.111111111111111</v>
      </c>
      <c r="O101" s="51">
        <f t="shared" si="17"/>
        <v>2.0385050962627407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</row>
    <row r="102" spans="1:67" s="46" customFormat="1" ht="13.5" customHeight="1">
      <c r="A102" s="54" t="s">
        <v>18</v>
      </c>
      <c r="B102" s="53">
        <v>4</v>
      </c>
      <c r="C102" s="53">
        <v>0</v>
      </c>
      <c r="D102" s="53">
        <v>0</v>
      </c>
      <c r="E102" s="53">
        <v>0</v>
      </c>
      <c r="F102" s="53">
        <f t="shared" si="12"/>
        <v>4</v>
      </c>
      <c r="G102" s="52">
        <f t="shared" si="13"/>
        <v>0</v>
      </c>
      <c r="H102" s="51">
        <f t="shared" si="14"/>
        <v>0.68493150684931503</v>
      </c>
      <c r="I102" s="53">
        <v>10</v>
      </c>
      <c r="J102" s="53">
        <v>0</v>
      </c>
      <c r="K102" s="53">
        <v>1</v>
      </c>
      <c r="L102" s="53">
        <v>0</v>
      </c>
      <c r="M102" s="53">
        <f t="shared" si="15"/>
        <v>11</v>
      </c>
      <c r="N102" s="52">
        <f t="shared" si="16"/>
        <v>0</v>
      </c>
      <c r="O102" s="51">
        <f t="shared" si="17"/>
        <v>1.245753114382786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4" customFormat="1" ht="13.5" customHeight="1">
      <c r="A103" s="54" t="s">
        <v>19</v>
      </c>
      <c r="B103" s="53">
        <v>3</v>
      </c>
      <c r="C103" s="53">
        <v>0</v>
      </c>
      <c r="D103" s="53">
        <v>1</v>
      </c>
      <c r="E103" s="53">
        <v>0</v>
      </c>
      <c r="F103" s="53">
        <f t="shared" si="12"/>
        <v>4</v>
      </c>
      <c r="G103" s="52">
        <f t="shared" si="13"/>
        <v>0</v>
      </c>
      <c r="H103" s="51">
        <f t="shared" si="14"/>
        <v>0.68493150684931503</v>
      </c>
      <c r="I103" s="53">
        <v>14</v>
      </c>
      <c r="J103" s="53">
        <v>2</v>
      </c>
      <c r="K103" s="53">
        <v>1</v>
      </c>
      <c r="L103" s="53">
        <v>0</v>
      </c>
      <c r="M103" s="53">
        <f t="shared" si="15"/>
        <v>17</v>
      </c>
      <c r="N103" s="52">
        <f t="shared" si="16"/>
        <v>11.76470588235294</v>
      </c>
      <c r="O103" s="51">
        <f t="shared" si="17"/>
        <v>1.9252548131370328</v>
      </c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6" customFormat="1" ht="13.5" customHeight="1">
      <c r="A104" s="54" t="s">
        <v>20</v>
      </c>
      <c r="B104" s="53">
        <v>4</v>
      </c>
      <c r="C104" s="53">
        <v>0</v>
      </c>
      <c r="D104" s="53">
        <v>1</v>
      </c>
      <c r="E104" s="53">
        <v>0</v>
      </c>
      <c r="F104" s="53">
        <f t="shared" si="12"/>
        <v>5</v>
      </c>
      <c r="G104" s="52">
        <f t="shared" si="13"/>
        <v>0</v>
      </c>
      <c r="H104" s="51">
        <f t="shared" si="14"/>
        <v>0.85616438356164382</v>
      </c>
      <c r="I104" s="53">
        <v>19</v>
      </c>
      <c r="J104" s="53">
        <v>0</v>
      </c>
      <c r="K104" s="53">
        <v>3</v>
      </c>
      <c r="L104" s="53">
        <v>1</v>
      </c>
      <c r="M104" s="53">
        <f t="shared" si="15"/>
        <v>23</v>
      </c>
      <c r="N104" s="52">
        <f t="shared" si="16"/>
        <v>4.3478260869565215</v>
      </c>
      <c r="O104" s="51">
        <f t="shared" si="17"/>
        <v>2.6047565118912797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4" customFormat="1" ht="13.5" customHeight="1">
      <c r="A105" s="54" t="s">
        <v>21</v>
      </c>
      <c r="B105" s="53">
        <v>4</v>
      </c>
      <c r="C105" s="53">
        <v>0</v>
      </c>
      <c r="D105" s="53">
        <v>0</v>
      </c>
      <c r="E105" s="53">
        <v>0</v>
      </c>
      <c r="F105" s="53">
        <f t="shared" si="12"/>
        <v>4</v>
      </c>
      <c r="G105" s="52">
        <f t="shared" si="13"/>
        <v>0</v>
      </c>
      <c r="H105" s="51">
        <f t="shared" si="14"/>
        <v>0.68493150684931503</v>
      </c>
      <c r="I105" s="53">
        <v>8</v>
      </c>
      <c r="J105" s="53">
        <v>0</v>
      </c>
      <c r="K105" s="53">
        <v>0</v>
      </c>
      <c r="L105" s="53">
        <v>0</v>
      </c>
      <c r="M105" s="53">
        <f t="shared" si="15"/>
        <v>8</v>
      </c>
      <c r="N105" s="52">
        <f t="shared" si="16"/>
        <v>0</v>
      </c>
      <c r="O105" s="51">
        <f t="shared" si="17"/>
        <v>0.90600226500566261</v>
      </c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6" customFormat="1" ht="13.5" customHeight="1">
      <c r="A106" s="50" t="s">
        <v>15</v>
      </c>
      <c r="B106" s="49">
        <f>SUM(B100:B105)</f>
        <v>23</v>
      </c>
      <c r="C106" s="49">
        <f>SUM(C100:C105)</f>
        <v>1</v>
      </c>
      <c r="D106" s="49">
        <f>SUM(D100:D105)</f>
        <v>3</v>
      </c>
      <c r="E106" s="49">
        <f>SUM(E100:E105)</f>
        <v>0</v>
      </c>
      <c r="F106" s="49">
        <f t="shared" si="12"/>
        <v>27</v>
      </c>
      <c r="G106" s="48">
        <f t="shared" si="13"/>
        <v>3.7037037037037033</v>
      </c>
      <c r="H106" s="47">
        <f t="shared" si="14"/>
        <v>4.6232876712328768</v>
      </c>
      <c r="I106" s="49">
        <f>SUM(I100:I105)</f>
        <v>85</v>
      </c>
      <c r="J106" s="49">
        <f>SUM(J100:J105)</f>
        <v>4</v>
      </c>
      <c r="K106" s="49">
        <f>SUM(K100:K105)</f>
        <v>8</v>
      </c>
      <c r="L106" s="49">
        <f>SUM(L100:L105)</f>
        <v>1</v>
      </c>
      <c r="M106" s="49">
        <f t="shared" si="15"/>
        <v>98</v>
      </c>
      <c r="N106" s="48">
        <f t="shared" si="16"/>
        <v>5.1020408163265305</v>
      </c>
      <c r="O106" s="47">
        <f t="shared" si="17"/>
        <v>11.098527746319366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</row>
    <row r="107" spans="1:67" s="44" customFormat="1" ht="13.5" customHeight="1">
      <c r="A107" s="54" t="s">
        <v>22</v>
      </c>
      <c r="B107" s="53">
        <v>27</v>
      </c>
      <c r="C107" s="53">
        <v>0</v>
      </c>
      <c r="D107" s="53">
        <v>2</v>
      </c>
      <c r="E107" s="53">
        <v>0</v>
      </c>
      <c r="F107" s="53">
        <f t="shared" si="12"/>
        <v>29</v>
      </c>
      <c r="G107" s="52">
        <f t="shared" si="13"/>
        <v>0</v>
      </c>
      <c r="H107" s="51">
        <f t="shared" si="14"/>
        <v>4.9657534246575343</v>
      </c>
      <c r="I107" s="53">
        <v>60</v>
      </c>
      <c r="J107" s="53">
        <v>2</v>
      </c>
      <c r="K107" s="53">
        <v>3</v>
      </c>
      <c r="L107" s="53">
        <v>0</v>
      </c>
      <c r="M107" s="53">
        <f t="shared" si="15"/>
        <v>65</v>
      </c>
      <c r="N107" s="52">
        <f t="shared" si="16"/>
        <v>3.0769230769230771</v>
      </c>
      <c r="O107" s="51">
        <f t="shared" si="17"/>
        <v>7.3612684031710076</v>
      </c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6" customFormat="1" ht="13.5" customHeight="1">
      <c r="A108" s="54" t="s">
        <v>23</v>
      </c>
      <c r="B108" s="53">
        <v>34</v>
      </c>
      <c r="C108" s="53">
        <v>0</v>
      </c>
      <c r="D108" s="53">
        <v>5</v>
      </c>
      <c r="E108" s="53">
        <v>0</v>
      </c>
      <c r="F108" s="53">
        <f t="shared" si="12"/>
        <v>39</v>
      </c>
      <c r="G108" s="52">
        <f t="shared" si="13"/>
        <v>0</v>
      </c>
      <c r="H108" s="51">
        <f t="shared" si="14"/>
        <v>6.6780821917808222</v>
      </c>
      <c r="I108" s="53">
        <v>47</v>
      </c>
      <c r="J108" s="53">
        <v>2</v>
      </c>
      <c r="K108" s="53">
        <v>8</v>
      </c>
      <c r="L108" s="53">
        <v>3</v>
      </c>
      <c r="M108" s="53">
        <f t="shared" si="15"/>
        <v>60</v>
      </c>
      <c r="N108" s="52">
        <f t="shared" si="16"/>
        <v>8.3333333333333321</v>
      </c>
      <c r="O108" s="51">
        <f t="shared" si="17"/>
        <v>6.7950169875424677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</row>
    <row r="109" spans="1:67" s="44" customFormat="1" ht="13.5" customHeight="1">
      <c r="A109" s="54" t="s">
        <v>24</v>
      </c>
      <c r="B109" s="53">
        <v>41</v>
      </c>
      <c r="C109" s="53">
        <v>0</v>
      </c>
      <c r="D109" s="53">
        <v>2</v>
      </c>
      <c r="E109" s="53">
        <v>1</v>
      </c>
      <c r="F109" s="53">
        <f t="shared" si="12"/>
        <v>44</v>
      </c>
      <c r="G109" s="52">
        <f t="shared" si="13"/>
        <v>2.2727272727272729</v>
      </c>
      <c r="H109" s="51">
        <f t="shared" si="14"/>
        <v>7.5342465753424657</v>
      </c>
      <c r="I109" s="53">
        <v>56</v>
      </c>
      <c r="J109" s="53">
        <v>2</v>
      </c>
      <c r="K109" s="53">
        <v>3</v>
      </c>
      <c r="L109" s="53">
        <v>0</v>
      </c>
      <c r="M109" s="53">
        <f t="shared" si="15"/>
        <v>61</v>
      </c>
      <c r="N109" s="52">
        <f t="shared" si="16"/>
        <v>3.278688524590164</v>
      </c>
      <c r="O109" s="51">
        <f t="shared" si="17"/>
        <v>6.9082672706681763</v>
      </c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6" customFormat="1" ht="13.5" customHeight="1">
      <c r="A110" s="54" t="s">
        <v>25</v>
      </c>
      <c r="B110" s="53">
        <v>44</v>
      </c>
      <c r="C110" s="53">
        <v>0</v>
      </c>
      <c r="D110" s="53">
        <v>8</v>
      </c>
      <c r="E110" s="53">
        <v>0</v>
      </c>
      <c r="F110" s="53">
        <f t="shared" si="12"/>
        <v>52</v>
      </c>
      <c r="G110" s="52">
        <f t="shared" si="13"/>
        <v>0</v>
      </c>
      <c r="H110" s="51">
        <f t="shared" si="14"/>
        <v>8.9041095890410951</v>
      </c>
      <c r="I110" s="53">
        <v>44</v>
      </c>
      <c r="J110" s="53">
        <v>2</v>
      </c>
      <c r="K110" s="53">
        <v>3</v>
      </c>
      <c r="L110" s="53">
        <v>1</v>
      </c>
      <c r="M110" s="53">
        <f t="shared" si="15"/>
        <v>50</v>
      </c>
      <c r="N110" s="52">
        <f t="shared" si="16"/>
        <v>6</v>
      </c>
      <c r="O110" s="51">
        <f t="shared" si="17"/>
        <v>5.6625141562853907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</row>
    <row r="111" spans="1:67" s="46" customFormat="1" ht="13.5" customHeight="1">
      <c r="A111" s="54" t="s">
        <v>26</v>
      </c>
      <c r="B111" s="53">
        <v>35</v>
      </c>
      <c r="C111" s="53">
        <v>0</v>
      </c>
      <c r="D111" s="53">
        <v>3</v>
      </c>
      <c r="E111" s="53">
        <v>0</v>
      </c>
      <c r="F111" s="53">
        <f t="shared" si="12"/>
        <v>38</v>
      </c>
      <c r="G111" s="52">
        <f t="shared" si="13"/>
        <v>0</v>
      </c>
      <c r="H111" s="51">
        <f t="shared" si="14"/>
        <v>6.506849315068493</v>
      </c>
      <c r="I111" s="53">
        <v>47</v>
      </c>
      <c r="J111" s="53">
        <v>2</v>
      </c>
      <c r="K111" s="53">
        <v>1</v>
      </c>
      <c r="L111" s="53">
        <v>0</v>
      </c>
      <c r="M111" s="53">
        <f t="shared" si="15"/>
        <v>50</v>
      </c>
      <c r="N111" s="52">
        <f t="shared" si="16"/>
        <v>4</v>
      </c>
      <c r="O111" s="51">
        <f t="shared" si="17"/>
        <v>5.6625141562853907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</row>
    <row r="112" spans="1:67" s="46" customFormat="1" ht="13.5" customHeight="1">
      <c r="A112" s="54" t="s">
        <v>27</v>
      </c>
      <c r="B112" s="53">
        <v>39</v>
      </c>
      <c r="C112" s="53">
        <v>1</v>
      </c>
      <c r="D112" s="53">
        <v>3</v>
      </c>
      <c r="E112" s="53">
        <v>0</v>
      </c>
      <c r="F112" s="53">
        <f t="shared" si="12"/>
        <v>43</v>
      </c>
      <c r="G112" s="52">
        <f t="shared" si="13"/>
        <v>2.3255813953488373</v>
      </c>
      <c r="H112" s="51">
        <f t="shared" si="14"/>
        <v>7.3630136986301373</v>
      </c>
      <c r="I112" s="53">
        <v>55</v>
      </c>
      <c r="J112" s="53">
        <v>5</v>
      </c>
      <c r="K112" s="53">
        <v>6</v>
      </c>
      <c r="L112" s="53">
        <v>0</v>
      </c>
      <c r="M112" s="53">
        <f t="shared" si="15"/>
        <v>66</v>
      </c>
      <c r="N112" s="52">
        <f t="shared" si="16"/>
        <v>7.5757575757575761</v>
      </c>
      <c r="O112" s="51">
        <f t="shared" si="17"/>
        <v>7.4745186862967161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4" customFormat="1" ht="13.5" customHeight="1">
      <c r="A113" s="54" t="s">
        <v>28</v>
      </c>
      <c r="B113" s="53">
        <v>58</v>
      </c>
      <c r="C113" s="53">
        <v>0</v>
      </c>
      <c r="D113" s="53">
        <v>4</v>
      </c>
      <c r="E113" s="53">
        <v>1</v>
      </c>
      <c r="F113" s="53">
        <f t="shared" si="12"/>
        <v>63</v>
      </c>
      <c r="G113" s="52">
        <f t="shared" si="13"/>
        <v>1.5873015873015872</v>
      </c>
      <c r="H113" s="51">
        <f t="shared" si="14"/>
        <v>10.787671232876713</v>
      </c>
      <c r="I113" s="53">
        <v>51</v>
      </c>
      <c r="J113" s="53">
        <v>5</v>
      </c>
      <c r="K113" s="53">
        <v>5</v>
      </c>
      <c r="L113" s="53">
        <v>4</v>
      </c>
      <c r="M113" s="53">
        <f t="shared" si="15"/>
        <v>65</v>
      </c>
      <c r="N113" s="52">
        <f t="shared" si="16"/>
        <v>13.846153846153847</v>
      </c>
      <c r="O113" s="51">
        <f t="shared" si="17"/>
        <v>7.3612684031710076</v>
      </c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4" customFormat="1" ht="13.5" customHeight="1">
      <c r="A114" s="54" t="s">
        <v>59</v>
      </c>
      <c r="B114" s="53">
        <v>57</v>
      </c>
      <c r="C114" s="53">
        <v>0</v>
      </c>
      <c r="D114" s="53">
        <v>2</v>
      </c>
      <c r="E114" s="53">
        <v>0</v>
      </c>
      <c r="F114" s="53">
        <f t="shared" si="12"/>
        <v>59</v>
      </c>
      <c r="G114" s="52">
        <f t="shared" si="13"/>
        <v>0</v>
      </c>
      <c r="H114" s="51">
        <f t="shared" si="14"/>
        <v>10.102739726027398</v>
      </c>
      <c r="I114" s="53">
        <v>98</v>
      </c>
      <c r="J114" s="53">
        <v>3</v>
      </c>
      <c r="K114" s="53">
        <v>7</v>
      </c>
      <c r="L114" s="53">
        <v>2</v>
      </c>
      <c r="M114" s="53">
        <f t="shared" si="15"/>
        <v>110</v>
      </c>
      <c r="N114" s="52">
        <f t="shared" si="16"/>
        <v>4.5454545454545459</v>
      </c>
      <c r="O114" s="51">
        <f t="shared" si="17"/>
        <v>12.457531143827861</v>
      </c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4" customFormat="1" ht="13.5" customHeight="1">
      <c r="A115" s="58" t="s">
        <v>29</v>
      </c>
      <c r="B115" s="57">
        <v>11</v>
      </c>
      <c r="C115" s="57">
        <v>0</v>
      </c>
      <c r="D115" s="57">
        <v>1</v>
      </c>
      <c r="E115" s="57">
        <v>0</v>
      </c>
      <c r="F115" s="57">
        <f t="shared" si="12"/>
        <v>12</v>
      </c>
      <c r="G115" s="56">
        <f t="shared" si="13"/>
        <v>0</v>
      </c>
      <c r="H115" s="55">
        <f t="shared" si="14"/>
        <v>2.054794520547945</v>
      </c>
      <c r="I115" s="57">
        <v>12</v>
      </c>
      <c r="J115" s="57">
        <v>1</v>
      </c>
      <c r="K115" s="57">
        <v>0</v>
      </c>
      <c r="L115" s="57">
        <v>0</v>
      </c>
      <c r="M115" s="57">
        <f t="shared" si="15"/>
        <v>13</v>
      </c>
      <c r="N115" s="56">
        <f t="shared" si="16"/>
        <v>7.6923076923076925</v>
      </c>
      <c r="O115" s="55">
        <f t="shared" si="17"/>
        <v>1.4722536806342015</v>
      </c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6" customFormat="1" ht="13.5" customHeight="1">
      <c r="A116" s="54" t="s">
        <v>30</v>
      </c>
      <c r="B116" s="53">
        <v>10</v>
      </c>
      <c r="C116" s="53">
        <v>0</v>
      </c>
      <c r="D116" s="53">
        <v>0</v>
      </c>
      <c r="E116" s="53">
        <v>1</v>
      </c>
      <c r="F116" s="53">
        <f t="shared" si="12"/>
        <v>11</v>
      </c>
      <c r="G116" s="52">
        <f t="shared" si="13"/>
        <v>9.0909090909090917</v>
      </c>
      <c r="H116" s="51">
        <f t="shared" si="14"/>
        <v>1.8835616438356164</v>
      </c>
      <c r="I116" s="53">
        <v>19</v>
      </c>
      <c r="J116" s="53">
        <v>2</v>
      </c>
      <c r="K116" s="53">
        <v>1</v>
      </c>
      <c r="L116" s="53">
        <v>0</v>
      </c>
      <c r="M116" s="53">
        <f t="shared" si="15"/>
        <v>22</v>
      </c>
      <c r="N116" s="52">
        <f t="shared" si="16"/>
        <v>9.0909090909090917</v>
      </c>
      <c r="O116" s="51">
        <f t="shared" si="17"/>
        <v>2.491506228765572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</row>
    <row r="117" spans="1:67" s="46" customFormat="1" ht="13.5" customHeight="1">
      <c r="A117" s="54" t="s">
        <v>31</v>
      </c>
      <c r="B117" s="53">
        <v>9</v>
      </c>
      <c r="C117" s="53">
        <v>0</v>
      </c>
      <c r="D117" s="53">
        <v>0</v>
      </c>
      <c r="E117" s="53">
        <v>0</v>
      </c>
      <c r="F117" s="53">
        <f t="shared" si="12"/>
        <v>9</v>
      </c>
      <c r="G117" s="52">
        <f t="shared" si="13"/>
        <v>0</v>
      </c>
      <c r="H117" s="51">
        <f t="shared" si="14"/>
        <v>1.5410958904109588</v>
      </c>
      <c r="I117" s="53">
        <v>14</v>
      </c>
      <c r="J117" s="53">
        <v>0</v>
      </c>
      <c r="K117" s="53">
        <v>1</v>
      </c>
      <c r="L117" s="53">
        <v>0</v>
      </c>
      <c r="M117" s="53">
        <f t="shared" si="15"/>
        <v>15</v>
      </c>
      <c r="N117" s="52">
        <f t="shared" si="16"/>
        <v>0</v>
      </c>
      <c r="O117" s="51">
        <f t="shared" si="17"/>
        <v>1.6987542468856169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</row>
    <row r="118" spans="1:67" s="46" customFormat="1" ht="13.5" customHeight="1">
      <c r="A118" s="54" t="s">
        <v>32</v>
      </c>
      <c r="B118" s="53">
        <v>11</v>
      </c>
      <c r="C118" s="53">
        <v>0</v>
      </c>
      <c r="D118" s="53">
        <v>0</v>
      </c>
      <c r="E118" s="53">
        <v>0</v>
      </c>
      <c r="F118" s="53">
        <f t="shared" si="12"/>
        <v>11</v>
      </c>
      <c r="G118" s="52">
        <f t="shared" si="13"/>
        <v>0</v>
      </c>
      <c r="H118" s="51">
        <f t="shared" si="14"/>
        <v>1.8835616438356164</v>
      </c>
      <c r="I118" s="53">
        <v>13</v>
      </c>
      <c r="J118" s="53">
        <v>0</v>
      </c>
      <c r="K118" s="53">
        <v>1</v>
      </c>
      <c r="L118" s="53">
        <v>0</v>
      </c>
      <c r="M118" s="53">
        <f t="shared" si="15"/>
        <v>14</v>
      </c>
      <c r="N118" s="52">
        <f t="shared" si="16"/>
        <v>0</v>
      </c>
      <c r="O118" s="51">
        <f t="shared" si="17"/>
        <v>1.5855039637599093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4" customFormat="1" ht="13.5" customHeight="1">
      <c r="A119" s="54" t="s">
        <v>33</v>
      </c>
      <c r="B119" s="53">
        <v>15</v>
      </c>
      <c r="C119" s="53">
        <v>0</v>
      </c>
      <c r="D119" s="53">
        <v>1</v>
      </c>
      <c r="E119" s="53">
        <v>0</v>
      </c>
      <c r="F119" s="53">
        <f t="shared" si="12"/>
        <v>16</v>
      </c>
      <c r="G119" s="52">
        <f t="shared" si="13"/>
        <v>0</v>
      </c>
      <c r="H119" s="51">
        <f t="shared" si="14"/>
        <v>2.7397260273972601</v>
      </c>
      <c r="I119" s="53">
        <v>17</v>
      </c>
      <c r="J119" s="53">
        <v>1</v>
      </c>
      <c r="K119" s="53">
        <v>0</v>
      </c>
      <c r="L119" s="53">
        <v>0</v>
      </c>
      <c r="M119" s="53">
        <f t="shared" si="15"/>
        <v>18</v>
      </c>
      <c r="N119" s="52">
        <f t="shared" si="16"/>
        <v>5.5555555555555554</v>
      </c>
      <c r="O119" s="51">
        <f t="shared" si="17"/>
        <v>2.0385050962627407</v>
      </c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6" customFormat="1" ht="13.5" customHeight="1">
      <c r="A120" s="54" t="s">
        <v>34</v>
      </c>
      <c r="B120" s="53">
        <v>15</v>
      </c>
      <c r="C120" s="53">
        <v>0</v>
      </c>
      <c r="D120" s="53">
        <v>0</v>
      </c>
      <c r="E120" s="53">
        <v>0</v>
      </c>
      <c r="F120" s="53">
        <f t="shared" si="12"/>
        <v>15</v>
      </c>
      <c r="G120" s="52">
        <f t="shared" si="13"/>
        <v>0</v>
      </c>
      <c r="H120" s="51">
        <f t="shared" si="14"/>
        <v>2.5684931506849313</v>
      </c>
      <c r="I120" s="53">
        <v>15</v>
      </c>
      <c r="J120" s="53">
        <v>1</v>
      </c>
      <c r="K120" s="53">
        <v>1</v>
      </c>
      <c r="L120" s="53">
        <v>0</v>
      </c>
      <c r="M120" s="53">
        <f t="shared" si="15"/>
        <v>17</v>
      </c>
      <c r="N120" s="52">
        <f t="shared" si="16"/>
        <v>5.8823529411764701</v>
      </c>
      <c r="O120" s="51">
        <f t="shared" si="17"/>
        <v>1.9252548131370328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4" customFormat="1" ht="13.5" customHeight="1">
      <c r="A121" s="50" t="s">
        <v>15</v>
      </c>
      <c r="B121" s="49">
        <f>SUM(B115:B120)</f>
        <v>71</v>
      </c>
      <c r="C121" s="49">
        <f>SUM(C115:C120)</f>
        <v>0</v>
      </c>
      <c r="D121" s="49">
        <f>SUM(D115:D120)</f>
        <v>2</v>
      </c>
      <c r="E121" s="49">
        <f>SUM(E115:E120)</f>
        <v>1</v>
      </c>
      <c r="F121" s="49">
        <f t="shared" si="12"/>
        <v>74</v>
      </c>
      <c r="G121" s="48">
        <f t="shared" si="13"/>
        <v>1.3513513513513513</v>
      </c>
      <c r="H121" s="47">
        <f t="shared" si="14"/>
        <v>12.671232876712329</v>
      </c>
      <c r="I121" s="49">
        <f>SUM(I115:I120)</f>
        <v>90</v>
      </c>
      <c r="J121" s="49">
        <f>SUM(J115:J120)</f>
        <v>5</v>
      </c>
      <c r="K121" s="49">
        <f>SUM(K115:K120)</f>
        <v>4</v>
      </c>
      <c r="L121" s="49">
        <f>SUM(L115:L120)</f>
        <v>0</v>
      </c>
      <c r="M121" s="49">
        <f t="shared" si="15"/>
        <v>99</v>
      </c>
      <c r="N121" s="48">
        <f t="shared" si="16"/>
        <v>5.0505050505050502</v>
      </c>
      <c r="O121" s="47">
        <f t="shared" si="17"/>
        <v>11.211778029445075</v>
      </c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4" customFormat="1" ht="13.5" customHeight="1">
      <c r="A122" s="58" t="s">
        <v>35</v>
      </c>
      <c r="B122" s="57">
        <v>11</v>
      </c>
      <c r="C122" s="57">
        <v>0</v>
      </c>
      <c r="D122" s="57">
        <v>0</v>
      </c>
      <c r="E122" s="57">
        <v>0</v>
      </c>
      <c r="F122" s="57">
        <f t="shared" si="12"/>
        <v>11</v>
      </c>
      <c r="G122" s="56">
        <f t="shared" si="13"/>
        <v>0</v>
      </c>
      <c r="H122" s="55">
        <f t="shared" si="14"/>
        <v>1.8835616438356164</v>
      </c>
      <c r="I122" s="57">
        <v>18</v>
      </c>
      <c r="J122" s="57">
        <v>0</v>
      </c>
      <c r="K122" s="57">
        <v>1</v>
      </c>
      <c r="L122" s="57">
        <v>0</v>
      </c>
      <c r="M122" s="57">
        <f t="shared" si="15"/>
        <v>19</v>
      </c>
      <c r="N122" s="56">
        <f t="shared" si="16"/>
        <v>0</v>
      </c>
      <c r="O122" s="55">
        <f t="shared" si="17"/>
        <v>2.1517553793884483</v>
      </c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6" customFormat="1" ht="13.5" customHeight="1">
      <c r="A123" s="54" t="s">
        <v>36</v>
      </c>
      <c r="B123" s="53">
        <v>16</v>
      </c>
      <c r="C123" s="53">
        <v>0</v>
      </c>
      <c r="D123" s="53">
        <v>0</v>
      </c>
      <c r="E123" s="53">
        <v>0</v>
      </c>
      <c r="F123" s="53">
        <f t="shared" si="12"/>
        <v>16</v>
      </c>
      <c r="G123" s="52">
        <f t="shared" si="13"/>
        <v>0</v>
      </c>
      <c r="H123" s="51">
        <f t="shared" si="14"/>
        <v>2.7397260273972601</v>
      </c>
      <c r="I123" s="53">
        <v>16</v>
      </c>
      <c r="J123" s="53">
        <v>0</v>
      </c>
      <c r="K123" s="53">
        <v>0</v>
      </c>
      <c r="L123" s="53">
        <v>0</v>
      </c>
      <c r="M123" s="53">
        <f t="shared" si="15"/>
        <v>16</v>
      </c>
      <c r="N123" s="52">
        <f t="shared" si="16"/>
        <v>0</v>
      </c>
      <c r="O123" s="51">
        <f t="shared" si="17"/>
        <v>1.8120045300113252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</row>
    <row r="124" spans="1:67" s="46" customFormat="1" ht="13.5" customHeight="1">
      <c r="A124" s="54" t="s">
        <v>37</v>
      </c>
      <c r="B124" s="53">
        <v>19</v>
      </c>
      <c r="C124" s="53">
        <v>0</v>
      </c>
      <c r="D124" s="53">
        <v>0</v>
      </c>
      <c r="E124" s="53">
        <v>0</v>
      </c>
      <c r="F124" s="53">
        <f t="shared" si="12"/>
        <v>19</v>
      </c>
      <c r="G124" s="52">
        <f t="shared" si="13"/>
        <v>0</v>
      </c>
      <c r="H124" s="51">
        <f t="shared" si="14"/>
        <v>3.2534246575342465</v>
      </c>
      <c r="I124" s="53">
        <v>10</v>
      </c>
      <c r="J124" s="53">
        <v>0</v>
      </c>
      <c r="K124" s="53">
        <v>0</v>
      </c>
      <c r="L124" s="53">
        <v>0</v>
      </c>
      <c r="M124" s="53">
        <f t="shared" si="15"/>
        <v>10</v>
      </c>
      <c r="N124" s="52">
        <f t="shared" si="16"/>
        <v>0</v>
      </c>
      <c r="O124" s="51">
        <f t="shared" si="17"/>
        <v>1.1325028312570782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</row>
    <row r="125" spans="1:67" s="43" customFormat="1" ht="13.5" customHeight="1">
      <c r="A125" s="54" t="s">
        <v>38</v>
      </c>
      <c r="B125" s="53">
        <v>16</v>
      </c>
      <c r="C125" s="53">
        <v>0</v>
      </c>
      <c r="D125" s="53">
        <v>0</v>
      </c>
      <c r="E125" s="53">
        <v>0</v>
      </c>
      <c r="F125" s="53">
        <f t="shared" si="12"/>
        <v>16</v>
      </c>
      <c r="G125" s="52">
        <f t="shared" si="13"/>
        <v>0</v>
      </c>
      <c r="H125" s="51">
        <f t="shared" si="14"/>
        <v>2.7397260273972601</v>
      </c>
      <c r="I125" s="53">
        <v>14</v>
      </c>
      <c r="J125" s="53">
        <v>0</v>
      </c>
      <c r="K125" s="53">
        <v>0</v>
      </c>
      <c r="L125" s="53">
        <v>1</v>
      </c>
      <c r="M125" s="53">
        <f t="shared" si="15"/>
        <v>15</v>
      </c>
      <c r="N125" s="52">
        <f t="shared" si="16"/>
        <v>6.666666666666667</v>
      </c>
      <c r="O125" s="51">
        <f t="shared" si="17"/>
        <v>1.6987542468856169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v>9</v>
      </c>
      <c r="C126" s="53">
        <v>0</v>
      </c>
      <c r="D126" s="53">
        <v>0</v>
      </c>
      <c r="E126" s="53">
        <v>0</v>
      </c>
      <c r="F126" s="53">
        <f t="shared" si="12"/>
        <v>9</v>
      </c>
      <c r="G126" s="52">
        <f t="shared" si="13"/>
        <v>0</v>
      </c>
      <c r="H126" s="51">
        <f t="shared" si="14"/>
        <v>1.5410958904109588</v>
      </c>
      <c r="I126" s="53">
        <v>14</v>
      </c>
      <c r="J126" s="53">
        <v>0</v>
      </c>
      <c r="K126" s="53">
        <v>2</v>
      </c>
      <c r="L126" s="53">
        <v>0</v>
      </c>
      <c r="M126" s="53">
        <f t="shared" si="15"/>
        <v>16</v>
      </c>
      <c r="N126" s="52">
        <f t="shared" si="16"/>
        <v>0</v>
      </c>
      <c r="O126" s="51">
        <f t="shared" si="17"/>
        <v>1.8120045300113252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4" customFormat="1" ht="13.5" customHeight="1">
      <c r="A127" s="54" t="s">
        <v>40</v>
      </c>
      <c r="B127" s="53">
        <v>17</v>
      </c>
      <c r="C127" s="53">
        <v>0</v>
      </c>
      <c r="D127" s="53">
        <v>1</v>
      </c>
      <c r="E127" s="53">
        <v>0</v>
      </c>
      <c r="F127" s="53">
        <f t="shared" si="12"/>
        <v>18</v>
      </c>
      <c r="G127" s="52">
        <f t="shared" si="13"/>
        <v>0</v>
      </c>
      <c r="H127" s="51">
        <f t="shared" si="14"/>
        <v>3.0821917808219177</v>
      </c>
      <c r="I127" s="53">
        <v>8</v>
      </c>
      <c r="J127" s="53">
        <v>1</v>
      </c>
      <c r="K127" s="53">
        <v>2</v>
      </c>
      <c r="L127" s="53">
        <v>0</v>
      </c>
      <c r="M127" s="53">
        <f t="shared" si="15"/>
        <v>11</v>
      </c>
      <c r="N127" s="52">
        <f t="shared" si="16"/>
        <v>9.0909090909090917</v>
      </c>
      <c r="O127" s="51">
        <f t="shared" si="17"/>
        <v>1.245753114382786</v>
      </c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6" customFormat="1" ht="13.5" customHeight="1">
      <c r="A128" s="50" t="s">
        <v>15</v>
      </c>
      <c r="B128" s="49">
        <f>SUM(B122:B127)</f>
        <v>88</v>
      </c>
      <c r="C128" s="49">
        <f>SUM(C122:C127)</f>
        <v>0</v>
      </c>
      <c r="D128" s="49">
        <f>SUM(D122:D127)</f>
        <v>1</v>
      </c>
      <c r="E128" s="49">
        <f>SUM(E122:E127)</f>
        <v>0</v>
      </c>
      <c r="F128" s="49">
        <f t="shared" si="12"/>
        <v>89</v>
      </c>
      <c r="G128" s="48">
        <f t="shared" si="13"/>
        <v>0</v>
      </c>
      <c r="H128" s="47">
        <f t="shared" si="14"/>
        <v>15.239726027397261</v>
      </c>
      <c r="I128" s="49">
        <f>SUM(I122:I127)</f>
        <v>80</v>
      </c>
      <c r="J128" s="49">
        <f>SUM(J122:J127)</f>
        <v>1</v>
      </c>
      <c r="K128" s="49">
        <f>SUM(K122:K127)</f>
        <v>5</v>
      </c>
      <c r="L128" s="49">
        <f>SUM(L122:L127)</f>
        <v>1</v>
      </c>
      <c r="M128" s="49">
        <f t="shared" si="15"/>
        <v>87</v>
      </c>
      <c r="N128" s="48">
        <f t="shared" si="16"/>
        <v>2.2988505747126435</v>
      </c>
      <c r="O128" s="47">
        <f t="shared" si="17"/>
        <v>9.8527746319365797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</row>
    <row r="129" spans="1:67" s="43" customFormat="1" ht="13.5" customHeight="1">
      <c r="A129" s="50" t="s">
        <v>41</v>
      </c>
      <c r="B129" s="49">
        <f>SUM(B99,B106:B114,B121,B128)</f>
        <v>541</v>
      </c>
      <c r="C129" s="49">
        <f>SUM(C99,C106:C114,C121,C128)</f>
        <v>2</v>
      </c>
      <c r="D129" s="49">
        <f>SUM(D99,D106:D114,D121,D128)</f>
        <v>37</v>
      </c>
      <c r="E129" s="49">
        <f>SUM(E99,E106:E114,E121,E128)</f>
        <v>4</v>
      </c>
      <c r="F129" s="49">
        <f t="shared" si="12"/>
        <v>584</v>
      </c>
      <c r="G129" s="48">
        <f t="shared" si="13"/>
        <v>1.0273972602739725</v>
      </c>
      <c r="H129" s="47">
        <f t="shared" si="14"/>
        <v>100</v>
      </c>
      <c r="I129" s="49">
        <f>SUM(I99,I106:I114,I121,I128)</f>
        <v>777</v>
      </c>
      <c r="J129" s="49">
        <f>SUM(J99,J106:J114,J121,J128)</f>
        <v>34</v>
      </c>
      <c r="K129" s="49">
        <f>SUM(K99,K106:K114,K121,K128)</f>
        <v>58</v>
      </c>
      <c r="L129" s="49">
        <f>SUM(L99,L106:L114,L121,L128)</f>
        <v>14</v>
      </c>
      <c r="M129" s="49">
        <f t="shared" si="15"/>
        <v>883</v>
      </c>
      <c r="N129" s="48">
        <f t="shared" si="16"/>
        <v>5.4360135900339754</v>
      </c>
      <c r="O129" s="47">
        <f t="shared" si="17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2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2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2" customHeight="1">
      <c r="A132" s="70" t="s">
        <v>0</v>
      </c>
      <c r="B132" s="69">
        <v>6</v>
      </c>
      <c r="C132" s="68"/>
      <c r="D132" s="68"/>
      <c r="E132" s="68"/>
      <c r="F132" s="68"/>
      <c r="G132" s="68"/>
      <c r="H132" s="67"/>
      <c r="I132" s="69" t="s">
        <v>69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>
        <v>1</v>
      </c>
      <c r="C134" s="57">
        <v>1</v>
      </c>
      <c r="D134" s="57">
        <v>0</v>
      </c>
      <c r="E134" s="57">
        <v>0</v>
      </c>
      <c r="F134" s="57">
        <f t="shared" ref="F134:F170" si="18">SUM(B134:E134)</f>
        <v>2</v>
      </c>
      <c r="G134" s="56">
        <f t="shared" ref="G134:G170" si="19">IF(SUM(C134,E134)=0,0,SUM(C134,E134)/F134*100)</f>
        <v>50</v>
      </c>
      <c r="H134" s="55">
        <f t="shared" ref="H134:H170" si="20">IF(F134=0,0,F134/F$170*100)</f>
        <v>0.68965517241379315</v>
      </c>
      <c r="I134" s="57">
        <f>SUM(方向別!B93,方向別!I93,方向別!B134)</f>
        <v>13</v>
      </c>
      <c r="J134" s="57">
        <f>SUM(方向別!C93,方向別!J93,方向別!C134)</f>
        <v>1</v>
      </c>
      <c r="K134" s="57">
        <f>SUM(方向別!D93,方向別!K93,方向別!D134)</f>
        <v>1</v>
      </c>
      <c r="L134" s="57">
        <f>SUM(方向別!E93,方向別!L93,方向別!E134)</f>
        <v>0</v>
      </c>
      <c r="M134" s="57">
        <f t="shared" ref="M134:M170" si="21">SUM(I134:L134)</f>
        <v>15</v>
      </c>
      <c r="N134" s="56">
        <f t="shared" ref="N134:N170" si="22">IF(SUM(J134,L134)=0,0,SUM(J134,L134)/M134*100)</f>
        <v>6.666666666666667</v>
      </c>
      <c r="O134" s="55">
        <f t="shared" ref="O134:O170" si="23">IF(M134=0,0,M134/M$170*100)</f>
        <v>0.8537279453614115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v>0</v>
      </c>
      <c r="C135" s="53">
        <v>1</v>
      </c>
      <c r="D135" s="53">
        <v>0</v>
      </c>
      <c r="E135" s="53">
        <v>0</v>
      </c>
      <c r="F135" s="53">
        <f t="shared" si="18"/>
        <v>1</v>
      </c>
      <c r="G135" s="52">
        <f t="shared" si="19"/>
        <v>100</v>
      </c>
      <c r="H135" s="51">
        <f t="shared" si="20"/>
        <v>0.34482758620689657</v>
      </c>
      <c r="I135" s="53">
        <f>SUM(方向別!B94,方向別!I94,方向別!B135)</f>
        <v>20</v>
      </c>
      <c r="J135" s="53">
        <f>SUM(方向別!C94,方向別!J94,方向別!C135)</f>
        <v>1</v>
      </c>
      <c r="K135" s="53">
        <f>SUM(方向別!D94,方向別!K94,方向別!D135)</f>
        <v>2</v>
      </c>
      <c r="L135" s="53">
        <f>SUM(方向別!E94,方向別!L94,方向別!E135)</f>
        <v>2</v>
      </c>
      <c r="M135" s="53">
        <f t="shared" si="21"/>
        <v>25</v>
      </c>
      <c r="N135" s="52">
        <f t="shared" si="22"/>
        <v>12</v>
      </c>
      <c r="O135" s="51">
        <f t="shared" si="23"/>
        <v>1.4228799089356858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>
        <v>4</v>
      </c>
      <c r="C136" s="53">
        <v>1</v>
      </c>
      <c r="D136" s="53">
        <v>0</v>
      </c>
      <c r="E136" s="53">
        <v>0</v>
      </c>
      <c r="F136" s="53">
        <f t="shared" si="18"/>
        <v>5</v>
      </c>
      <c r="G136" s="52">
        <f t="shared" si="19"/>
        <v>20</v>
      </c>
      <c r="H136" s="51">
        <f t="shared" si="20"/>
        <v>1.7241379310344827</v>
      </c>
      <c r="I136" s="53">
        <f>SUM(方向別!B95,方向別!I95,方向別!B136)</f>
        <v>16</v>
      </c>
      <c r="J136" s="53">
        <f>SUM(方向別!C95,方向別!J95,方向別!C136)</f>
        <v>1</v>
      </c>
      <c r="K136" s="53">
        <f>SUM(方向別!D95,方向別!K95,方向別!D136)</f>
        <v>1</v>
      </c>
      <c r="L136" s="53">
        <f>SUM(方向別!E95,方向別!L95,方向別!E136)</f>
        <v>0</v>
      </c>
      <c r="M136" s="53">
        <f t="shared" si="21"/>
        <v>18</v>
      </c>
      <c r="N136" s="52">
        <f t="shared" si="22"/>
        <v>5.5555555555555554</v>
      </c>
      <c r="O136" s="51">
        <f t="shared" si="23"/>
        <v>1.0244735344336939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>
        <v>0</v>
      </c>
      <c r="C137" s="53">
        <v>1</v>
      </c>
      <c r="D137" s="53">
        <v>0</v>
      </c>
      <c r="E137" s="53">
        <v>0</v>
      </c>
      <c r="F137" s="53">
        <f t="shared" si="18"/>
        <v>1</v>
      </c>
      <c r="G137" s="52">
        <f t="shared" si="19"/>
        <v>100</v>
      </c>
      <c r="H137" s="51">
        <f t="shared" si="20"/>
        <v>0.34482758620689657</v>
      </c>
      <c r="I137" s="53">
        <f>SUM(方向別!B96,方向別!I96,方向別!B137)</f>
        <v>13</v>
      </c>
      <c r="J137" s="53">
        <f>SUM(方向別!C96,方向別!J96,方向別!C137)</f>
        <v>1</v>
      </c>
      <c r="K137" s="53">
        <f>SUM(方向別!D96,方向別!K96,方向別!D137)</f>
        <v>1</v>
      </c>
      <c r="L137" s="53">
        <f>SUM(方向別!E96,方向別!L96,方向別!E137)</f>
        <v>0</v>
      </c>
      <c r="M137" s="53">
        <f t="shared" si="21"/>
        <v>15</v>
      </c>
      <c r="N137" s="52">
        <f t="shared" si="22"/>
        <v>6.666666666666667</v>
      </c>
      <c r="O137" s="51">
        <f t="shared" si="23"/>
        <v>0.8537279453614115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>
        <v>2</v>
      </c>
      <c r="C138" s="53">
        <v>2</v>
      </c>
      <c r="D138" s="53">
        <v>1</v>
      </c>
      <c r="E138" s="53">
        <v>0</v>
      </c>
      <c r="F138" s="53">
        <f t="shared" si="18"/>
        <v>5</v>
      </c>
      <c r="G138" s="52">
        <f t="shared" si="19"/>
        <v>40</v>
      </c>
      <c r="H138" s="51">
        <f t="shared" si="20"/>
        <v>1.7241379310344827</v>
      </c>
      <c r="I138" s="53">
        <f>SUM(方向別!B97,方向別!I97,方向別!B138)</f>
        <v>16</v>
      </c>
      <c r="J138" s="53">
        <f>SUM(方向別!C97,方向別!J97,方向別!C138)</f>
        <v>2</v>
      </c>
      <c r="K138" s="53">
        <f>SUM(方向別!D97,方向別!K97,方向別!D138)</f>
        <v>2</v>
      </c>
      <c r="L138" s="53">
        <f>SUM(方向別!E97,方向別!L97,方向別!E138)</f>
        <v>0</v>
      </c>
      <c r="M138" s="53">
        <f t="shared" si="21"/>
        <v>20</v>
      </c>
      <c r="N138" s="52">
        <f t="shared" si="22"/>
        <v>10</v>
      </c>
      <c r="O138" s="51">
        <f t="shared" si="23"/>
        <v>1.1383039271485487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>
        <v>4</v>
      </c>
      <c r="C139" s="53">
        <v>2</v>
      </c>
      <c r="D139" s="53">
        <v>0</v>
      </c>
      <c r="E139" s="53">
        <v>0</v>
      </c>
      <c r="F139" s="53">
        <f t="shared" si="18"/>
        <v>6</v>
      </c>
      <c r="G139" s="52">
        <f t="shared" si="19"/>
        <v>33.333333333333329</v>
      </c>
      <c r="H139" s="51">
        <f t="shared" si="20"/>
        <v>2.0689655172413794</v>
      </c>
      <c r="I139" s="53">
        <f>SUM(方向別!B98,方向別!I98,方向別!B139)</f>
        <v>21</v>
      </c>
      <c r="J139" s="53">
        <f>SUM(方向別!C98,方向別!J98,方向別!C139)</f>
        <v>3</v>
      </c>
      <c r="K139" s="53">
        <f>SUM(方向別!D98,方向別!K98,方向別!D139)</f>
        <v>1</v>
      </c>
      <c r="L139" s="53">
        <f>SUM(方向別!E98,方向別!L98,方向別!E139)</f>
        <v>1</v>
      </c>
      <c r="M139" s="53">
        <f t="shared" si="21"/>
        <v>26</v>
      </c>
      <c r="N139" s="52">
        <f t="shared" si="22"/>
        <v>15.384615384615385</v>
      </c>
      <c r="O139" s="51">
        <f t="shared" si="23"/>
        <v>1.4797951052931131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>
        <f>SUM(B134:B139)</f>
        <v>11</v>
      </c>
      <c r="C140" s="49">
        <f>SUM(C134:C139)</f>
        <v>8</v>
      </c>
      <c r="D140" s="49">
        <f>SUM(D134:D139)</f>
        <v>1</v>
      </c>
      <c r="E140" s="49">
        <f>SUM(E134:E139)</f>
        <v>0</v>
      </c>
      <c r="F140" s="49">
        <f t="shared" si="18"/>
        <v>20</v>
      </c>
      <c r="G140" s="48">
        <f t="shared" si="19"/>
        <v>40</v>
      </c>
      <c r="H140" s="47">
        <f t="shared" si="20"/>
        <v>6.8965517241379306</v>
      </c>
      <c r="I140" s="49">
        <f>SUM(I134:I139)</f>
        <v>99</v>
      </c>
      <c r="J140" s="49">
        <f>SUM(J134:J139)</f>
        <v>9</v>
      </c>
      <c r="K140" s="49">
        <f>SUM(K134:K139)</f>
        <v>8</v>
      </c>
      <c r="L140" s="49">
        <f>SUM(L134:L139)</f>
        <v>3</v>
      </c>
      <c r="M140" s="49">
        <f t="shared" si="21"/>
        <v>119</v>
      </c>
      <c r="N140" s="48">
        <f t="shared" si="22"/>
        <v>10.084033613445378</v>
      </c>
      <c r="O140" s="47">
        <f t="shared" si="23"/>
        <v>6.7729083665338639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>
        <v>3</v>
      </c>
      <c r="C141" s="57">
        <v>0</v>
      </c>
      <c r="D141" s="57">
        <v>0</v>
      </c>
      <c r="E141" s="57">
        <v>0</v>
      </c>
      <c r="F141" s="57">
        <f t="shared" si="18"/>
        <v>3</v>
      </c>
      <c r="G141" s="56">
        <f t="shared" si="19"/>
        <v>0</v>
      </c>
      <c r="H141" s="55">
        <f t="shared" si="20"/>
        <v>1.0344827586206897</v>
      </c>
      <c r="I141" s="57">
        <f>SUM(方向別!B100,方向別!I100,方向別!B141)</f>
        <v>28</v>
      </c>
      <c r="J141" s="57">
        <f>SUM(方向別!C100,方向別!J100,方向別!C141)</f>
        <v>0</v>
      </c>
      <c r="K141" s="57">
        <f>SUM(方向別!D100,方向別!K100,方向別!D141)</f>
        <v>1</v>
      </c>
      <c r="L141" s="57">
        <f>SUM(方向別!E100,方向別!L100,方向別!E141)</f>
        <v>0</v>
      </c>
      <c r="M141" s="57">
        <f t="shared" si="21"/>
        <v>29</v>
      </c>
      <c r="N141" s="56">
        <f t="shared" si="22"/>
        <v>0</v>
      </c>
      <c r="O141" s="55">
        <f t="shared" si="23"/>
        <v>1.6505406943653957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>
        <v>4</v>
      </c>
      <c r="C142" s="53">
        <v>2</v>
      </c>
      <c r="D142" s="53">
        <v>0</v>
      </c>
      <c r="E142" s="53">
        <v>0</v>
      </c>
      <c r="F142" s="53">
        <f t="shared" si="18"/>
        <v>6</v>
      </c>
      <c r="G142" s="52">
        <f t="shared" si="19"/>
        <v>33.333333333333329</v>
      </c>
      <c r="H142" s="51">
        <f t="shared" si="20"/>
        <v>2.0689655172413794</v>
      </c>
      <c r="I142" s="53">
        <f>SUM(方向別!B101,方向別!I101,方向別!B142)</f>
        <v>21</v>
      </c>
      <c r="J142" s="53">
        <f>SUM(方向別!C101,方向別!J101,方向別!C142)</f>
        <v>5</v>
      </c>
      <c r="K142" s="53">
        <f>SUM(方向別!D101,方向別!K101,方向別!D142)</f>
        <v>3</v>
      </c>
      <c r="L142" s="53">
        <f>SUM(方向別!E101,方向別!L101,方向別!E142)</f>
        <v>0</v>
      </c>
      <c r="M142" s="53">
        <f t="shared" si="21"/>
        <v>29</v>
      </c>
      <c r="N142" s="52">
        <f t="shared" si="22"/>
        <v>17.241379310344829</v>
      </c>
      <c r="O142" s="51">
        <f t="shared" si="23"/>
        <v>1.6505406943653957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>
        <v>1</v>
      </c>
      <c r="C143" s="53">
        <v>0</v>
      </c>
      <c r="D143" s="53">
        <v>0</v>
      </c>
      <c r="E143" s="53">
        <v>0</v>
      </c>
      <c r="F143" s="53">
        <f t="shared" si="18"/>
        <v>1</v>
      </c>
      <c r="G143" s="52">
        <f t="shared" si="19"/>
        <v>0</v>
      </c>
      <c r="H143" s="51">
        <f t="shared" si="20"/>
        <v>0.34482758620689657</v>
      </c>
      <c r="I143" s="53">
        <f>SUM(方向別!B102,方向別!I102,方向別!B143)</f>
        <v>15</v>
      </c>
      <c r="J143" s="53">
        <f>SUM(方向別!C102,方向別!J102,方向別!C143)</f>
        <v>0</v>
      </c>
      <c r="K143" s="53">
        <f>SUM(方向別!D102,方向別!K102,方向別!D143)</f>
        <v>1</v>
      </c>
      <c r="L143" s="53">
        <f>SUM(方向別!E102,方向別!L102,方向別!E143)</f>
        <v>0</v>
      </c>
      <c r="M143" s="53">
        <f t="shared" si="21"/>
        <v>16</v>
      </c>
      <c r="N143" s="52">
        <f t="shared" si="22"/>
        <v>0</v>
      </c>
      <c r="O143" s="51">
        <f t="shared" si="23"/>
        <v>0.91064314171883898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>
        <v>5</v>
      </c>
      <c r="C144" s="53">
        <v>1</v>
      </c>
      <c r="D144" s="53">
        <v>0</v>
      </c>
      <c r="E144" s="53">
        <v>0</v>
      </c>
      <c r="F144" s="53">
        <f t="shared" si="18"/>
        <v>6</v>
      </c>
      <c r="G144" s="52">
        <f t="shared" si="19"/>
        <v>16.666666666666664</v>
      </c>
      <c r="H144" s="51">
        <f t="shared" si="20"/>
        <v>2.0689655172413794</v>
      </c>
      <c r="I144" s="53">
        <f>SUM(方向別!B103,方向別!I103,方向別!B144)</f>
        <v>22</v>
      </c>
      <c r="J144" s="53">
        <f>SUM(方向別!C103,方向別!J103,方向別!C144)</f>
        <v>3</v>
      </c>
      <c r="K144" s="53">
        <f>SUM(方向別!D103,方向別!K103,方向別!D144)</f>
        <v>2</v>
      </c>
      <c r="L144" s="53">
        <f>SUM(方向別!E103,方向別!L103,方向別!E144)</f>
        <v>0</v>
      </c>
      <c r="M144" s="53">
        <f t="shared" si="21"/>
        <v>27</v>
      </c>
      <c r="N144" s="52">
        <f t="shared" si="22"/>
        <v>11.111111111111111</v>
      </c>
      <c r="O144" s="51">
        <f t="shared" si="23"/>
        <v>1.5367103016505406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>
        <v>4</v>
      </c>
      <c r="C145" s="53">
        <v>1</v>
      </c>
      <c r="D145" s="53">
        <v>1</v>
      </c>
      <c r="E145" s="53">
        <v>0</v>
      </c>
      <c r="F145" s="53">
        <f t="shared" si="18"/>
        <v>6</v>
      </c>
      <c r="G145" s="52">
        <f t="shared" si="19"/>
        <v>16.666666666666664</v>
      </c>
      <c r="H145" s="51">
        <f t="shared" si="20"/>
        <v>2.0689655172413794</v>
      </c>
      <c r="I145" s="53">
        <f>SUM(方向別!B104,方向別!I104,方向別!B145)</f>
        <v>27</v>
      </c>
      <c r="J145" s="53">
        <f>SUM(方向別!C104,方向別!J104,方向別!C145)</f>
        <v>1</v>
      </c>
      <c r="K145" s="53">
        <f>SUM(方向別!D104,方向別!K104,方向別!D145)</f>
        <v>5</v>
      </c>
      <c r="L145" s="53">
        <f>SUM(方向別!E104,方向別!L104,方向別!E145)</f>
        <v>1</v>
      </c>
      <c r="M145" s="53">
        <f t="shared" si="21"/>
        <v>34</v>
      </c>
      <c r="N145" s="52">
        <f t="shared" si="22"/>
        <v>5.8823529411764701</v>
      </c>
      <c r="O145" s="51">
        <f t="shared" si="23"/>
        <v>1.9351166761525329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>
        <v>5</v>
      </c>
      <c r="C146" s="53">
        <v>0</v>
      </c>
      <c r="D146" s="53">
        <v>0</v>
      </c>
      <c r="E146" s="53">
        <v>0</v>
      </c>
      <c r="F146" s="53">
        <f t="shared" si="18"/>
        <v>5</v>
      </c>
      <c r="G146" s="52">
        <f t="shared" si="19"/>
        <v>0</v>
      </c>
      <c r="H146" s="51">
        <f t="shared" si="20"/>
        <v>1.7241379310344827</v>
      </c>
      <c r="I146" s="53">
        <f>SUM(方向別!B105,方向別!I105,方向別!B146)</f>
        <v>17</v>
      </c>
      <c r="J146" s="53">
        <f>SUM(方向別!C105,方向別!J105,方向別!C146)</f>
        <v>0</v>
      </c>
      <c r="K146" s="53">
        <f>SUM(方向別!D105,方向別!K105,方向別!D146)</f>
        <v>0</v>
      </c>
      <c r="L146" s="53">
        <f>SUM(方向別!E105,方向別!L105,方向別!E146)</f>
        <v>0</v>
      </c>
      <c r="M146" s="53">
        <f t="shared" si="21"/>
        <v>17</v>
      </c>
      <c r="N146" s="52">
        <f t="shared" si="22"/>
        <v>0</v>
      </c>
      <c r="O146" s="51">
        <f t="shared" si="23"/>
        <v>0.96755833807626646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>
        <f>SUM(B141:B146)</f>
        <v>22</v>
      </c>
      <c r="C147" s="49">
        <f>SUM(C141:C146)</f>
        <v>4</v>
      </c>
      <c r="D147" s="49">
        <f>SUM(D141:D146)</f>
        <v>1</v>
      </c>
      <c r="E147" s="49">
        <f>SUM(E141:E146)</f>
        <v>0</v>
      </c>
      <c r="F147" s="49">
        <f t="shared" si="18"/>
        <v>27</v>
      </c>
      <c r="G147" s="48">
        <f t="shared" si="19"/>
        <v>14.814814814814813</v>
      </c>
      <c r="H147" s="47">
        <f t="shared" si="20"/>
        <v>9.3103448275862082</v>
      </c>
      <c r="I147" s="49">
        <f>SUM(I141:I146)</f>
        <v>130</v>
      </c>
      <c r="J147" s="49">
        <f>SUM(J141:J146)</f>
        <v>9</v>
      </c>
      <c r="K147" s="49">
        <f>SUM(K141:K146)</f>
        <v>12</v>
      </c>
      <c r="L147" s="49">
        <f>SUM(L141:L146)</f>
        <v>1</v>
      </c>
      <c r="M147" s="49">
        <f t="shared" si="21"/>
        <v>152</v>
      </c>
      <c r="N147" s="48">
        <f t="shared" si="22"/>
        <v>6.5789473684210522</v>
      </c>
      <c r="O147" s="47">
        <f t="shared" si="23"/>
        <v>8.6511098463289695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>
        <v>18</v>
      </c>
      <c r="C148" s="53">
        <v>6</v>
      </c>
      <c r="D148" s="53">
        <v>0</v>
      </c>
      <c r="E148" s="53">
        <v>0</v>
      </c>
      <c r="F148" s="53">
        <f t="shared" si="18"/>
        <v>24</v>
      </c>
      <c r="G148" s="52">
        <f t="shared" si="19"/>
        <v>25</v>
      </c>
      <c r="H148" s="51">
        <f t="shared" si="20"/>
        <v>8.2758620689655178</v>
      </c>
      <c r="I148" s="53">
        <f>SUM(方向別!B107,方向別!I107,方向別!B148)</f>
        <v>105</v>
      </c>
      <c r="J148" s="53">
        <f>SUM(方向別!C107,方向別!J107,方向別!C148)</f>
        <v>8</v>
      </c>
      <c r="K148" s="53">
        <f>SUM(方向別!D107,方向別!K107,方向別!D148)</f>
        <v>5</v>
      </c>
      <c r="L148" s="53">
        <f>SUM(方向別!E107,方向別!L107,方向別!E148)</f>
        <v>0</v>
      </c>
      <c r="M148" s="53">
        <f t="shared" si="21"/>
        <v>118</v>
      </c>
      <c r="N148" s="52">
        <f t="shared" si="22"/>
        <v>6.7796610169491522</v>
      </c>
      <c r="O148" s="51">
        <f t="shared" si="23"/>
        <v>6.7159931701764375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>
        <v>18</v>
      </c>
      <c r="C149" s="53">
        <v>4</v>
      </c>
      <c r="D149" s="53">
        <v>0</v>
      </c>
      <c r="E149" s="53">
        <v>0</v>
      </c>
      <c r="F149" s="53">
        <f t="shared" si="18"/>
        <v>22</v>
      </c>
      <c r="G149" s="52">
        <f t="shared" si="19"/>
        <v>18.181818181818183</v>
      </c>
      <c r="H149" s="51">
        <f t="shared" si="20"/>
        <v>7.5862068965517242</v>
      </c>
      <c r="I149" s="53">
        <f>SUM(方向別!B108,方向別!I108,方向別!B149)</f>
        <v>99</v>
      </c>
      <c r="J149" s="53">
        <f>SUM(方向別!C108,方向別!J108,方向別!C149)</f>
        <v>6</v>
      </c>
      <c r="K149" s="53">
        <f>SUM(方向別!D108,方向別!K108,方向別!D149)</f>
        <v>13</v>
      </c>
      <c r="L149" s="53">
        <f>SUM(方向別!E108,方向別!L108,方向別!E149)</f>
        <v>3</v>
      </c>
      <c r="M149" s="53">
        <f t="shared" si="21"/>
        <v>121</v>
      </c>
      <c r="N149" s="52">
        <f t="shared" si="22"/>
        <v>7.4380165289256199</v>
      </c>
      <c r="O149" s="51">
        <f t="shared" si="23"/>
        <v>6.8867387592487201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>
        <v>12</v>
      </c>
      <c r="C150" s="53">
        <v>4</v>
      </c>
      <c r="D150" s="53">
        <v>1</v>
      </c>
      <c r="E150" s="53">
        <v>1</v>
      </c>
      <c r="F150" s="53">
        <f t="shared" si="18"/>
        <v>18</v>
      </c>
      <c r="G150" s="52">
        <f t="shared" si="19"/>
        <v>27.777777777777779</v>
      </c>
      <c r="H150" s="51">
        <f t="shared" si="20"/>
        <v>6.2068965517241379</v>
      </c>
      <c r="I150" s="53">
        <f>SUM(方向別!B109,方向別!I109,方向別!B150)</f>
        <v>109</v>
      </c>
      <c r="J150" s="53">
        <f>SUM(方向別!C109,方向別!J109,方向別!C150)</f>
        <v>6</v>
      </c>
      <c r="K150" s="53">
        <f>SUM(方向別!D109,方向別!K109,方向別!D150)</f>
        <v>6</v>
      </c>
      <c r="L150" s="53">
        <f>SUM(方向別!E109,方向別!L109,方向別!E150)</f>
        <v>2</v>
      </c>
      <c r="M150" s="53">
        <f t="shared" si="21"/>
        <v>123</v>
      </c>
      <c r="N150" s="52">
        <f t="shared" si="22"/>
        <v>6.5040650406504072</v>
      </c>
      <c r="O150" s="51">
        <f t="shared" si="23"/>
        <v>7.0005691519635747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>
        <v>14</v>
      </c>
      <c r="C151" s="53">
        <v>5</v>
      </c>
      <c r="D151" s="53">
        <v>1</v>
      </c>
      <c r="E151" s="53">
        <v>0</v>
      </c>
      <c r="F151" s="53">
        <f t="shared" si="18"/>
        <v>20</v>
      </c>
      <c r="G151" s="52">
        <f t="shared" si="19"/>
        <v>25</v>
      </c>
      <c r="H151" s="51">
        <f t="shared" si="20"/>
        <v>6.8965517241379306</v>
      </c>
      <c r="I151" s="53">
        <f>SUM(方向別!B110,方向別!I110,方向別!B151)</f>
        <v>102</v>
      </c>
      <c r="J151" s="53">
        <f>SUM(方向別!C110,方向別!J110,方向別!C151)</f>
        <v>7</v>
      </c>
      <c r="K151" s="53">
        <f>SUM(方向別!D110,方向別!K110,方向別!D151)</f>
        <v>12</v>
      </c>
      <c r="L151" s="53">
        <f>SUM(方向別!E110,方向別!L110,方向別!E151)</f>
        <v>1</v>
      </c>
      <c r="M151" s="53">
        <f t="shared" si="21"/>
        <v>122</v>
      </c>
      <c r="N151" s="52">
        <f t="shared" si="22"/>
        <v>6.557377049180328</v>
      </c>
      <c r="O151" s="51">
        <f t="shared" si="23"/>
        <v>6.9436539556061465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>
        <v>10</v>
      </c>
      <c r="C152" s="53">
        <v>6</v>
      </c>
      <c r="D152" s="53">
        <v>2</v>
      </c>
      <c r="E152" s="53">
        <v>0</v>
      </c>
      <c r="F152" s="53">
        <f t="shared" si="18"/>
        <v>18</v>
      </c>
      <c r="G152" s="52">
        <f t="shared" si="19"/>
        <v>33.333333333333329</v>
      </c>
      <c r="H152" s="51">
        <f t="shared" si="20"/>
        <v>6.2068965517241379</v>
      </c>
      <c r="I152" s="53">
        <f>SUM(方向別!B111,方向別!I111,方向別!B152)</f>
        <v>92</v>
      </c>
      <c r="J152" s="53">
        <f>SUM(方向別!C111,方向別!J111,方向別!C152)</f>
        <v>8</v>
      </c>
      <c r="K152" s="53">
        <f>SUM(方向別!D111,方向別!K111,方向別!D152)</f>
        <v>6</v>
      </c>
      <c r="L152" s="53">
        <f>SUM(方向別!E111,方向別!L111,方向別!E152)</f>
        <v>0</v>
      </c>
      <c r="M152" s="53">
        <f t="shared" si="21"/>
        <v>106</v>
      </c>
      <c r="N152" s="52">
        <f t="shared" si="22"/>
        <v>7.5471698113207548</v>
      </c>
      <c r="O152" s="51">
        <f t="shared" si="23"/>
        <v>6.0330108138873078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>
        <v>16</v>
      </c>
      <c r="C153" s="53">
        <v>5</v>
      </c>
      <c r="D153" s="53">
        <v>1</v>
      </c>
      <c r="E153" s="53">
        <v>0</v>
      </c>
      <c r="F153" s="53">
        <f t="shared" si="18"/>
        <v>22</v>
      </c>
      <c r="G153" s="52">
        <f t="shared" si="19"/>
        <v>22.727272727272727</v>
      </c>
      <c r="H153" s="51">
        <f t="shared" si="20"/>
        <v>7.5862068965517242</v>
      </c>
      <c r="I153" s="53">
        <f>SUM(方向別!B112,方向別!I112,方向別!B153)</f>
        <v>110</v>
      </c>
      <c r="J153" s="53">
        <f>SUM(方向別!C112,方向別!J112,方向別!C153)</f>
        <v>11</v>
      </c>
      <c r="K153" s="53">
        <f>SUM(方向別!D112,方向別!K112,方向別!D153)</f>
        <v>10</v>
      </c>
      <c r="L153" s="53">
        <f>SUM(方向別!E112,方向別!L112,方向別!E153)</f>
        <v>0</v>
      </c>
      <c r="M153" s="53">
        <f t="shared" si="21"/>
        <v>131</v>
      </c>
      <c r="N153" s="52">
        <f t="shared" si="22"/>
        <v>8.3969465648854964</v>
      </c>
      <c r="O153" s="51">
        <f t="shared" si="23"/>
        <v>7.4558907228229945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>
        <v>22</v>
      </c>
      <c r="C154" s="53">
        <v>7</v>
      </c>
      <c r="D154" s="53">
        <v>4</v>
      </c>
      <c r="E154" s="53">
        <v>0</v>
      </c>
      <c r="F154" s="53">
        <f t="shared" si="18"/>
        <v>33</v>
      </c>
      <c r="G154" s="52">
        <f t="shared" si="19"/>
        <v>21.212121212121211</v>
      </c>
      <c r="H154" s="51">
        <f t="shared" si="20"/>
        <v>11.379310344827587</v>
      </c>
      <c r="I154" s="53">
        <f>SUM(方向別!B113,方向別!I113,方向別!B154)</f>
        <v>131</v>
      </c>
      <c r="J154" s="53">
        <f>SUM(方向別!C113,方向別!J113,方向別!C154)</f>
        <v>12</v>
      </c>
      <c r="K154" s="53">
        <f>SUM(方向別!D113,方向別!K113,方向別!D154)</f>
        <v>13</v>
      </c>
      <c r="L154" s="53">
        <f>SUM(方向別!E113,方向別!L113,方向別!E154)</f>
        <v>5</v>
      </c>
      <c r="M154" s="53">
        <f t="shared" si="21"/>
        <v>161</v>
      </c>
      <c r="N154" s="52">
        <f t="shared" si="22"/>
        <v>10.559006211180124</v>
      </c>
      <c r="O154" s="51">
        <f t="shared" si="23"/>
        <v>9.1633466135458175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59</v>
      </c>
      <c r="B155" s="53">
        <v>23</v>
      </c>
      <c r="C155" s="53">
        <v>8</v>
      </c>
      <c r="D155" s="53">
        <v>1</v>
      </c>
      <c r="E155" s="53">
        <v>0</v>
      </c>
      <c r="F155" s="53">
        <f t="shared" si="18"/>
        <v>32</v>
      </c>
      <c r="G155" s="52">
        <f t="shared" si="19"/>
        <v>25</v>
      </c>
      <c r="H155" s="51">
        <f t="shared" si="20"/>
        <v>11.03448275862069</v>
      </c>
      <c r="I155" s="53">
        <f>SUM(方向別!B114,方向別!I114,方向別!B155)</f>
        <v>178</v>
      </c>
      <c r="J155" s="53">
        <f>SUM(方向別!C114,方向別!J114,方向別!C155)</f>
        <v>11</v>
      </c>
      <c r="K155" s="53">
        <f>SUM(方向別!D114,方向別!K114,方向別!D155)</f>
        <v>10</v>
      </c>
      <c r="L155" s="53">
        <f>SUM(方向別!E114,方向別!L114,方向別!E155)</f>
        <v>2</v>
      </c>
      <c r="M155" s="53">
        <f t="shared" si="21"/>
        <v>201</v>
      </c>
      <c r="N155" s="52">
        <f t="shared" si="22"/>
        <v>6.467661691542288</v>
      </c>
      <c r="O155" s="51">
        <f t="shared" si="23"/>
        <v>11.439954467842913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>
        <v>4</v>
      </c>
      <c r="C156" s="57">
        <v>2</v>
      </c>
      <c r="D156" s="57">
        <v>0</v>
      </c>
      <c r="E156" s="57">
        <v>0</v>
      </c>
      <c r="F156" s="57">
        <f t="shared" si="18"/>
        <v>6</v>
      </c>
      <c r="G156" s="56">
        <f t="shared" si="19"/>
        <v>33.333333333333329</v>
      </c>
      <c r="H156" s="55">
        <f t="shared" si="20"/>
        <v>2.0689655172413794</v>
      </c>
      <c r="I156" s="57">
        <f>SUM(方向別!B115,方向別!I115,方向別!B156)</f>
        <v>27</v>
      </c>
      <c r="J156" s="57">
        <f>SUM(方向別!C115,方向別!J115,方向別!C156)</f>
        <v>3</v>
      </c>
      <c r="K156" s="57">
        <f>SUM(方向別!D115,方向別!K115,方向別!D156)</f>
        <v>1</v>
      </c>
      <c r="L156" s="57">
        <f>SUM(方向別!E115,方向別!L115,方向別!E156)</f>
        <v>0</v>
      </c>
      <c r="M156" s="57">
        <f t="shared" si="21"/>
        <v>31</v>
      </c>
      <c r="N156" s="56">
        <f t="shared" si="22"/>
        <v>9.67741935483871</v>
      </c>
      <c r="O156" s="55">
        <f t="shared" si="23"/>
        <v>1.7643710870802503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>
        <v>3</v>
      </c>
      <c r="C157" s="53">
        <v>1</v>
      </c>
      <c r="D157" s="53">
        <v>0</v>
      </c>
      <c r="E157" s="53">
        <v>0</v>
      </c>
      <c r="F157" s="53">
        <f t="shared" si="18"/>
        <v>4</v>
      </c>
      <c r="G157" s="52">
        <f t="shared" si="19"/>
        <v>25</v>
      </c>
      <c r="H157" s="51">
        <f t="shared" si="20"/>
        <v>1.3793103448275863</v>
      </c>
      <c r="I157" s="53">
        <f>SUM(方向別!B116,方向別!I116,方向別!B157)</f>
        <v>32</v>
      </c>
      <c r="J157" s="53">
        <f>SUM(方向別!C116,方向別!J116,方向別!C157)</f>
        <v>3</v>
      </c>
      <c r="K157" s="53">
        <f>SUM(方向別!D116,方向別!K116,方向別!D157)</f>
        <v>1</v>
      </c>
      <c r="L157" s="53">
        <f>SUM(方向別!E116,方向別!L116,方向別!E157)</f>
        <v>1</v>
      </c>
      <c r="M157" s="53">
        <f t="shared" si="21"/>
        <v>37</v>
      </c>
      <c r="N157" s="52">
        <f t="shared" si="22"/>
        <v>10.810810810810811</v>
      </c>
      <c r="O157" s="51">
        <f t="shared" si="23"/>
        <v>2.1058622652248151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>
        <v>3</v>
      </c>
      <c r="C158" s="53">
        <v>0</v>
      </c>
      <c r="D158" s="53">
        <v>0</v>
      </c>
      <c r="E158" s="53">
        <v>1</v>
      </c>
      <c r="F158" s="53">
        <f t="shared" si="18"/>
        <v>4</v>
      </c>
      <c r="G158" s="52">
        <f t="shared" si="19"/>
        <v>25</v>
      </c>
      <c r="H158" s="51">
        <f t="shared" si="20"/>
        <v>1.3793103448275863</v>
      </c>
      <c r="I158" s="53">
        <f>SUM(方向別!B117,方向別!I117,方向別!B158)</f>
        <v>26</v>
      </c>
      <c r="J158" s="53">
        <f>SUM(方向別!C117,方向別!J117,方向別!C158)</f>
        <v>0</v>
      </c>
      <c r="K158" s="53">
        <f>SUM(方向別!D117,方向別!K117,方向別!D158)</f>
        <v>1</v>
      </c>
      <c r="L158" s="53">
        <f>SUM(方向別!E117,方向別!L117,方向別!E158)</f>
        <v>1</v>
      </c>
      <c r="M158" s="53">
        <f t="shared" si="21"/>
        <v>28</v>
      </c>
      <c r="N158" s="52">
        <f t="shared" si="22"/>
        <v>3.5714285714285712</v>
      </c>
      <c r="O158" s="51">
        <f t="shared" si="23"/>
        <v>1.593625498007968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>
        <v>3</v>
      </c>
      <c r="C159" s="53">
        <v>1</v>
      </c>
      <c r="D159" s="53">
        <v>0</v>
      </c>
      <c r="E159" s="53">
        <v>0</v>
      </c>
      <c r="F159" s="53">
        <f t="shared" si="18"/>
        <v>4</v>
      </c>
      <c r="G159" s="52">
        <f t="shared" si="19"/>
        <v>25</v>
      </c>
      <c r="H159" s="51">
        <f t="shared" si="20"/>
        <v>1.3793103448275863</v>
      </c>
      <c r="I159" s="53">
        <f>SUM(方向別!B118,方向別!I118,方向別!B159)</f>
        <v>27</v>
      </c>
      <c r="J159" s="53">
        <f>SUM(方向別!C118,方向別!J118,方向別!C159)</f>
        <v>1</v>
      </c>
      <c r="K159" s="53">
        <f>SUM(方向別!D118,方向別!K118,方向別!D159)</f>
        <v>1</v>
      </c>
      <c r="L159" s="53">
        <f>SUM(方向別!E118,方向別!L118,方向別!E159)</f>
        <v>0</v>
      </c>
      <c r="M159" s="53">
        <f t="shared" si="21"/>
        <v>29</v>
      </c>
      <c r="N159" s="52">
        <f t="shared" si="22"/>
        <v>3.4482758620689653</v>
      </c>
      <c r="O159" s="51">
        <f t="shared" si="23"/>
        <v>1.6505406943653957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>
        <v>1</v>
      </c>
      <c r="C160" s="53">
        <v>1</v>
      </c>
      <c r="D160" s="53">
        <v>0</v>
      </c>
      <c r="E160" s="53">
        <v>0</v>
      </c>
      <c r="F160" s="53">
        <f t="shared" si="18"/>
        <v>2</v>
      </c>
      <c r="G160" s="52">
        <f t="shared" si="19"/>
        <v>50</v>
      </c>
      <c r="H160" s="51">
        <f t="shared" si="20"/>
        <v>0.68965517241379315</v>
      </c>
      <c r="I160" s="53">
        <f>SUM(方向別!B119,方向別!I119,方向別!B160)</f>
        <v>33</v>
      </c>
      <c r="J160" s="53">
        <f>SUM(方向別!C119,方向別!J119,方向別!C160)</f>
        <v>2</v>
      </c>
      <c r="K160" s="53">
        <f>SUM(方向別!D119,方向別!K119,方向別!D160)</f>
        <v>1</v>
      </c>
      <c r="L160" s="53">
        <f>SUM(方向別!E119,方向別!L119,方向別!E160)</f>
        <v>0</v>
      </c>
      <c r="M160" s="53">
        <f t="shared" si="21"/>
        <v>36</v>
      </c>
      <c r="N160" s="52">
        <f t="shared" si="22"/>
        <v>5.5555555555555554</v>
      </c>
      <c r="O160" s="51">
        <f t="shared" si="23"/>
        <v>2.0489470688673879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>
        <v>2</v>
      </c>
      <c r="C161" s="53">
        <v>1</v>
      </c>
      <c r="D161" s="53">
        <v>0</v>
      </c>
      <c r="E161" s="53">
        <v>0</v>
      </c>
      <c r="F161" s="53">
        <f t="shared" si="18"/>
        <v>3</v>
      </c>
      <c r="G161" s="52">
        <f t="shared" si="19"/>
        <v>33.333333333333329</v>
      </c>
      <c r="H161" s="51">
        <f t="shared" si="20"/>
        <v>1.0344827586206897</v>
      </c>
      <c r="I161" s="53">
        <f>SUM(方向別!B120,方向別!I120,方向別!B161)</f>
        <v>32</v>
      </c>
      <c r="J161" s="53">
        <f>SUM(方向別!C120,方向別!J120,方向別!C161)</f>
        <v>2</v>
      </c>
      <c r="K161" s="53">
        <f>SUM(方向別!D120,方向別!K120,方向別!D161)</f>
        <v>1</v>
      </c>
      <c r="L161" s="53">
        <f>SUM(方向別!E120,方向別!L120,方向別!E161)</f>
        <v>0</v>
      </c>
      <c r="M161" s="53">
        <f t="shared" si="21"/>
        <v>35</v>
      </c>
      <c r="N161" s="52">
        <f t="shared" si="22"/>
        <v>5.7142857142857144</v>
      </c>
      <c r="O161" s="51">
        <f t="shared" si="23"/>
        <v>1.9920318725099602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>
        <f>SUM(B156:B161)</f>
        <v>16</v>
      </c>
      <c r="C162" s="49">
        <f>SUM(C156:C161)</f>
        <v>6</v>
      </c>
      <c r="D162" s="49">
        <f>SUM(D156:D161)</f>
        <v>0</v>
      </c>
      <c r="E162" s="49">
        <f>SUM(E156:E161)</f>
        <v>1</v>
      </c>
      <c r="F162" s="49">
        <f t="shared" si="18"/>
        <v>23</v>
      </c>
      <c r="G162" s="48">
        <f t="shared" si="19"/>
        <v>30.434782608695656</v>
      </c>
      <c r="H162" s="47">
        <f t="shared" si="20"/>
        <v>7.931034482758621</v>
      </c>
      <c r="I162" s="49">
        <f>SUM(I156:I161)</f>
        <v>177</v>
      </c>
      <c r="J162" s="49">
        <f>SUM(J156:J161)</f>
        <v>11</v>
      </c>
      <c r="K162" s="49">
        <f>SUM(K156:K161)</f>
        <v>6</v>
      </c>
      <c r="L162" s="49">
        <f>SUM(L156:L161)</f>
        <v>2</v>
      </c>
      <c r="M162" s="49">
        <f t="shared" si="21"/>
        <v>196</v>
      </c>
      <c r="N162" s="48">
        <f t="shared" si="22"/>
        <v>6.6326530612244898</v>
      </c>
      <c r="O162" s="47">
        <f t="shared" si="23"/>
        <v>11.155378486055776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>
        <v>2</v>
      </c>
      <c r="C163" s="57">
        <v>2</v>
      </c>
      <c r="D163" s="57">
        <v>0</v>
      </c>
      <c r="E163" s="57">
        <v>0</v>
      </c>
      <c r="F163" s="57">
        <f t="shared" si="18"/>
        <v>4</v>
      </c>
      <c r="G163" s="56">
        <f t="shared" si="19"/>
        <v>50</v>
      </c>
      <c r="H163" s="55">
        <f t="shared" si="20"/>
        <v>1.3793103448275863</v>
      </c>
      <c r="I163" s="57">
        <f>SUM(方向別!B122,方向別!I122,方向別!B163)</f>
        <v>31</v>
      </c>
      <c r="J163" s="57">
        <f>SUM(方向別!C122,方向別!J122,方向別!C163)</f>
        <v>2</v>
      </c>
      <c r="K163" s="57">
        <f>SUM(方向別!D122,方向別!K122,方向別!D163)</f>
        <v>1</v>
      </c>
      <c r="L163" s="57">
        <f>SUM(方向別!E122,方向別!L122,方向別!E163)</f>
        <v>0</v>
      </c>
      <c r="M163" s="57">
        <f t="shared" si="21"/>
        <v>34</v>
      </c>
      <c r="N163" s="56">
        <f t="shared" si="22"/>
        <v>5.8823529411764701</v>
      </c>
      <c r="O163" s="55">
        <f t="shared" si="23"/>
        <v>1.9351166761525329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>
        <v>3</v>
      </c>
      <c r="C164" s="53">
        <v>0</v>
      </c>
      <c r="D164" s="53">
        <v>0</v>
      </c>
      <c r="E164" s="53">
        <v>0</v>
      </c>
      <c r="F164" s="53">
        <f t="shared" si="18"/>
        <v>3</v>
      </c>
      <c r="G164" s="52">
        <f t="shared" si="19"/>
        <v>0</v>
      </c>
      <c r="H164" s="51">
        <f t="shared" si="20"/>
        <v>1.0344827586206897</v>
      </c>
      <c r="I164" s="53">
        <f>SUM(方向別!B123,方向別!I123,方向別!B164)</f>
        <v>35</v>
      </c>
      <c r="J164" s="53">
        <f>SUM(方向別!C123,方向別!J123,方向別!C164)</f>
        <v>0</v>
      </c>
      <c r="K164" s="53">
        <f>SUM(方向別!D123,方向別!K123,方向別!D164)</f>
        <v>0</v>
      </c>
      <c r="L164" s="53">
        <f>SUM(方向別!E123,方向別!L123,方向別!E164)</f>
        <v>0</v>
      </c>
      <c r="M164" s="53">
        <f t="shared" si="21"/>
        <v>35</v>
      </c>
      <c r="N164" s="52">
        <f t="shared" si="22"/>
        <v>0</v>
      </c>
      <c r="O164" s="51">
        <f t="shared" si="23"/>
        <v>1.9920318725099602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>
        <v>3</v>
      </c>
      <c r="C165" s="53">
        <v>2</v>
      </c>
      <c r="D165" s="53">
        <v>1</v>
      </c>
      <c r="E165" s="53">
        <v>0</v>
      </c>
      <c r="F165" s="53">
        <f t="shared" si="18"/>
        <v>6</v>
      </c>
      <c r="G165" s="52">
        <f t="shared" si="19"/>
        <v>33.333333333333329</v>
      </c>
      <c r="H165" s="51">
        <f t="shared" si="20"/>
        <v>2.0689655172413794</v>
      </c>
      <c r="I165" s="53">
        <f>SUM(方向別!B124,方向別!I124,方向別!B165)</f>
        <v>32</v>
      </c>
      <c r="J165" s="53">
        <f>SUM(方向別!C124,方向別!J124,方向別!C165)</f>
        <v>2</v>
      </c>
      <c r="K165" s="53">
        <f>SUM(方向別!D124,方向別!K124,方向別!D165)</f>
        <v>1</v>
      </c>
      <c r="L165" s="53">
        <f>SUM(方向別!E124,方向別!L124,方向別!E165)</f>
        <v>0</v>
      </c>
      <c r="M165" s="53">
        <f t="shared" si="21"/>
        <v>35</v>
      </c>
      <c r="N165" s="52">
        <f t="shared" si="22"/>
        <v>5.7142857142857144</v>
      </c>
      <c r="O165" s="51">
        <f t="shared" si="23"/>
        <v>1.9920318725099602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>
        <v>3</v>
      </c>
      <c r="C166" s="53">
        <v>1</v>
      </c>
      <c r="D166" s="53">
        <v>0</v>
      </c>
      <c r="E166" s="53">
        <v>0</v>
      </c>
      <c r="F166" s="53">
        <f t="shared" si="18"/>
        <v>4</v>
      </c>
      <c r="G166" s="52">
        <f t="shared" si="19"/>
        <v>25</v>
      </c>
      <c r="H166" s="51">
        <f t="shared" si="20"/>
        <v>1.3793103448275863</v>
      </c>
      <c r="I166" s="53">
        <f>SUM(方向別!B125,方向別!I125,方向別!B166)</f>
        <v>33</v>
      </c>
      <c r="J166" s="53">
        <f>SUM(方向別!C125,方向別!J125,方向別!C166)</f>
        <v>1</v>
      </c>
      <c r="K166" s="53">
        <f>SUM(方向別!D125,方向別!K125,方向別!D166)</f>
        <v>0</v>
      </c>
      <c r="L166" s="53">
        <f>SUM(方向別!E125,方向別!L125,方向別!E166)</f>
        <v>1</v>
      </c>
      <c r="M166" s="53">
        <f t="shared" si="21"/>
        <v>35</v>
      </c>
      <c r="N166" s="52">
        <f t="shared" si="22"/>
        <v>5.7142857142857144</v>
      </c>
      <c r="O166" s="51">
        <f t="shared" si="23"/>
        <v>1.9920318725099602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>
        <v>6</v>
      </c>
      <c r="C167" s="53">
        <v>2</v>
      </c>
      <c r="D167" s="53">
        <v>0</v>
      </c>
      <c r="E167" s="53">
        <v>0</v>
      </c>
      <c r="F167" s="53">
        <f t="shared" si="18"/>
        <v>8</v>
      </c>
      <c r="G167" s="52">
        <f t="shared" si="19"/>
        <v>25</v>
      </c>
      <c r="H167" s="51">
        <f t="shared" si="20"/>
        <v>2.7586206896551726</v>
      </c>
      <c r="I167" s="53">
        <f>SUM(方向別!B126,方向別!I126,方向別!B167)</f>
        <v>29</v>
      </c>
      <c r="J167" s="53">
        <f>SUM(方向別!C126,方向別!J126,方向別!C167)</f>
        <v>2</v>
      </c>
      <c r="K167" s="53">
        <f>SUM(方向別!D126,方向別!K126,方向別!D167)</f>
        <v>2</v>
      </c>
      <c r="L167" s="53">
        <f>SUM(方向別!E126,方向別!L126,方向別!E167)</f>
        <v>0</v>
      </c>
      <c r="M167" s="53">
        <f t="shared" si="21"/>
        <v>33</v>
      </c>
      <c r="N167" s="52">
        <f t="shared" si="22"/>
        <v>6.0606060606060606</v>
      </c>
      <c r="O167" s="51">
        <f t="shared" si="23"/>
        <v>1.8782014797951052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>
        <v>5</v>
      </c>
      <c r="C168" s="53">
        <v>1</v>
      </c>
      <c r="D168" s="53">
        <v>0</v>
      </c>
      <c r="E168" s="53">
        <v>0</v>
      </c>
      <c r="F168" s="53">
        <f t="shared" si="18"/>
        <v>6</v>
      </c>
      <c r="G168" s="52">
        <f t="shared" si="19"/>
        <v>16.666666666666664</v>
      </c>
      <c r="H168" s="51">
        <f t="shared" si="20"/>
        <v>2.0689655172413794</v>
      </c>
      <c r="I168" s="53">
        <f>SUM(方向別!B127,方向別!I127,方向別!B168)</f>
        <v>30</v>
      </c>
      <c r="J168" s="53">
        <f>SUM(方向別!C127,方向別!J127,方向別!C168)</f>
        <v>2</v>
      </c>
      <c r="K168" s="53">
        <f>SUM(方向別!D127,方向別!K127,方向別!D168)</f>
        <v>3</v>
      </c>
      <c r="L168" s="53">
        <f>SUM(方向別!E127,方向別!L127,方向別!E168)</f>
        <v>0</v>
      </c>
      <c r="M168" s="53">
        <f t="shared" si="21"/>
        <v>35</v>
      </c>
      <c r="N168" s="52">
        <f t="shared" si="22"/>
        <v>5.7142857142857144</v>
      </c>
      <c r="O168" s="51">
        <f t="shared" si="23"/>
        <v>1.9920318725099602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>
        <f>SUM(B163:B168)</f>
        <v>22</v>
      </c>
      <c r="C169" s="49">
        <f>SUM(C163:C168)</f>
        <v>8</v>
      </c>
      <c r="D169" s="49">
        <f>SUM(D163:D168)</f>
        <v>1</v>
      </c>
      <c r="E169" s="49">
        <f>SUM(E163:E168)</f>
        <v>0</v>
      </c>
      <c r="F169" s="49">
        <f t="shared" si="18"/>
        <v>31</v>
      </c>
      <c r="G169" s="48">
        <f t="shared" si="19"/>
        <v>25.806451612903224</v>
      </c>
      <c r="H169" s="47">
        <f t="shared" si="20"/>
        <v>10.689655172413794</v>
      </c>
      <c r="I169" s="49">
        <f>SUM(I163:I168)</f>
        <v>190</v>
      </c>
      <c r="J169" s="49">
        <f>SUM(J163:J168)</f>
        <v>9</v>
      </c>
      <c r="K169" s="49">
        <f>SUM(K163:K168)</f>
        <v>7</v>
      </c>
      <c r="L169" s="49">
        <f>SUM(L163:L168)</f>
        <v>1</v>
      </c>
      <c r="M169" s="49">
        <f t="shared" si="21"/>
        <v>207</v>
      </c>
      <c r="N169" s="48">
        <f t="shared" si="22"/>
        <v>4.8309178743961354</v>
      </c>
      <c r="O169" s="47">
        <f t="shared" si="23"/>
        <v>11.781445645987478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>
        <f>SUM(B140,B147:B155,B162,B169)</f>
        <v>204</v>
      </c>
      <c r="C170" s="49">
        <f>SUM(C140,C147:C155,C162,C169)</f>
        <v>71</v>
      </c>
      <c r="D170" s="49">
        <f>SUM(D140,D147:D155,D162,D169)</f>
        <v>13</v>
      </c>
      <c r="E170" s="49">
        <f>SUM(E140,E147:E155,E162,E169)</f>
        <v>2</v>
      </c>
      <c r="F170" s="49">
        <f t="shared" si="18"/>
        <v>290</v>
      </c>
      <c r="G170" s="48">
        <f t="shared" si="19"/>
        <v>25.172413793103448</v>
      </c>
      <c r="H170" s="47">
        <f t="shared" si="20"/>
        <v>100</v>
      </c>
      <c r="I170" s="49">
        <f>SUM(I140,I147:I155,I162,I169)</f>
        <v>1522</v>
      </c>
      <c r="J170" s="49">
        <f>SUM(J140,J147:J155,J162,J169)</f>
        <v>107</v>
      </c>
      <c r="K170" s="49">
        <f>SUM(K140,K147:K155,K162,K169)</f>
        <v>108</v>
      </c>
      <c r="L170" s="49">
        <f>SUM(L140,L147:L155,L162,L169)</f>
        <v>20</v>
      </c>
      <c r="M170" s="49">
        <f t="shared" si="21"/>
        <v>1757</v>
      </c>
      <c r="N170" s="48">
        <f t="shared" si="22"/>
        <v>7.2282299373932837</v>
      </c>
      <c r="O170" s="47">
        <f t="shared" si="23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4" customFormat="1" ht="12" customHeight="1">
      <c r="A173" s="70" t="s">
        <v>0</v>
      </c>
      <c r="B173" s="69">
        <v>7</v>
      </c>
      <c r="C173" s="68"/>
      <c r="D173" s="68"/>
      <c r="E173" s="68"/>
      <c r="F173" s="68"/>
      <c r="G173" s="68"/>
      <c r="H173" s="67"/>
      <c r="I173" s="69">
        <v>8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>
        <v>1</v>
      </c>
      <c r="C175" s="57">
        <v>0</v>
      </c>
      <c r="D175" s="57">
        <v>0</v>
      </c>
      <c r="E175" s="57">
        <v>0</v>
      </c>
      <c r="F175" s="57">
        <f t="shared" ref="F175:F211" si="24">SUM(B175:E175)</f>
        <v>1</v>
      </c>
      <c r="G175" s="56">
        <f t="shared" ref="G175:G211" si="25">IF(SUM(C175,E175)=0,0,SUM(C175,E175)/F175*100)</f>
        <v>0</v>
      </c>
      <c r="H175" s="55">
        <f t="shared" ref="H175:H211" si="26">IF(F175=0,0,F175/F$211*100)</f>
        <v>0.24630541871921183</v>
      </c>
      <c r="I175" s="57">
        <v>35</v>
      </c>
      <c r="J175" s="57">
        <v>0</v>
      </c>
      <c r="K175" s="57">
        <v>9</v>
      </c>
      <c r="L175" s="57">
        <v>4</v>
      </c>
      <c r="M175" s="57">
        <f t="shared" ref="M175:M211" si="27">SUM(I175:L175)</f>
        <v>48</v>
      </c>
      <c r="N175" s="56">
        <f t="shared" ref="N175:N211" si="28">IF(SUM(J175,L175)=0,0,SUM(J175,L175)/M175*100)</f>
        <v>8.3333333333333321</v>
      </c>
      <c r="O175" s="55">
        <f t="shared" ref="O175:O211" si="29">IF(M175=0,0,M175/M$211*100)</f>
        <v>1.0141559264736952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>
        <v>1</v>
      </c>
      <c r="C176" s="53">
        <v>0</v>
      </c>
      <c r="D176" s="53">
        <v>0</v>
      </c>
      <c r="E176" s="53">
        <v>0</v>
      </c>
      <c r="F176" s="53">
        <f t="shared" si="24"/>
        <v>1</v>
      </c>
      <c r="G176" s="52">
        <f t="shared" si="25"/>
        <v>0</v>
      </c>
      <c r="H176" s="51">
        <f t="shared" si="26"/>
        <v>0.24630541871921183</v>
      </c>
      <c r="I176" s="53">
        <v>30</v>
      </c>
      <c r="J176" s="53">
        <v>0</v>
      </c>
      <c r="K176" s="53">
        <v>6</v>
      </c>
      <c r="L176" s="53">
        <v>1</v>
      </c>
      <c r="M176" s="53">
        <f t="shared" si="27"/>
        <v>37</v>
      </c>
      <c r="N176" s="52">
        <f t="shared" si="28"/>
        <v>2.7027027027027026</v>
      </c>
      <c r="O176" s="51">
        <f t="shared" si="29"/>
        <v>0.78174519332347359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>
        <v>0</v>
      </c>
      <c r="C177" s="53">
        <v>0</v>
      </c>
      <c r="D177" s="53">
        <v>0</v>
      </c>
      <c r="E177" s="53">
        <v>0</v>
      </c>
      <c r="F177" s="53">
        <f t="shared" si="24"/>
        <v>0</v>
      </c>
      <c r="G177" s="52">
        <f t="shared" si="25"/>
        <v>0</v>
      </c>
      <c r="H177" s="51">
        <f t="shared" si="26"/>
        <v>0</v>
      </c>
      <c r="I177" s="53">
        <v>40</v>
      </c>
      <c r="J177" s="53">
        <v>0</v>
      </c>
      <c r="K177" s="53">
        <v>6</v>
      </c>
      <c r="L177" s="53">
        <v>2</v>
      </c>
      <c r="M177" s="53">
        <f t="shared" si="27"/>
        <v>48</v>
      </c>
      <c r="N177" s="52">
        <f t="shared" si="28"/>
        <v>4.1666666666666661</v>
      </c>
      <c r="O177" s="51">
        <f t="shared" si="29"/>
        <v>1.0141559264736952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>
        <v>0</v>
      </c>
      <c r="C178" s="53">
        <v>0</v>
      </c>
      <c r="D178" s="53">
        <v>0</v>
      </c>
      <c r="E178" s="53">
        <v>0</v>
      </c>
      <c r="F178" s="53">
        <f t="shared" si="24"/>
        <v>0</v>
      </c>
      <c r="G178" s="52">
        <f t="shared" si="25"/>
        <v>0</v>
      </c>
      <c r="H178" s="51">
        <f t="shared" si="26"/>
        <v>0</v>
      </c>
      <c r="I178" s="53">
        <v>36</v>
      </c>
      <c r="J178" s="53">
        <v>2</v>
      </c>
      <c r="K178" s="53">
        <v>8</v>
      </c>
      <c r="L178" s="53">
        <v>2</v>
      </c>
      <c r="M178" s="53">
        <f t="shared" si="27"/>
        <v>48</v>
      </c>
      <c r="N178" s="52">
        <f t="shared" si="28"/>
        <v>8.3333333333333321</v>
      </c>
      <c r="O178" s="51">
        <f t="shared" si="29"/>
        <v>1.0141559264736952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>
        <v>0</v>
      </c>
      <c r="C179" s="53">
        <v>0</v>
      </c>
      <c r="D179" s="53">
        <v>0</v>
      </c>
      <c r="E179" s="53">
        <v>0</v>
      </c>
      <c r="F179" s="53">
        <f t="shared" si="24"/>
        <v>0</v>
      </c>
      <c r="G179" s="52">
        <f t="shared" si="25"/>
        <v>0</v>
      </c>
      <c r="H179" s="51">
        <f t="shared" si="26"/>
        <v>0</v>
      </c>
      <c r="I179" s="53">
        <v>41</v>
      </c>
      <c r="J179" s="53">
        <v>0</v>
      </c>
      <c r="K179" s="53">
        <v>6</v>
      </c>
      <c r="L179" s="53">
        <v>0</v>
      </c>
      <c r="M179" s="53">
        <f t="shared" si="27"/>
        <v>47</v>
      </c>
      <c r="N179" s="52">
        <f t="shared" si="28"/>
        <v>0</v>
      </c>
      <c r="O179" s="51">
        <f t="shared" si="29"/>
        <v>0.99302767800549341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>
        <v>1</v>
      </c>
      <c r="C180" s="53">
        <v>0</v>
      </c>
      <c r="D180" s="53">
        <v>0</v>
      </c>
      <c r="E180" s="53">
        <v>1</v>
      </c>
      <c r="F180" s="53">
        <f t="shared" si="24"/>
        <v>2</v>
      </c>
      <c r="G180" s="52">
        <f t="shared" si="25"/>
        <v>50</v>
      </c>
      <c r="H180" s="51">
        <f t="shared" si="26"/>
        <v>0.49261083743842365</v>
      </c>
      <c r="I180" s="53">
        <v>37</v>
      </c>
      <c r="J180" s="53">
        <v>0</v>
      </c>
      <c r="K180" s="53">
        <v>8</v>
      </c>
      <c r="L180" s="53">
        <v>1</v>
      </c>
      <c r="M180" s="53">
        <f t="shared" si="27"/>
        <v>46</v>
      </c>
      <c r="N180" s="52">
        <f t="shared" si="28"/>
        <v>2.1739130434782608</v>
      </c>
      <c r="O180" s="51">
        <f t="shared" si="29"/>
        <v>0.97189942953729136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>
        <f>SUM(B175:B180)</f>
        <v>3</v>
      </c>
      <c r="C181" s="49">
        <f>SUM(C175:C180)</f>
        <v>0</v>
      </c>
      <c r="D181" s="49">
        <f>SUM(D175:D180)</f>
        <v>0</v>
      </c>
      <c r="E181" s="49">
        <f>SUM(E175:E180)</f>
        <v>1</v>
      </c>
      <c r="F181" s="49">
        <f t="shared" si="24"/>
        <v>4</v>
      </c>
      <c r="G181" s="48">
        <f t="shared" si="25"/>
        <v>25</v>
      </c>
      <c r="H181" s="47">
        <f t="shared" si="26"/>
        <v>0.98522167487684731</v>
      </c>
      <c r="I181" s="49">
        <f>SUM(I175:I180)</f>
        <v>219</v>
      </c>
      <c r="J181" s="49">
        <f>SUM(J175:J180)</f>
        <v>2</v>
      </c>
      <c r="K181" s="49">
        <f>SUM(K175:K180)</f>
        <v>43</v>
      </c>
      <c r="L181" s="49">
        <f>SUM(L175:L180)</f>
        <v>10</v>
      </c>
      <c r="M181" s="49">
        <f t="shared" si="27"/>
        <v>274</v>
      </c>
      <c r="N181" s="48">
        <f t="shared" si="28"/>
        <v>4.3795620437956204</v>
      </c>
      <c r="O181" s="47">
        <f t="shared" si="29"/>
        <v>5.7891400802873445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>
        <v>2</v>
      </c>
      <c r="C182" s="57">
        <v>0</v>
      </c>
      <c r="D182" s="57">
        <v>0</v>
      </c>
      <c r="E182" s="57">
        <v>0</v>
      </c>
      <c r="F182" s="57">
        <f t="shared" si="24"/>
        <v>2</v>
      </c>
      <c r="G182" s="56">
        <f t="shared" si="25"/>
        <v>0</v>
      </c>
      <c r="H182" s="55">
        <f t="shared" si="26"/>
        <v>0.49261083743842365</v>
      </c>
      <c r="I182" s="57">
        <v>46</v>
      </c>
      <c r="J182" s="57">
        <v>0</v>
      </c>
      <c r="K182" s="57">
        <v>12</v>
      </c>
      <c r="L182" s="57">
        <v>4</v>
      </c>
      <c r="M182" s="57">
        <f t="shared" si="27"/>
        <v>62</v>
      </c>
      <c r="N182" s="56">
        <f t="shared" si="28"/>
        <v>6.4516129032258061</v>
      </c>
      <c r="O182" s="55">
        <f t="shared" si="29"/>
        <v>1.3099514050285233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>
        <v>2</v>
      </c>
      <c r="C183" s="53">
        <v>0</v>
      </c>
      <c r="D183" s="53">
        <v>0</v>
      </c>
      <c r="E183" s="53">
        <v>0</v>
      </c>
      <c r="F183" s="53">
        <f t="shared" si="24"/>
        <v>2</v>
      </c>
      <c r="G183" s="52">
        <f t="shared" si="25"/>
        <v>0</v>
      </c>
      <c r="H183" s="51">
        <f t="shared" si="26"/>
        <v>0.49261083743842365</v>
      </c>
      <c r="I183" s="53">
        <v>46</v>
      </c>
      <c r="J183" s="53">
        <v>0</v>
      </c>
      <c r="K183" s="53">
        <v>6</v>
      </c>
      <c r="L183" s="53">
        <v>2</v>
      </c>
      <c r="M183" s="53">
        <f t="shared" si="27"/>
        <v>54</v>
      </c>
      <c r="N183" s="52">
        <f t="shared" si="28"/>
        <v>3.7037037037037033</v>
      </c>
      <c r="O183" s="51">
        <f t="shared" si="29"/>
        <v>1.1409254172829073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>
        <v>0</v>
      </c>
      <c r="C184" s="53">
        <v>0</v>
      </c>
      <c r="D184" s="53">
        <v>0</v>
      </c>
      <c r="E184" s="53">
        <v>0</v>
      </c>
      <c r="F184" s="53">
        <f t="shared" si="24"/>
        <v>0</v>
      </c>
      <c r="G184" s="52">
        <f t="shared" si="25"/>
        <v>0</v>
      </c>
      <c r="H184" s="51">
        <f t="shared" si="26"/>
        <v>0</v>
      </c>
      <c r="I184" s="53">
        <v>42</v>
      </c>
      <c r="J184" s="53">
        <v>0</v>
      </c>
      <c r="K184" s="53">
        <v>5</v>
      </c>
      <c r="L184" s="53">
        <v>5</v>
      </c>
      <c r="M184" s="53">
        <f t="shared" si="27"/>
        <v>52</v>
      </c>
      <c r="N184" s="52">
        <f t="shared" si="28"/>
        <v>9.6153846153846168</v>
      </c>
      <c r="O184" s="51">
        <f t="shared" si="29"/>
        <v>1.0986689203465032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>
        <v>1</v>
      </c>
      <c r="C185" s="53">
        <v>0</v>
      </c>
      <c r="D185" s="53">
        <v>0</v>
      </c>
      <c r="E185" s="53">
        <v>0</v>
      </c>
      <c r="F185" s="53">
        <f t="shared" si="24"/>
        <v>1</v>
      </c>
      <c r="G185" s="52">
        <f t="shared" si="25"/>
        <v>0</v>
      </c>
      <c r="H185" s="51">
        <f t="shared" si="26"/>
        <v>0.24630541871921183</v>
      </c>
      <c r="I185" s="53">
        <v>53</v>
      </c>
      <c r="J185" s="53">
        <v>1</v>
      </c>
      <c r="K185" s="53">
        <v>10</v>
      </c>
      <c r="L185" s="53">
        <v>2</v>
      </c>
      <c r="M185" s="53">
        <f t="shared" si="27"/>
        <v>66</v>
      </c>
      <c r="N185" s="52">
        <f t="shared" si="28"/>
        <v>4.5454545454545459</v>
      </c>
      <c r="O185" s="51">
        <f t="shared" si="29"/>
        <v>1.394464398901331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>
        <v>5</v>
      </c>
      <c r="C186" s="53">
        <v>2</v>
      </c>
      <c r="D186" s="53">
        <v>2</v>
      </c>
      <c r="E186" s="53">
        <v>0</v>
      </c>
      <c r="F186" s="53">
        <f t="shared" si="24"/>
        <v>9</v>
      </c>
      <c r="G186" s="52">
        <f t="shared" si="25"/>
        <v>22.222222222222221</v>
      </c>
      <c r="H186" s="51">
        <f t="shared" si="26"/>
        <v>2.2167487684729066</v>
      </c>
      <c r="I186" s="53">
        <v>42</v>
      </c>
      <c r="J186" s="53">
        <v>0</v>
      </c>
      <c r="K186" s="53">
        <v>5</v>
      </c>
      <c r="L186" s="53">
        <v>3</v>
      </c>
      <c r="M186" s="53">
        <f t="shared" si="27"/>
        <v>50</v>
      </c>
      <c r="N186" s="52">
        <f t="shared" si="28"/>
        <v>6</v>
      </c>
      <c r="O186" s="51">
        <f t="shared" si="29"/>
        <v>1.0564124234100993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>
        <v>3</v>
      </c>
      <c r="C187" s="53">
        <v>0</v>
      </c>
      <c r="D187" s="53">
        <v>0</v>
      </c>
      <c r="E187" s="53">
        <v>0</v>
      </c>
      <c r="F187" s="53">
        <f t="shared" si="24"/>
        <v>3</v>
      </c>
      <c r="G187" s="52">
        <f t="shared" si="25"/>
        <v>0</v>
      </c>
      <c r="H187" s="51">
        <f t="shared" si="26"/>
        <v>0.73891625615763545</v>
      </c>
      <c r="I187" s="53">
        <v>49</v>
      </c>
      <c r="J187" s="53">
        <v>0</v>
      </c>
      <c r="K187" s="53">
        <v>8</v>
      </c>
      <c r="L187" s="53">
        <v>4</v>
      </c>
      <c r="M187" s="53">
        <f t="shared" si="27"/>
        <v>61</v>
      </c>
      <c r="N187" s="52">
        <f t="shared" si="28"/>
        <v>6.557377049180328</v>
      </c>
      <c r="O187" s="51">
        <f t="shared" si="29"/>
        <v>1.2888231565603212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>
        <f>SUM(B182:B187)</f>
        <v>13</v>
      </c>
      <c r="C188" s="49">
        <f>SUM(C182:C187)</f>
        <v>2</v>
      </c>
      <c r="D188" s="49">
        <f>SUM(D182:D187)</f>
        <v>2</v>
      </c>
      <c r="E188" s="49">
        <f>SUM(E182:E187)</f>
        <v>0</v>
      </c>
      <c r="F188" s="49">
        <f t="shared" si="24"/>
        <v>17</v>
      </c>
      <c r="G188" s="48">
        <f t="shared" si="25"/>
        <v>11.76470588235294</v>
      </c>
      <c r="H188" s="47">
        <f t="shared" si="26"/>
        <v>4.1871921182266005</v>
      </c>
      <c r="I188" s="49">
        <f>SUM(I182:I187)</f>
        <v>278</v>
      </c>
      <c r="J188" s="49">
        <f>SUM(J182:J187)</f>
        <v>1</v>
      </c>
      <c r="K188" s="49">
        <f>SUM(K182:K187)</f>
        <v>46</v>
      </c>
      <c r="L188" s="49">
        <f>SUM(L182:L187)</f>
        <v>20</v>
      </c>
      <c r="M188" s="49">
        <f t="shared" si="27"/>
        <v>345</v>
      </c>
      <c r="N188" s="48">
        <f t="shared" si="28"/>
        <v>6.0869565217391308</v>
      </c>
      <c r="O188" s="47">
        <f t="shared" si="29"/>
        <v>7.289245721529686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>
        <v>19</v>
      </c>
      <c r="C189" s="53">
        <v>0</v>
      </c>
      <c r="D189" s="53">
        <v>2</v>
      </c>
      <c r="E189" s="53">
        <v>0</v>
      </c>
      <c r="F189" s="53">
        <f t="shared" si="24"/>
        <v>21</v>
      </c>
      <c r="G189" s="52">
        <f t="shared" si="25"/>
        <v>0</v>
      </c>
      <c r="H189" s="51">
        <f t="shared" si="26"/>
        <v>5.1724137931034484</v>
      </c>
      <c r="I189" s="53">
        <v>226</v>
      </c>
      <c r="J189" s="53">
        <v>4</v>
      </c>
      <c r="K189" s="53">
        <v>64</v>
      </c>
      <c r="L189" s="53">
        <v>23</v>
      </c>
      <c r="M189" s="53">
        <f t="shared" si="27"/>
        <v>317</v>
      </c>
      <c r="N189" s="52">
        <f t="shared" si="28"/>
        <v>8.517350157728707</v>
      </c>
      <c r="O189" s="51">
        <f t="shared" si="29"/>
        <v>6.6976547644200304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>
        <v>16</v>
      </c>
      <c r="C190" s="53">
        <v>0</v>
      </c>
      <c r="D190" s="53">
        <v>3</v>
      </c>
      <c r="E190" s="53">
        <v>0</v>
      </c>
      <c r="F190" s="53">
        <f t="shared" si="24"/>
        <v>19</v>
      </c>
      <c r="G190" s="52">
        <f t="shared" si="25"/>
        <v>0</v>
      </c>
      <c r="H190" s="51">
        <f t="shared" si="26"/>
        <v>4.6798029556650249</v>
      </c>
      <c r="I190" s="53">
        <v>242</v>
      </c>
      <c r="J190" s="53">
        <v>0</v>
      </c>
      <c r="K190" s="53">
        <v>53</v>
      </c>
      <c r="L190" s="53">
        <v>33</v>
      </c>
      <c r="M190" s="53">
        <f t="shared" si="27"/>
        <v>328</v>
      </c>
      <c r="N190" s="52">
        <f t="shared" si="28"/>
        <v>10.060975609756099</v>
      </c>
      <c r="O190" s="51">
        <f t="shared" si="29"/>
        <v>6.9300654975702507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>
        <v>35</v>
      </c>
      <c r="C191" s="53">
        <v>0</v>
      </c>
      <c r="D191" s="53">
        <v>3</v>
      </c>
      <c r="E191" s="53">
        <v>1</v>
      </c>
      <c r="F191" s="53">
        <f t="shared" si="24"/>
        <v>39</v>
      </c>
      <c r="G191" s="52">
        <f t="shared" si="25"/>
        <v>2.5641025641025639</v>
      </c>
      <c r="H191" s="51">
        <f t="shared" si="26"/>
        <v>9.6059113300492598</v>
      </c>
      <c r="I191" s="53">
        <v>304</v>
      </c>
      <c r="J191" s="53">
        <v>2</v>
      </c>
      <c r="K191" s="53">
        <v>74</v>
      </c>
      <c r="L191" s="53">
        <v>37</v>
      </c>
      <c r="M191" s="53">
        <f t="shared" si="27"/>
        <v>417</v>
      </c>
      <c r="N191" s="52">
        <f t="shared" si="28"/>
        <v>9.3525179856115113</v>
      </c>
      <c r="O191" s="51">
        <f t="shared" si="29"/>
        <v>8.8104796112402273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>
        <v>28</v>
      </c>
      <c r="C192" s="53">
        <v>0</v>
      </c>
      <c r="D192" s="53">
        <v>5</v>
      </c>
      <c r="E192" s="53">
        <v>0</v>
      </c>
      <c r="F192" s="53">
        <f t="shared" si="24"/>
        <v>33</v>
      </c>
      <c r="G192" s="52">
        <f t="shared" si="25"/>
        <v>0</v>
      </c>
      <c r="H192" s="51">
        <f t="shared" si="26"/>
        <v>8.1280788177339893</v>
      </c>
      <c r="I192" s="53">
        <v>311</v>
      </c>
      <c r="J192" s="53">
        <v>1</v>
      </c>
      <c r="K192" s="53">
        <v>58</v>
      </c>
      <c r="L192" s="53">
        <v>22</v>
      </c>
      <c r="M192" s="53">
        <f t="shared" si="27"/>
        <v>392</v>
      </c>
      <c r="N192" s="52">
        <f t="shared" si="28"/>
        <v>5.8673469387755102</v>
      </c>
      <c r="O192" s="51">
        <f t="shared" si="29"/>
        <v>8.2822733995351783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>
        <v>35</v>
      </c>
      <c r="C193" s="53">
        <v>0</v>
      </c>
      <c r="D193" s="53">
        <v>2</v>
      </c>
      <c r="E193" s="53">
        <v>0</v>
      </c>
      <c r="F193" s="53">
        <f t="shared" si="24"/>
        <v>37</v>
      </c>
      <c r="G193" s="52">
        <f t="shared" si="25"/>
        <v>0</v>
      </c>
      <c r="H193" s="51">
        <f t="shared" si="26"/>
        <v>9.1133004926108381</v>
      </c>
      <c r="I193" s="53">
        <v>288</v>
      </c>
      <c r="J193" s="53">
        <v>4</v>
      </c>
      <c r="K193" s="53">
        <v>57</v>
      </c>
      <c r="L193" s="53">
        <v>28</v>
      </c>
      <c r="M193" s="53">
        <f t="shared" si="27"/>
        <v>377</v>
      </c>
      <c r="N193" s="52">
        <f t="shared" si="28"/>
        <v>8.4880636604774526</v>
      </c>
      <c r="O193" s="51">
        <f t="shared" si="29"/>
        <v>7.965349672512148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>
        <v>36</v>
      </c>
      <c r="C194" s="53">
        <v>1</v>
      </c>
      <c r="D194" s="53">
        <v>3</v>
      </c>
      <c r="E194" s="53">
        <v>0</v>
      </c>
      <c r="F194" s="53">
        <f t="shared" si="24"/>
        <v>40</v>
      </c>
      <c r="G194" s="52">
        <f t="shared" si="25"/>
        <v>2.5</v>
      </c>
      <c r="H194" s="51">
        <f t="shared" si="26"/>
        <v>9.8522167487684733</v>
      </c>
      <c r="I194" s="53">
        <v>311</v>
      </c>
      <c r="J194" s="53">
        <v>1</v>
      </c>
      <c r="K194" s="53">
        <v>41</v>
      </c>
      <c r="L194" s="53">
        <v>23</v>
      </c>
      <c r="M194" s="53">
        <f t="shared" si="27"/>
        <v>376</v>
      </c>
      <c r="N194" s="52">
        <f t="shared" si="28"/>
        <v>6.3829787234042552</v>
      </c>
      <c r="O194" s="51">
        <f t="shared" si="29"/>
        <v>7.9442214240439473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>
        <v>44</v>
      </c>
      <c r="C195" s="53">
        <v>1</v>
      </c>
      <c r="D195" s="53">
        <v>2</v>
      </c>
      <c r="E195" s="53">
        <v>0</v>
      </c>
      <c r="F195" s="53">
        <f t="shared" si="24"/>
        <v>47</v>
      </c>
      <c r="G195" s="52">
        <f t="shared" si="25"/>
        <v>2.1276595744680851</v>
      </c>
      <c r="H195" s="51">
        <f t="shared" si="26"/>
        <v>11.576354679802956</v>
      </c>
      <c r="I195" s="53">
        <v>330</v>
      </c>
      <c r="J195" s="53">
        <v>5</v>
      </c>
      <c r="K195" s="53">
        <v>74</v>
      </c>
      <c r="L195" s="53">
        <v>26</v>
      </c>
      <c r="M195" s="53">
        <f t="shared" si="27"/>
        <v>435</v>
      </c>
      <c r="N195" s="52">
        <f t="shared" si="28"/>
        <v>7.1264367816091951</v>
      </c>
      <c r="O195" s="51">
        <f t="shared" si="29"/>
        <v>9.1907880836678633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59</v>
      </c>
      <c r="B196" s="53">
        <v>54</v>
      </c>
      <c r="C196" s="53">
        <v>0</v>
      </c>
      <c r="D196" s="53">
        <v>1</v>
      </c>
      <c r="E196" s="53">
        <v>1</v>
      </c>
      <c r="F196" s="53">
        <f t="shared" si="24"/>
        <v>56</v>
      </c>
      <c r="G196" s="52">
        <f t="shared" si="25"/>
        <v>1.7857142857142856</v>
      </c>
      <c r="H196" s="51">
        <f t="shared" si="26"/>
        <v>13.793103448275861</v>
      </c>
      <c r="I196" s="53">
        <v>389</v>
      </c>
      <c r="J196" s="53">
        <v>2</v>
      </c>
      <c r="K196" s="53">
        <v>78</v>
      </c>
      <c r="L196" s="53">
        <v>35</v>
      </c>
      <c r="M196" s="53">
        <f t="shared" si="27"/>
        <v>504</v>
      </c>
      <c r="N196" s="52">
        <f t="shared" si="28"/>
        <v>7.3412698412698418</v>
      </c>
      <c r="O196" s="51">
        <f t="shared" si="29"/>
        <v>10.648637227973801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>
        <v>8</v>
      </c>
      <c r="C197" s="57">
        <v>0</v>
      </c>
      <c r="D197" s="57">
        <v>1</v>
      </c>
      <c r="E197" s="57">
        <v>0</v>
      </c>
      <c r="F197" s="57">
        <f t="shared" si="24"/>
        <v>9</v>
      </c>
      <c r="G197" s="56">
        <f t="shared" si="25"/>
        <v>0</v>
      </c>
      <c r="H197" s="55">
        <f t="shared" si="26"/>
        <v>2.2167487684729066</v>
      </c>
      <c r="I197" s="57">
        <v>59</v>
      </c>
      <c r="J197" s="57">
        <v>0</v>
      </c>
      <c r="K197" s="57">
        <v>15</v>
      </c>
      <c r="L197" s="57">
        <v>3</v>
      </c>
      <c r="M197" s="57">
        <f t="shared" si="27"/>
        <v>77</v>
      </c>
      <c r="N197" s="56">
        <f t="shared" si="28"/>
        <v>3.8961038961038961</v>
      </c>
      <c r="O197" s="55">
        <f t="shared" si="29"/>
        <v>1.6268751320515529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>
        <v>6</v>
      </c>
      <c r="C198" s="53">
        <v>0</v>
      </c>
      <c r="D198" s="53">
        <v>1</v>
      </c>
      <c r="E198" s="53">
        <v>0</v>
      </c>
      <c r="F198" s="53">
        <f t="shared" si="24"/>
        <v>7</v>
      </c>
      <c r="G198" s="52">
        <f t="shared" si="25"/>
        <v>0</v>
      </c>
      <c r="H198" s="51">
        <f t="shared" si="26"/>
        <v>1.7241379310344827</v>
      </c>
      <c r="I198" s="53">
        <v>64</v>
      </c>
      <c r="J198" s="53">
        <v>1</v>
      </c>
      <c r="K198" s="53">
        <v>18</v>
      </c>
      <c r="L198" s="53">
        <v>1</v>
      </c>
      <c r="M198" s="53">
        <f t="shared" si="27"/>
        <v>84</v>
      </c>
      <c r="N198" s="52">
        <f t="shared" si="28"/>
        <v>2.3809523809523809</v>
      </c>
      <c r="O198" s="51">
        <f t="shared" si="29"/>
        <v>1.7747728713289668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>
        <v>6</v>
      </c>
      <c r="C199" s="53">
        <v>0</v>
      </c>
      <c r="D199" s="53">
        <v>1</v>
      </c>
      <c r="E199" s="53">
        <v>0</v>
      </c>
      <c r="F199" s="53">
        <f t="shared" si="24"/>
        <v>7</v>
      </c>
      <c r="G199" s="52">
        <f t="shared" si="25"/>
        <v>0</v>
      </c>
      <c r="H199" s="51">
        <f t="shared" si="26"/>
        <v>1.7241379310344827</v>
      </c>
      <c r="I199" s="53">
        <v>63</v>
      </c>
      <c r="J199" s="53">
        <v>1</v>
      </c>
      <c r="K199" s="53">
        <v>12</v>
      </c>
      <c r="L199" s="53">
        <v>4</v>
      </c>
      <c r="M199" s="53">
        <f t="shared" si="27"/>
        <v>80</v>
      </c>
      <c r="N199" s="52">
        <f t="shared" si="28"/>
        <v>6.25</v>
      </c>
      <c r="O199" s="51">
        <f t="shared" si="29"/>
        <v>1.690259877456159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>
        <v>9</v>
      </c>
      <c r="C200" s="53">
        <v>0</v>
      </c>
      <c r="D200" s="53">
        <v>0</v>
      </c>
      <c r="E200" s="53">
        <v>1</v>
      </c>
      <c r="F200" s="53">
        <f t="shared" si="24"/>
        <v>10</v>
      </c>
      <c r="G200" s="52">
        <f t="shared" si="25"/>
        <v>10</v>
      </c>
      <c r="H200" s="51">
        <f t="shared" si="26"/>
        <v>2.4630541871921183</v>
      </c>
      <c r="I200" s="53">
        <v>73</v>
      </c>
      <c r="J200" s="53">
        <v>0</v>
      </c>
      <c r="K200" s="53">
        <v>13</v>
      </c>
      <c r="L200" s="53">
        <v>4</v>
      </c>
      <c r="M200" s="53">
        <f t="shared" si="27"/>
        <v>90</v>
      </c>
      <c r="N200" s="52">
        <f t="shared" si="28"/>
        <v>4.4444444444444446</v>
      </c>
      <c r="O200" s="51">
        <f t="shared" si="29"/>
        <v>1.9015423621381786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>
        <v>10</v>
      </c>
      <c r="C201" s="53">
        <v>0</v>
      </c>
      <c r="D201" s="53">
        <v>1</v>
      </c>
      <c r="E201" s="53">
        <v>0</v>
      </c>
      <c r="F201" s="53">
        <f t="shared" si="24"/>
        <v>11</v>
      </c>
      <c r="G201" s="52">
        <f t="shared" si="25"/>
        <v>0</v>
      </c>
      <c r="H201" s="51">
        <f t="shared" si="26"/>
        <v>2.7093596059113301</v>
      </c>
      <c r="I201" s="53">
        <v>68</v>
      </c>
      <c r="J201" s="53">
        <v>0</v>
      </c>
      <c r="K201" s="53">
        <v>10</v>
      </c>
      <c r="L201" s="53">
        <v>4</v>
      </c>
      <c r="M201" s="53">
        <f t="shared" si="27"/>
        <v>82</v>
      </c>
      <c r="N201" s="52">
        <f t="shared" si="28"/>
        <v>4.8780487804878048</v>
      </c>
      <c r="O201" s="51">
        <f t="shared" si="29"/>
        <v>1.7325163743925627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>
        <v>5</v>
      </c>
      <c r="C202" s="53">
        <v>0</v>
      </c>
      <c r="D202" s="53">
        <v>0</v>
      </c>
      <c r="E202" s="53">
        <v>0</v>
      </c>
      <c r="F202" s="53">
        <f t="shared" si="24"/>
        <v>5</v>
      </c>
      <c r="G202" s="52">
        <f t="shared" si="25"/>
        <v>0</v>
      </c>
      <c r="H202" s="51">
        <f t="shared" si="26"/>
        <v>1.2315270935960592</v>
      </c>
      <c r="I202" s="53">
        <v>74</v>
      </c>
      <c r="J202" s="53">
        <v>1</v>
      </c>
      <c r="K202" s="53">
        <v>9</v>
      </c>
      <c r="L202" s="53">
        <v>2</v>
      </c>
      <c r="M202" s="53">
        <f t="shared" si="27"/>
        <v>86</v>
      </c>
      <c r="N202" s="52">
        <f t="shared" si="28"/>
        <v>3.4883720930232558</v>
      </c>
      <c r="O202" s="51">
        <f t="shared" si="29"/>
        <v>1.8170293682653709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>
        <f>SUM(B197:B202)</f>
        <v>44</v>
      </c>
      <c r="C203" s="49">
        <f>SUM(C197:C202)</f>
        <v>0</v>
      </c>
      <c r="D203" s="49">
        <f>SUM(D197:D202)</f>
        <v>4</v>
      </c>
      <c r="E203" s="49">
        <f>SUM(E197:E202)</f>
        <v>1</v>
      </c>
      <c r="F203" s="49">
        <f t="shared" si="24"/>
        <v>49</v>
      </c>
      <c r="G203" s="48">
        <f t="shared" si="25"/>
        <v>2.0408163265306123</v>
      </c>
      <c r="H203" s="47">
        <f t="shared" si="26"/>
        <v>12.068965517241379</v>
      </c>
      <c r="I203" s="49">
        <f>SUM(I197:I202)</f>
        <v>401</v>
      </c>
      <c r="J203" s="49">
        <f>SUM(J197:J202)</f>
        <v>3</v>
      </c>
      <c r="K203" s="49">
        <f>SUM(K197:K202)</f>
        <v>77</v>
      </c>
      <c r="L203" s="49">
        <f>SUM(L197:L202)</f>
        <v>18</v>
      </c>
      <c r="M203" s="49">
        <f t="shared" si="27"/>
        <v>499</v>
      </c>
      <c r="N203" s="48">
        <f t="shared" si="28"/>
        <v>4.2084168336673349</v>
      </c>
      <c r="O203" s="47">
        <f t="shared" si="29"/>
        <v>10.542995985632791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>
        <v>5</v>
      </c>
      <c r="C204" s="57">
        <v>0</v>
      </c>
      <c r="D204" s="57">
        <v>0</v>
      </c>
      <c r="E204" s="57">
        <v>0</v>
      </c>
      <c r="F204" s="57">
        <f t="shared" si="24"/>
        <v>5</v>
      </c>
      <c r="G204" s="56">
        <f t="shared" si="25"/>
        <v>0</v>
      </c>
      <c r="H204" s="55">
        <f t="shared" si="26"/>
        <v>1.2315270935960592</v>
      </c>
      <c r="I204" s="57">
        <v>87</v>
      </c>
      <c r="J204" s="57">
        <v>1</v>
      </c>
      <c r="K204" s="57">
        <v>7</v>
      </c>
      <c r="L204" s="57">
        <v>4</v>
      </c>
      <c r="M204" s="57">
        <f t="shared" si="27"/>
        <v>99</v>
      </c>
      <c r="N204" s="56">
        <f t="shared" si="28"/>
        <v>5.0505050505050502</v>
      </c>
      <c r="O204" s="55">
        <f t="shared" si="29"/>
        <v>2.0916965983519966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>
        <v>5</v>
      </c>
      <c r="C205" s="53">
        <v>0</v>
      </c>
      <c r="D205" s="53">
        <v>0</v>
      </c>
      <c r="E205" s="53">
        <v>0</v>
      </c>
      <c r="F205" s="53">
        <f t="shared" si="24"/>
        <v>5</v>
      </c>
      <c r="G205" s="52">
        <f t="shared" si="25"/>
        <v>0</v>
      </c>
      <c r="H205" s="51">
        <f t="shared" si="26"/>
        <v>1.2315270935960592</v>
      </c>
      <c r="I205" s="53">
        <v>72</v>
      </c>
      <c r="J205" s="53">
        <v>2</v>
      </c>
      <c r="K205" s="53">
        <v>11</v>
      </c>
      <c r="L205" s="53">
        <v>2</v>
      </c>
      <c r="M205" s="53">
        <f t="shared" si="27"/>
        <v>87</v>
      </c>
      <c r="N205" s="52">
        <f t="shared" si="28"/>
        <v>4.5977011494252871</v>
      </c>
      <c r="O205" s="51">
        <f t="shared" si="29"/>
        <v>1.8381576167335729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>
        <v>8</v>
      </c>
      <c r="C206" s="53">
        <v>0</v>
      </c>
      <c r="D206" s="53">
        <v>0</v>
      </c>
      <c r="E206" s="53">
        <v>0</v>
      </c>
      <c r="F206" s="53">
        <f t="shared" si="24"/>
        <v>8</v>
      </c>
      <c r="G206" s="52">
        <f t="shared" si="25"/>
        <v>0</v>
      </c>
      <c r="H206" s="51">
        <f t="shared" si="26"/>
        <v>1.9704433497536946</v>
      </c>
      <c r="I206" s="53">
        <v>75</v>
      </c>
      <c r="J206" s="53">
        <v>1</v>
      </c>
      <c r="K206" s="53">
        <v>10</v>
      </c>
      <c r="L206" s="53">
        <v>0</v>
      </c>
      <c r="M206" s="53">
        <f t="shared" si="27"/>
        <v>86</v>
      </c>
      <c r="N206" s="52">
        <f t="shared" si="28"/>
        <v>1.1627906976744187</v>
      </c>
      <c r="O206" s="51">
        <f t="shared" si="29"/>
        <v>1.8170293682653709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>
        <v>10</v>
      </c>
      <c r="C207" s="53">
        <v>0</v>
      </c>
      <c r="D207" s="53">
        <v>2</v>
      </c>
      <c r="E207" s="53">
        <v>1</v>
      </c>
      <c r="F207" s="53">
        <f t="shared" si="24"/>
        <v>13</v>
      </c>
      <c r="G207" s="52">
        <f t="shared" si="25"/>
        <v>7.6923076923076925</v>
      </c>
      <c r="H207" s="51">
        <f t="shared" si="26"/>
        <v>3.201970443349754</v>
      </c>
      <c r="I207" s="53">
        <v>66</v>
      </c>
      <c r="J207" s="53">
        <v>0</v>
      </c>
      <c r="K207" s="53">
        <v>6</v>
      </c>
      <c r="L207" s="53">
        <v>2</v>
      </c>
      <c r="M207" s="53">
        <f t="shared" si="27"/>
        <v>74</v>
      </c>
      <c r="N207" s="52">
        <f t="shared" si="28"/>
        <v>2.7027027027027026</v>
      </c>
      <c r="O207" s="51">
        <f t="shared" si="29"/>
        <v>1.5634903866469472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>
        <v>7</v>
      </c>
      <c r="C208" s="53">
        <v>0</v>
      </c>
      <c r="D208" s="53">
        <v>0</v>
      </c>
      <c r="E208" s="53">
        <v>0</v>
      </c>
      <c r="F208" s="53">
        <f t="shared" si="24"/>
        <v>7</v>
      </c>
      <c r="G208" s="52">
        <f t="shared" si="25"/>
        <v>0</v>
      </c>
      <c r="H208" s="51">
        <f t="shared" si="26"/>
        <v>1.7241379310344827</v>
      </c>
      <c r="I208" s="53">
        <v>65</v>
      </c>
      <c r="J208" s="53">
        <v>0</v>
      </c>
      <c r="K208" s="53">
        <v>3</v>
      </c>
      <c r="L208" s="53">
        <v>1</v>
      </c>
      <c r="M208" s="53">
        <f t="shared" si="27"/>
        <v>69</v>
      </c>
      <c r="N208" s="52">
        <f t="shared" si="28"/>
        <v>1.4492753623188406</v>
      </c>
      <c r="O208" s="51">
        <f t="shared" si="29"/>
        <v>1.4578491443059372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>
        <v>5</v>
      </c>
      <c r="C209" s="53">
        <v>0</v>
      </c>
      <c r="D209" s="53">
        <v>1</v>
      </c>
      <c r="E209" s="53">
        <v>0</v>
      </c>
      <c r="F209" s="53">
        <f t="shared" si="24"/>
        <v>6</v>
      </c>
      <c r="G209" s="52">
        <f t="shared" si="25"/>
        <v>0</v>
      </c>
      <c r="H209" s="51">
        <f t="shared" si="26"/>
        <v>1.4778325123152709</v>
      </c>
      <c r="I209" s="53">
        <v>49</v>
      </c>
      <c r="J209" s="53">
        <v>0</v>
      </c>
      <c r="K209" s="53">
        <v>3</v>
      </c>
      <c r="L209" s="53">
        <v>2</v>
      </c>
      <c r="M209" s="53">
        <f t="shared" si="27"/>
        <v>54</v>
      </c>
      <c r="N209" s="52">
        <f t="shared" si="28"/>
        <v>3.7037037037037033</v>
      </c>
      <c r="O209" s="51">
        <f t="shared" si="29"/>
        <v>1.1409254172829073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>
        <f>SUM(B204:B209)</f>
        <v>40</v>
      </c>
      <c r="C210" s="49">
        <f>SUM(C204:C209)</f>
        <v>0</v>
      </c>
      <c r="D210" s="49">
        <f>SUM(D204:D209)</f>
        <v>3</v>
      </c>
      <c r="E210" s="49">
        <f>SUM(E204:E209)</f>
        <v>1</v>
      </c>
      <c r="F210" s="49">
        <f t="shared" si="24"/>
        <v>44</v>
      </c>
      <c r="G210" s="48">
        <f t="shared" si="25"/>
        <v>2.2727272727272729</v>
      </c>
      <c r="H210" s="47">
        <f t="shared" si="26"/>
        <v>10.83743842364532</v>
      </c>
      <c r="I210" s="49">
        <f>SUM(I204:I209)</f>
        <v>414</v>
      </c>
      <c r="J210" s="49">
        <f>SUM(J204:J209)</f>
        <v>4</v>
      </c>
      <c r="K210" s="49">
        <f>SUM(K204:K209)</f>
        <v>40</v>
      </c>
      <c r="L210" s="49">
        <f>SUM(L204:L209)</f>
        <v>11</v>
      </c>
      <c r="M210" s="49">
        <f t="shared" si="27"/>
        <v>469</v>
      </c>
      <c r="N210" s="48">
        <f t="shared" si="28"/>
        <v>3.1982942430703627</v>
      </c>
      <c r="O210" s="47">
        <f t="shared" si="29"/>
        <v>9.9091485315867303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>
        <f>SUM(B181,B188:B196,B203,B210)</f>
        <v>367</v>
      </c>
      <c r="C211" s="49">
        <f>SUM(C181,C188:C196,C203,C210)</f>
        <v>4</v>
      </c>
      <c r="D211" s="49">
        <f>SUM(D181,D188:D196,D203,D210)</f>
        <v>30</v>
      </c>
      <c r="E211" s="49">
        <f>SUM(E181,E188:E196,E203,E210)</f>
        <v>5</v>
      </c>
      <c r="F211" s="49">
        <f t="shared" si="24"/>
        <v>406</v>
      </c>
      <c r="G211" s="48">
        <f t="shared" si="25"/>
        <v>2.2167487684729066</v>
      </c>
      <c r="H211" s="47">
        <f t="shared" si="26"/>
        <v>100</v>
      </c>
      <c r="I211" s="49">
        <f>SUM(I181,I188:I196,I203,I210)</f>
        <v>3713</v>
      </c>
      <c r="J211" s="49">
        <f>SUM(J181,J188:J196,J203,J210)</f>
        <v>29</v>
      </c>
      <c r="K211" s="49">
        <f>SUM(K181,K188:K196,K203,K210)</f>
        <v>705</v>
      </c>
      <c r="L211" s="49">
        <f>SUM(L181,L188:L196,L203,L210)</f>
        <v>286</v>
      </c>
      <c r="M211" s="49">
        <f t="shared" si="27"/>
        <v>4733</v>
      </c>
      <c r="N211" s="48">
        <f t="shared" si="28"/>
        <v>6.6553982674836254</v>
      </c>
      <c r="O211" s="47">
        <f t="shared" si="29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67" s="44" customFormat="1" ht="12" customHeight="1">
      <c r="A214" s="70" t="s">
        <v>0</v>
      </c>
      <c r="B214" s="69">
        <v>9</v>
      </c>
      <c r="C214" s="68"/>
      <c r="D214" s="68"/>
      <c r="E214" s="68"/>
      <c r="F214" s="68"/>
      <c r="G214" s="68"/>
      <c r="H214" s="67"/>
      <c r="I214" s="69" t="s">
        <v>68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67" s="46" customFormat="1" ht="39.6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67" s="43" customFormat="1" ht="13.5" customHeight="1">
      <c r="A216" s="58" t="s">
        <v>9</v>
      </c>
      <c r="B216" s="57">
        <v>8</v>
      </c>
      <c r="C216" s="57">
        <v>2</v>
      </c>
      <c r="D216" s="57">
        <v>1</v>
      </c>
      <c r="E216" s="57">
        <v>2</v>
      </c>
      <c r="F216" s="57">
        <f t="shared" ref="F216:F252" si="30">SUM(B216:E216)</f>
        <v>13</v>
      </c>
      <c r="G216" s="56">
        <f t="shared" ref="G216:G252" si="31">IF(SUM(C216,E216)=0,0,SUM(C216,E216)/F216*100)</f>
        <v>30.76923076923077</v>
      </c>
      <c r="H216" s="55">
        <f t="shared" ref="H216:H252" si="32">IF(F216=0,0,F216/F$252*100)</f>
        <v>1.3184584178498986</v>
      </c>
      <c r="I216" s="57">
        <f>SUM(方向別!B175,方向別!I175,方向別!B216)</f>
        <v>44</v>
      </c>
      <c r="J216" s="57">
        <f>SUM(方向別!C175,方向別!J175,方向別!C216)</f>
        <v>2</v>
      </c>
      <c r="K216" s="57">
        <f>SUM(方向別!D175,方向別!K175,方向別!D216)</f>
        <v>10</v>
      </c>
      <c r="L216" s="57">
        <f>SUM(方向別!E175,方向別!L175,方向別!E216)</f>
        <v>6</v>
      </c>
      <c r="M216" s="57">
        <f t="shared" ref="M216:M252" si="33">SUM(I216:L216)</f>
        <v>62</v>
      </c>
      <c r="N216" s="56">
        <f t="shared" ref="N216:N252" si="34">IF(SUM(J216,L216)=0,0,SUM(J216,L216)/M216*100)</f>
        <v>12.903225806451612</v>
      </c>
      <c r="O216" s="55">
        <f t="shared" ref="O216:O252" si="35">IF(M216=0,0,M216/M$252*100)</f>
        <v>1.0122448979591838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67" s="43" customFormat="1" ht="13.5" customHeight="1">
      <c r="A217" s="54" t="s">
        <v>10</v>
      </c>
      <c r="B217" s="53">
        <v>9</v>
      </c>
      <c r="C217" s="53">
        <v>0</v>
      </c>
      <c r="D217" s="53">
        <v>0</v>
      </c>
      <c r="E217" s="53">
        <v>0</v>
      </c>
      <c r="F217" s="53">
        <f t="shared" si="30"/>
        <v>9</v>
      </c>
      <c r="G217" s="52">
        <f t="shared" si="31"/>
        <v>0</v>
      </c>
      <c r="H217" s="51">
        <f t="shared" si="32"/>
        <v>0.91277890466531442</v>
      </c>
      <c r="I217" s="53">
        <f>SUM(方向別!B176,方向別!I176,方向別!B217)</f>
        <v>40</v>
      </c>
      <c r="J217" s="53">
        <f>SUM(方向別!C176,方向別!J176,方向別!C217)</f>
        <v>0</v>
      </c>
      <c r="K217" s="53">
        <f>SUM(方向別!D176,方向別!K176,方向別!D217)</f>
        <v>6</v>
      </c>
      <c r="L217" s="53">
        <f>SUM(方向別!E176,方向別!L176,方向別!E217)</f>
        <v>1</v>
      </c>
      <c r="M217" s="53">
        <f t="shared" si="33"/>
        <v>47</v>
      </c>
      <c r="N217" s="52">
        <f t="shared" si="34"/>
        <v>2.1276595744680851</v>
      </c>
      <c r="O217" s="51">
        <f t="shared" si="35"/>
        <v>0.76734693877551019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67" s="44" customFormat="1" ht="13.5" customHeight="1">
      <c r="A218" s="54" t="s">
        <v>11</v>
      </c>
      <c r="B218" s="53">
        <v>6</v>
      </c>
      <c r="C218" s="53">
        <v>1</v>
      </c>
      <c r="D218" s="53">
        <v>1</v>
      </c>
      <c r="E218" s="53">
        <v>0</v>
      </c>
      <c r="F218" s="53">
        <f t="shared" si="30"/>
        <v>8</v>
      </c>
      <c r="G218" s="52">
        <f t="shared" si="31"/>
        <v>12.5</v>
      </c>
      <c r="H218" s="51">
        <f t="shared" si="32"/>
        <v>0.81135902636916835</v>
      </c>
      <c r="I218" s="53">
        <f>SUM(方向別!B177,方向別!I177,方向別!B218)</f>
        <v>46</v>
      </c>
      <c r="J218" s="53">
        <f>SUM(方向別!C177,方向別!J177,方向別!C218)</f>
        <v>1</v>
      </c>
      <c r="K218" s="53">
        <f>SUM(方向別!D177,方向別!K177,方向別!D218)</f>
        <v>7</v>
      </c>
      <c r="L218" s="53">
        <f>SUM(方向別!E177,方向別!L177,方向別!E218)</f>
        <v>2</v>
      </c>
      <c r="M218" s="53">
        <f t="shared" si="33"/>
        <v>56</v>
      </c>
      <c r="N218" s="52">
        <f t="shared" si="34"/>
        <v>5.3571428571428568</v>
      </c>
      <c r="O218" s="51">
        <f t="shared" si="35"/>
        <v>0.91428571428571437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67" s="46" customFormat="1" ht="13.5" customHeight="1">
      <c r="A219" s="54" t="s">
        <v>12</v>
      </c>
      <c r="B219" s="53">
        <v>7</v>
      </c>
      <c r="C219" s="53">
        <v>1</v>
      </c>
      <c r="D219" s="53">
        <v>1</v>
      </c>
      <c r="E219" s="53">
        <v>0</v>
      </c>
      <c r="F219" s="53">
        <f t="shared" si="30"/>
        <v>9</v>
      </c>
      <c r="G219" s="52">
        <f t="shared" si="31"/>
        <v>11.111111111111111</v>
      </c>
      <c r="H219" s="51">
        <f t="shared" si="32"/>
        <v>0.91277890466531442</v>
      </c>
      <c r="I219" s="53">
        <f>SUM(方向別!B178,方向別!I178,方向別!B219)</f>
        <v>43</v>
      </c>
      <c r="J219" s="53">
        <f>SUM(方向別!C178,方向別!J178,方向別!C219)</f>
        <v>3</v>
      </c>
      <c r="K219" s="53">
        <f>SUM(方向別!D178,方向別!K178,方向別!D219)</f>
        <v>9</v>
      </c>
      <c r="L219" s="53">
        <f>SUM(方向別!E178,方向別!L178,方向別!E219)</f>
        <v>2</v>
      </c>
      <c r="M219" s="53">
        <f t="shared" si="33"/>
        <v>57</v>
      </c>
      <c r="N219" s="52">
        <f t="shared" si="34"/>
        <v>8.7719298245614024</v>
      </c>
      <c r="O219" s="51">
        <f t="shared" si="35"/>
        <v>0.93061224489795913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67" s="44" customFormat="1" ht="13.5" customHeight="1">
      <c r="A220" s="54" t="s">
        <v>13</v>
      </c>
      <c r="B220" s="53">
        <v>6</v>
      </c>
      <c r="C220" s="53">
        <v>0</v>
      </c>
      <c r="D220" s="53">
        <v>0</v>
      </c>
      <c r="E220" s="53">
        <v>1</v>
      </c>
      <c r="F220" s="53">
        <f t="shared" si="30"/>
        <v>7</v>
      </c>
      <c r="G220" s="52">
        <f t="shared" si="31"/>
        <v>14.285714285714285</v>
      </c>
      <c r="H220" s="51">
        <f t="shared" si="32"/>
        <v>0.70993914807302227</v>
      </c>
      <c r="I220" s="53">
        <f>SUM(方向別!B179,方向別!I179,方向別!B220)</f>
        <v>47</v>
      </c>
      <c r="J220" s="53">
        <f>SUM(方向別!C179,方向別!J179,方向別!C220)</f>
        <v>0</v>
      </c>
      <c r="K220" s="53">
        <f>SUM(方向別!D179,方向別!K179,方向別!D220)</f>
        <v>6</v>
      </c>
      <c r="L220" s="53">
        <f>SUM(方向別!E179,方向別!L179,方向別!E220)</f>
        <v>1</v>
      </c>
      <c r="M220" s="53">
        <f t="shared" si="33"/>
        <v>54</v>
      </c>
      <c r="N220" s="52">
        <f t="shared" si="34"/>
        <v>1.8518518518518516</v>
      </c>
      <c r="O220" s="51">
        <f t="shared" si="35"/>
        <v>0.8816326530612244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67" s="44" customFormat="1" ht="13.5" customHeight="1">
      <c r="A221" s="54" t="s">
        <v>14</v>
      </c>
      <c r="B221" s="53">
        <v>6</v>
      </c>
      <c r="C221" s="53">
        <v>2</v>
      </c>
      <c r="D221" s="53">
        <v>0</v>
      </c>
      <c r="E221" s="53">
        <v>0</v>
      </c>
      <c r="F221" s="53">
        <f t="shared" si="30"/>
        <v>8</v>
      </c>
      <c r="G221" s="52">
        <f t="shared" si="31"/>
        <v>25</v>
      </c>
      <c r="H221" s="51">
        <f t="shared" si="32"/>
        <v>0.81135902636916835</v>
      </c>
      <c r="I221" s="53">
        <f>SUM(方向別!B180,方向別!I180,方向別!B221)</f>
        <v>44</v>
      </c>
      <c r="J221" s="53">
        <f>SUM(方向別!C180,方向別!J180,方向別!C221)</f>
        <v>2</v>
      </c>
      <c r="K221" s="53">
        <f>SUM(方向別!D180,方向別!K180,方向別!D221)</f>
        <v>8</v>
      </c>
      <c r="L221" s="53">
        <f>SUM(方向別!E180,方向別!L180,方向別!E221)</f>
        <v>2</v>
      </c>
      <c r="M221" s="53">
        <f t="shared" si="33"/>
        <v>56</v>
      </c>
      <c r="N221" s="52">
        <f t="shared" si="34"/>
        <v>7.1428571428571423</v>
      </c>
      <c r="O221" s="51">
        <f t="shared" si="35"/>
        <v>0.91428571428571437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67" s="44" customFormat="1" ht="13.5" customHeight="1">
      <c r="A222" s="50" t="s">
        <v>15</v>
      </c>
      <c r="B222" s="49">
        <f>SUM(B216:B221)</f>
        <v>42</v>
      </c>
      <c r="C222" s="49">
        <f>SUM(C216:C221)</f>
        <v>6</v>
      </c>
      <c r="D222" s="49">
        <f>SUM(D216:D221)</f>
        <v>3</v>
      </c>
      <c r="E222" s="49">
        <f>SUM(E216:E221)</f>
        <v>3</v>
      </c>
      <c r="F222" s="49">
        <f t="shared" si="30"/>
        <v>54</v>
      </c>
      <c r="G222" s="48">
        <f t="shared" si="31"/>
        <v>16.666666666666664</v>
      </c>
      <c r="H222" s="47">
        <f t="shared" si="32"/>
        <v>5.4766734279918863</v>
      </c>
      <c r="I222" s="49">
        <f>SUM(I216:I221)</f>
        <v>264</v>
      </c>
      <c r="J222" s="49">
        <f>SUM(J216:J221)</f>
        <v>8</v>
      </c>
      <c r="K222" s="49">
        <f>SUM(K216:K221)</f>
        <v>46</v>
      </c>
      <c r="L222" s="49">
        <f>SUM(L216:L221)</f>
        <v>14</v>
      </c>
      <c r="M222" s="49">
        <f t="shared" si="33"/>
        <v>332</v>
      </c>
      <c r="N222" s="48">
        <f t="shared" si="34"/>
        <v>6.6265060240963862</v>
      </c>
      <c r="O222" s="47">
        <f t="shared" si="35"/>
        <v>5.4204081632653063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67" s="46" customFormat="1" ht="13.5" customHeight="1">
      <c r="A223" s="58" t="s">
        <v>16</v>
      </c>
      <c r="B223" s="57">
        <v>11</v>
      </c>
      <c r="C223" s="57">
        <v>0</v>
      </c>
      <c r="D223" s="57">
        <v>0</v>
      </c>
      <c r="E223" s="57">
        <v>0</v>
      </c>
      <c r="F223" s="57">
        <f t="shared" si="30"/>
        <v>11</v>
      </c>
      <c r="G223" s="56">
        <f t="shared" si="31"/>
        <v>0</v>
      </c>
      <c r="H223" s="55">
        <f t="shared" si="32"/>
        <v>1.1156186612576064</v>
      </c>
      <c r="I223" s="57">
        <f>SUM(方向別!B182,方向別!I182,方向別!B223)</f>
        <v>59</v>
      </c>
      <c r="J223" s="57">
        <f>SUM(方向別!C182,方向別!J182,方向別!C223)</f>
        <v>0</v>
      </c>
      <c r="K223" s="57">
        <f>SUM(方向別!D182,方向別!K182,方向別!D223)</f>
        <v>12</v>
      </c>
      <c r="L223" s="57">
        <f>SUM(方向別!E182,方向別!L182,方向別!E223)</f>
        <v>4</v>
      </c>
      <c r="M223" s="57">
        <f t="shared" si="33"/>
        <v>75</v>
      </c>
      <c r="N223" s="56">
        <f t="shared" si="34"/>
        <v>5.3333333333333339</v>
      </c>
      <c r="O223" s="55">
        <f t="shared" si="35"/>
        <v>1.2244897959183674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67" s="46" customFormat="1" ht="13.5" customHeight="1">
      <c r="A224" s="54" t="s">
        <v>17</v>
      </c>
      <c r="B224" s="53">
        <v>9</v>
      </c>
      <c r="C224" s="53">
        <v>1</v>
      </c>
      <c r="D224" s="53">
        <v>1</v>
      </c>
      <c r="E224" s="53">
        <v>1</v>
      </c>
      <c r="F224" s="53">
        <f t="shared" si="30"/>
        <v>12</v>
      </c>
      <c r="G224" s="52">
        <f t="shared" si="31"/>
        <v>16.666666666666664</v>
      </c>
      <c r="H224" s="51">
        <f t="shared" si="32"/>
        <v>1.2170385395537524</v>
      </c>
      <c r="I224" s="53">
        <f>SUM(方向別!B183,方向別!I183,方向別!B224)</f>
        <v>57</v>
      </c>
      <c r="J224" s="53">
        <f>SUM(方向別!C183,方向別!J183,方向別!C224)</f>
        <v>1</v>
      </c>
      <c r="K224" s="53">
        <f>SUM(方向別!D183,方向別!K183,方向別!D224)</f>
        <v>7</v>
      </c>
      <c r="L224" s="53">
        <f>SUM(方向別!E183,方向別!L183,方向別!E224)</f>
        <v>3</v>
      </c>
      <c r="M224" s="53">
        <f t="shared" si="33"/>
        <v>68</v>
      </c>
      <c r="N224" s="52">
        <f t="shared" si="34"/>
        <v>5.8823529411764701</v>
      </c>
      <c r="O224" s="51">
        <f t="shared" si="35"/>
        <v>1.1102040816326531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>
        <v>9</v>
      </c>
      <c r="C225" s="53">
        <v>0</v>
      </c>
      <c r="D225" s="53">
        <v>0</v>
      </c>
      <c r="E225" s="53">
        <v>0</v>
      </c>
      <c r="F225" s="53">
        <f t="shared" si="30"/>
        <v>9</v>
      </c>
      <c r="G225" s="52">
        <f t="shared" si="31"/>
        <v>0</v>
      </c>
      <c r="H225" s="51">
        <f t="shared" si="32"/>
        <v>0.91277890466531442</v>
      </c>
      <c r="I225" s="53">
        <f>SUM(方向別!B184,方向別!I184,方向別!B225)</f>
        <v>51</v>
      </c>
      <c r="J225" s="53">
        <f>SUM(方向別!C184,方向別!J184,方向別!C225)</f>
        <v>0</v>
      </c>
      <c r="K225" s="53">
        <f>SUM(方向別!D184,方向別!K184,方向別!D225)</f>
        <v>5</v>
      </c>
      <c r="L225" s="53">
        <f>SUM(方向別!E184,方向別!L184,方向別!E225)</f>
        <v>5</v>
      </c>
      <c r="M225" s="53">
        <f t="shared" si="33"/>
        <v>61</v>
      </c>
      <c r="N225" s="52">
        <f t="shared" si="34"/>
        <v>8.1967213114754092</v>
      </c>
      <c r="O225" s="51">
        <f t="shared" si="35"/>
        <v>0.99591836734693873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>
        <v>14</v>
      </c>
      <c r="C226" s="53">
        <v>2</v>
      </c>
      <c r="D226" s="53">
        <v>4</v>
      </c>
      <c r="E226" s="53">
        <v>0</v>
      </c>
      <c r="F226" s="53">
        <f t="shared" si="30"/>
        <v>20</v>
      </c>
      <c r="G226" s="52">
        <f t="shared" si="31"/>
        <v>10</v>
      </c>
      <c r="H226" s="51">
        <f t="shared" si="32"/>
        <v>2.028397565922921</v>
      </c>
      <c r="I226" s="53">
        <f>SUM(方向別!B185,方向別!I185,方向別!B226)</f>
        <v>68</v>
      </c>
      <c r="J226" s="53">
        <f>SUM(方向別!C185,方向別!J185,方向別!C226)</f>
        <v>3</v>
      </c>
      <c r="K226" s="53">
        <f>SUM(方向別!D185,方向別!K185,方向別!D226)</f>
        <v>14</v>
      </c>
      <c r="L226" s="53">
        <f>SUM(方向別!E185,方向別!L185,方向別!E226)</f>
        <v>2</v>
      </c>
      <c r="M226" s="53">
        <f t="shared" si="33"/>
        <v>87</v>
      </c>
      <c r="N226" s="52">
        <f t="shared" si="34"/>
        <v>5.7471264367816088</v>
      </c>
      <c r="O226" s="51">
        <f t="shared" si="35"/>
        <v>1.4204081632653061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>
        <v>4</v>
      </c>
      <c r="C227" s="53">
        <v>0</v>
      </c>
      <c r="D227" s="53">
        <v>2</v>
      </c>
      <c r="E227" s="53">
        <v>0</v>
      </c>
      <c r="F227" s="53">
        <f t="shared" si="30"/>
        <v>6</v>
      </c>
      <c r="G227" s="52">
        <f t="shared" si="31"/>
        <v>0</v>
      </c>
      <c r="H227" s="51">
        <f t="shared" si="32"/>
        <v>0.6085192697768762</v>
      </c>
      <c r="I227" s="53">
        <f>SUM(方向別!B186,方向別!I186,方向別!B227)</f>
        <v>51</v>
      </c>
      <c r="J227" s="53">
        <f>SUM(方向別!C186,方向別!J186,方向別!C227)</f>
        <v>2</v>
      </c>
      <c r="K227" s="53">
        <f>SUM(方向別!D186,方向別!K186,方向別!D227)</f>
        <v>9</v>
      </c>
      <c r="L227" s="53">
        <f>SUM(方向別!E186,方向別!L186,方向別!E227)</f>
        <v>3</v>
      </c>
      <c r="M227" s="53">
        <f t="shared" si="33"/>
        <v>65</v>
      </c>
      <c r="N227" s="52">
        <f t="shared" si="34"/>
        <v>7.6923076923076925</v>
      </c>
      <c r="O227" s="51">
        <f t="shared" si="35"/>
        <v>1.0612244897959184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>
        <v>5</v>
      </c>
      <c r="C228" s="53">
        <v>1</v>
      </c>
      <c r="D228" s="53">
        <v>5</v>
      </c>
      <c r="E228" s="53">
        <v>1</v>
      </c>
      <c r="F228" s="53">
        <f t="shared" si="30"/>
        <v>12</v>
      </c>
      <c r="G228" s="52">
        <f t="shared" si="31"/>
        <v>16.666666666666664</v>
      </c>
      <c r="H228" s="51">
        <f t="shared" si="32"/>
        <v>1.2170385395537524</v>
      </c>
      <c r="I228" s="53">
        <f>SUM(方向別!B187,方向別!I187,方向別!B228)</f>
        <v>57</v>
      </c>
      <c r="J228" s="53">
        <f>SUM(方向別!C187,方向別!J187,方向別!C228)</f>
        <v>1</v>
      </c>
      <c r="K228" s="53">
        <f>SUM(方向別!D187,方向別!K187,方向別!D228)</f>
        <v>13</v>
      </c>
      <c r="L228" s="53">
        <f>SUM(方向別!E187,方向別!L187,方向別!E228)</f>
        <v>5</v>
      </c>
      <c r="M228" s="53">
        <f t="shared" si="33"/>
        <v>76</v>
      </c>
      <c r="N228" s="52">
        <f t="shared" si="34"/>
        <v>7.8947368421052628</v>
      </c>
      <c r="O228" s="51">
        <f t="shared" si="35"/>
        <v>1.2408163265306122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>
        <f>SUM(B223:B228)</f>
        <v>52</v>
      </c>
      <c r="C229" s="49">
        <f>SUM(C223:C228)</f>
        <v>4</v>
      </c>
      <c r="D229" s="49">
        <f>SUM(D223:D228)</f>
        <v>12</v>
      </c>
      <c r="E229" s="49">
        <f>SUM(E223:E228)</f>
        <v>2</v>
      </c>
      <c r="F229" s="49">
        <f t="shared" si="30"/>
        <v>70</v>
      </c>
      <c r="G229" s="48">
        <f t="shared" si="31"/>
        <v>8.5714285714285712</v>
      </c>
      <c r="H229" s="47">
        <f t="shared" si="32"/>
        <v>7.0993914807302234</v>
      </c>
      <c r="I229" s="49">
        <f>SUM(I223:I228)</f>
        <v>343</v>
      </c>
      <c r="J229" s="49">
        <f>SUM(J223:J228)</f>
        <v>7</v>
      </c>
      <c r="K229" s="49">
        <f>SUM(K223:K228)</f>
        <v>60</v>
      </c>
      <c r="L229" s="49">
        <f>SUM(L223:L228)</f>
        <v>22</v>
      </c>
      <c r="M229" s="49">
        <f t="shared" si="33"/>
        <v>432</v>
      </c>
      <c r="N229" s="48">
        <f t="shared" si="34"/>
        <v>6.7129629629629637</v>
      </c>
      <c r="O229" s="47">
        <f t="shared" si="35"/>
        <v>7.0530612244897952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>
        <v>41</v>
      </c>
      <c r="C230" s="53">
        <v>3</v>
      </c>
      <c r="D230" s="53">
        <v>16</v>
      </c>
      <c r="E230" s="53">
        <v>9</v>
      </c>
      <c r="F230" s="53">
        <f t="shared" si="30"/>
        <v>69</v>
      </c>
      <c r="G230" s="52">
        <f t="shared" si="31"/>
        <v>17.391304347826086</v>
      </c>
      <c r="H230" s="51">
        <f t="shared" si="32"/>
        <v>6.9979716024340775</v>
      </c>
      <c r="I230" s="53">
        <f>SUM(方向別!B189,方向別!I189,方向別!B230)</f>
        <v>286</v>
      </c>
      <c r="J230" s="53">
        <f>SUM(方向別!C189,方向別!J189,方向別!C230)</f>
        <v>7</v>
      </c>
      <c r="K230" s="53">
        <f>SUM(方向別!D189,方向別!K189,方向別!D230)</f>
        <v>82</v>
      </c>
      <c r="L230" s="53">
        <f>SUM(方向別!E189,方向別!L189,方向別!E230)</f>
        <v>32</v>
      </c>
      <c r="M230" s="53">
        <f t="shared" si="33"/>
        <v>407</v>
      </c>
      <c r="N230" s="52">
        <f t="shared" si="34"/>
        <v>9.5823095823095823</v>
      </c>
      <c r="O230" s="51">
        <f t="shared" si="35"/>
        <v>6.6448979591836741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>
        <v>72</v>
      </c>
      <c r="C231" s="53">
        <v>3</v>
      </c>
      <c r="D231" s="53">
        <v>12</v>
      </c>
      <c r="E231" s="53">
        <v>2</v>
      </c>
      <c r="F231" s="53">
        <f t="shared" si="30"/>
        <v>89</v>
      </c>
      <c r="G231" s="52">
        <f t="shared" si="31"/>
        <v>5.6179775280898872</v>
      </c>
      <c r="H231" s="51">
        <f t="shared" si="32"/>
        <v>9.0263691683569984</v>
      </c>
      <c r="I231" s="53">
        <f>SUM(方向別!B190,方向別!I190,方向別!B231)</f>
        <v>330</v>
      </c>
      <c r="J231" s="53">
        <f>SUM(方向別!C190,方向別!J190,方向別!C231)</f>
        <v>3</v>
      </c>
      <c r="K231" s="53">
        <f>SUM(方向別!D190,方向別!K190,方向別!D231)</f>
        <v>68</v>
      </c>
      <c r="L231" s="53">
        <f>SUM(方向別!E190,方向別!L190,方向別!E231)</f>
        <v>35</v>
      </c>
      <c r="M231" s="53">
        <f t="shared" si="33"/>
        <v>436</v>
      </c>
      <c r="N231" s="52">
        <f t="shared" si="34"/>
        <v>8.7155963302752291</v>
      </c>
      <c r="O231" s="51">
        <f t="shared" si="35"/>
        <v>7.1183673469387756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>
        <v>60</v>
      </c>
      <c r="C232" s="53">
        <v>2</v>
      </c>
      <c r="D232" s="53">
        <v>15</v>
      </c>
      <c r="E232" s="53">
        <v>6</v>
      </c>
      <c r="F232" s="53">
        <f t="shared" si="30"/>
        <v>83</v>
      </c>
      <c r="G232" s="52">
        <f t="shared" si="31"/>
        <v>9.6385542168674707</v>
      </c>
      <c r="H232" s="51">
        <f t="shared" si="32"/>
        <v>8.4178498985801227</v>
      </c>
      <c r="I232" s="53">
        <f>SUM(方向別!B191,方向別!I191,方向別!B232)</f>
        <v>399</v>
      </c>
      <c r="J232" s="53">
        <f>SUM(方向別!C191,方向別!J191,方向別!C232)</f>
        <v>4</v>
      </c>
      <c r="K232" s="53">
        <f>SUM(方向別!D191,方向別!K191,方向別!D232)</f>
        <v>92</v>
      </c>
      <c r="L232" s="53">
        <f>SUM(方向別!E191,方向別!L191,方向別!E232)</f>
        <v>44</v>
      </c>
      <c r="M232" s="53">
        <f t="shared" si="33"/>
        <v>539</v>
      </c>
      <c r="N232" s="52">
        <f t="shared" si="34"/>
        <v>8.9053803339517614</v>
      </c>
      <c r="O232" s="51">
        <f t="shared" si="35"/>
        <v>8.7999999999999989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>
        <v>65</v>
      </c>
      <c r="C233" s="53">
        <v>3</v>
      </c>
      <c r="D233" s="53">
        <v>13</v>
      </c>
      <c r="E233" s="53">
        <v>5</v>
      </c>
      <c r="F233" s="53">
        <f t="shared" si="30"/>
        <v>86</v>
      </c>
      <c r="G233" s="52">
        <f t="shared" si="31"/>
        <v>9.3023255813953494</v>
      </c>
      <c r="H233" s="51">
        <f t="shared" si="32"/>
        <v>8.7221095334685597</v>
      </c>
      <c r="I233" s="53">
        <f>SUM(方向別!B192,方向別!I192,方向別!B233)</f>
        <v>404</v>
      </c>
      <c r="J233" s="53">
        <f>SUM(方向別!C192,方向別!J192,方向別!C233)</f>
        <v>4</v>
      </c>
      <c r="K233" s="53">
        <f>SUM(方向別!D192,方向別!K192,方向別!D233)</f>
        <v>76</v>
      </c>
      <c r="L233" s="53">
        <f>SUM(方向別!E192,方向別!L192,方向別!E233)</f>
        <v>27</v>
      </c>
      <c r="M233" s="53">
        <f t="shared" si="33"/>
        <v>511</v>
      </c>
      <c r="N233" s="52">
        <f t="shared" si="34"/>
        <v>6.0665362035225048</v>
      </c>
      <c r="O233" s="51">
        <f t="shared" si="35"/>
        <v>8.3428571428571434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>
        <v>70</v>
      </c>
      <c r="C234" s="53">
        <v>2</v>
      </c>
      <c r="D234" s="53">
        <v>11</v>
      </c>
      <c r="E234" s="53">
        <v>6</v>
      </c>
      <c r="F234" s="53">
        <f t="shared" si="30"/>
        <v>89</v>
      </c>
      <c r="G234" s="52">
        <f t="shared" si="31"/>
        <v>8.9887640449438209</v>
      </c>
      <c r="H234" s="51">
        <f t="shared" si="32"/>
        <v>9.0263691683569984</v>
      </c>
      <c r="I234" s="53">
        <f>SUM(方向別!B193,方向別!I193,方向別!B234)</f>
        <v>393</v>
      </c>
      <c r="J234" s="53">
        <f>SUM(方向別!C193,方向別!J193,方向別!C234)</f>
        <v>6</v>
      </c>
      <c r="K234" s="53">
        <f>SUM(方向別!D193,方向別!K193,方向別!D234)</f>
        <v>70</v>
      </c>
      <c r="L234" s="53">
        <f>SUM(方向別!E193,方向別!L193,方向別!E234)</f>
        <v>34</v>
      </c>
      <c r="M234" s="53">
        <f t="shared" si="33"/>
        <v>503</v>
      </c>
      <c r="N234" s="52">
        <f t="shared" si="34"/>
        <v>7.9522862823061633</v>
      </c>
      <c r="O234" s="51">
        <f t="shared" si="35"/>
        <v>8.2122448979591844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>
        <v>43</v>
      </c>
      <c r="C235" s="53">
        <v>3</v>
      </c>
      <c r="D235" s="53">
        <v>10</v>
      </c>
      <c r="E235" s="53">
        <v>8</v>
      </c>
      <c r="F235" s="53">
        <f t="shared" si="30"/>
        <v>64</v>
      </c>
      <c r="G235" s="52">
        <f t="shared" si="31"/>
        <v>17.1875</v>
      </c>
      <c r="H235" s="51">
        <f t="shared" si="32"/>
        <v>6.4908722109533468</v>
      </c>
      <c r="I235" s="53">
        <f>SUM(方向別!B194,方向別!I194,方向別!B235)</f>
        <v>390</v>
      </c>
      <c r="J235" s="53">
        <f>SUM(方向別!C194,方向別!J194,方向別!C235)</f>
        <v>5</v>
      </c>
      <c r="K235" s="53">
        <f>SUM(方向別!D194,方向別!K194,方向別!D235)</f>
        <v>54</v>
      </c>
      <c r="L235" s="53">
        <f>SUM(方向別!E194,方向別!L194,方向別!E235)</f>
        <v>31</v>
      </c>
      <c r="M235" s="53">
        <f t="shared" si="33"/>
        <v>480</v>
      </c>
      <c r="N235" s="52">
        <f t="shared" si="34"/>
        <v>7.5</v>
      </c>
      <c r="O235" s="51">
        <f t="shared" si="35"/>
        <v>7.8367346938775508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>
        <v>84</v>
      </c>
      <c r="C236" s="53">
        <v>2</v>
      </c>
      <c r="D236" s="53">
        <v>22</v>
      </c>
      <c r="E236" s="53">
        <v>5</v>
      </c>
      <c r="F236" s="53">
        <f t="shared" si="30"/>
        <v>113</v>
      </c>
      <c r="G236" s="52">
        <f t="shared" si="31"/>
        <v>6.1946902654867255</v>
      </c>
      <c r="H236" s="51">
        <f t="shared" si="32"/>
        <v>11.460446247464503</v>
      </c>
      <c r="I236" s="53">
        <f>SUM(方向別!B195,方向別!I195,方向別!B236)</f>
        <v>458</v>
      </c>
      <c r="J236" s="53">
        <f>SUM(方向別!C195,方向別!J195,方向別!C236)</f>
        <v>8</v>
      </c>
      <c r="K236" s="53">
        <f>SUM(方向別!D195,方向別!K195,方向別!D236)</f>
        <v>98</v>
      </c>
      <c r="L236" s="53">
        <f>SUM(方向別!E195,方向別!L195,方向別!E236)</f>
        <v>31</v>
      </c>
      <c r="M236" s="53">
        <f t="shared" si="33"/>
        <v>595</v>
      </c>
      <c r="N236" s="52">
        <f t="shared" si="34"/>
        <v>6.5546218487394965</v>
      </c>
      <c r="O236" s="51">
        <f t="shared" si="35"/>
        <v>9.7142857142857135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59</v>
      </c>
      <c r="B237" s="53">
        <v>77</v>
      </c>
      <c r="C237" s="53">
        <v>3</v>
      </c>
      <c r="D237" s="53">
        <v>14</v>
      </c>
      <c r="E237" s="53">
        <v>3</v>
      </c>
      <c r="F237" s="53">
        <f t="shared" si="30"/>
        <v>97</v>
      </c>
      <c r="G237" s="52">
        <f t="shared" si="31"/>
        <v>6.1855670103092786</v>
      </c>
      <c r="H237" s="51">
        <f t="shared" si="32"/>
        <v>9.8377281947261661</v>
      </c>
      <c r="I237" s="53">
        <f>SUM(方向別!B196,方向別!I196,方向別!B237)</f>
        <v>520</v>
      </c>
      <c r="J237" s="53">
        <f>SUM(方向別!C196,方向別!J196,方向別!C237)</f>
        <v>5</v>
      </c>
      <c r="K237" s="53">
        <f>SUM(方向別!D196,方向別!K196,方向別!D237)</f>
        <v>93</v>
      </c>
      <c r="L237" s="53">
        <f>SUM(方向別!E196,方向別!L196,方向別!E237)</f>
        <v>39</v>
      </c>
      <c r="M237" s="53">
        <f t="shared" si="33"/>
        <v>657</v>
      </c>
      <c r="N237" s="52">
        <f t="shared" si="34"/>
        <v>6.6971080669710803</v>
      </c>
      <c r="O237" s="51">
        <f t="shared" si="35"/>
        <v>10.726530612244899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>
        <v>9</v>
      </c>
      <c r="C238" s="57">
        <v>0</v>
      </c>
      <c r="D238" s="57">
        <v>0</v>
      </c>
      <c r="E238" s="57">
        <v>1</v>
      </c>
      <c r="F238" s="57">
        <f t="shared" si="30"/>
        <v>10</v>
      </c>
      <c r="G238" s="56">
        <f t="shared" si="31"/>
        <v>10</v>
      </c>
      <c r="H238" s="55">
        <f t="shared" si="32"/>
        <v>1.0141987829614605</v>
      </c>
      <c r="I238" s="57">
        <f>SUM(方向別!B197,方向別!I197,方向別!B238)</f>
        <v>76</v>
      </c>
      <c r="J238" s="57">
        <f>SUM(方向別!C197,方向別!J197,方向別!C238)</f>
        <v>0</v>
      </c>
      <c r="K238" s="57">
        <f>SUM(方向別!D197,方向別!K197,方向別!D238)</f>
        <v>16</v>
      </c>
      <c r="L238" s="57">
        <f>SUM(方向別!E197,方向別!L197,方向別!E238)</f>
        <v>4</v>
      </c>
      <c r="M238" s="57">
        <f t="shared" si="33"/>
        <v>96</v>
      </c>
      <c r="N238" s="56">
        <f t="shared" si="34"/>
        <v>4.1666666666666661</v>
      </c>
      <c r="O238" s="55">
        <f t="shared" si="35"/>
        <v>1.5673469387755101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>
        <v>14</v>
      </c>
      <c r="C239" s="53">
        <v>0</v>
      </c>
      <c r="D239" s="53">
        <v>1</v>
      </c>
      <c r="E239" s="53">
        <v>0</v>
      </c>
      <c r="F239" s="53">
        <f t="shared" si="30"/>
        <v>15</v>
      </c>
      <c r="G239" s="52">
        <f t="shared" si="31"/>
        <v>0</v>
      </c>
      <c r="H239" s="51">
        <f t="shared" si="32"/>
        <v>1.5212981744421907</v>
      </c>
      <c r="I239" s="53">
        <f>SUM(方向別!B198,方向別!I198,方向別!B239)</f>
        <v>84</v>
      </c>
      <c r="J239" s="53">
        <f>SUM(方向別!C198,方向別!J198,方向別!C239)</f>
        <v>1</v>
      </c>
      <c r="K239" s="53">
        <f>SUM(方向別!D198,方向別!K198,方向別!D239)</f>
        <v>20</v>
      </c>
      <c r="L239" s="53">
        <f>SUM(方向別!E198,方向別!L198,方向別!E239)</f>
        <v>1</v>
      </c>
      <c r="M239" s="53">
        <f t="shared" si="33"/>
        <v>106</v>
      </c>
      <c r="N239" s="52">
        <f t="shared" si="34"/>
        <v>1.8867924528301887</v>
      </c>
      <c r="O239" s="51">
        <f t="shared" si="35"/>
        <v>1.7306122448979593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>
        <v>9</v>
      </c>
      <c r="C240" s="53">
        <v>1</v>
      </c>
      <c r="D240" s="53">
        <v>3</v>
      </c>
      <c r="E240" s="53">
        <v>2</v>
      </c>
      <c r="F240" s="53">
        <f t="shared" si="30"/>
        <v>15</v>
      </c>
      <c r="G240" s="52">
        <f t="shared" si="31"/>
        <v>20</v>
      </c>
      <c r="H240" s="51">
        <f t="shared" si="32"/>
        <v>1.5212981744421907</v>
      </c>
      <c r="I240" s="53">
        <f>SUM(方向別!B199,方向別!I199,方向別!B240)</f>
        <v>78</v>
      </c>
      <c r="J240" s="53">
        <f>SUM(方向別!C199,方向別!J199,方向別!C240)</f>
        <v>2</v>
      </c>
      <c r="K240" s="53">
        <f>SUM(方向別!D199,方向別!K199,方向別!D240)</f>
        <v>16</v>
      </c>
      <c r="L240" s="53">
        <f>SUM(方向別!E199,方向別!L199,方向別!E240)</f>
        <v>6</v>
      </c>
      <c r="M240" s="53">
        <f t="shared" si="33"/>
        <v>102</v>
      </c>
      <c r="N240" s="52">
        <f t="shared" si="34"/>
        <v>7.8431372549019605</v>
      </c>
      <c r="O240" s="51">
        <f t="shared" si="35"/>
        <v>1.6653061224489796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67" s="46" customFormat="1" ht="13.5" customHeight="1">
      <c r="A241" s="54" t="s">
        <v>32</v>
      </c>
      <c r="B241" s="53">
        <v>7</v>
      </c>
      <c r="C241" s="53">
        <v>2</v>
      </c>
      <c r="D241" s="53">
        <v>2</v>
      </c>
      <c r="E241" s="53">
        <v>1</v>
      </c>
      <c r="F241" s="53">
        <f t="shared" si="30"/>
        <v>12</v>
      </c>
      <c r="G241" s="52">
        <f t="shared" si="31"/>
        <v>25</v>
      </c>
      <c r="H241" s="51">
        <f t="shared" si="32"/>
        <v>1.2170385395537524</v>
      </c>
      <c r="I241" s="53">
        <f>SUM(方向別!B200,方向別!I200,方向別!B241)</f>
        <v>89</v>
      </c>
      <c r="J241" s="53">
        <f>SUM(方向別!C200,方向別!J200,方向別!C241)</f>
        <v>2</v>
      </c>
      <c r="K241" s="53">
        <f>SUM(方向別!D200,方向別!K200,方向別!D241)</f>
        <v>15</v>
      </c>
      <c r="L241" s="53">
        <f>SUM(方向別!E200,方向別!L200,方向別!E241)</f>
        <v>6</v>
      </c>
      <c r="M241" s="53">
        <f t="shared" si="33"/>
        <v>112</v>
      </c>
      <c r="N241" s="52">
        <f t="shared" si="34"/>
        <v>7.1428571428571423</v>
      </c>
      <c r="O241" s="51">
        <f t="shared" si="35"/>
        <v>1.8285714285714287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67" s="44" customFormat="1" ht="13.5" customHeight="1">
      <c r="A242" s="54" t="s">
        <v>33</v>
      </c>
      <c r="B242" s="53">
        <v>13</v>
      </c>
      <c r="C242" s="53">
        <v>0</v>
      </c>
      <c r="D242" s="53">
        <v>0</v>
      </c>
      <c r="E242" s="53">
        <v>0</v>
      </c>
      <c r="F242" s="53">
        <f t="shared" si="30"/>
        <v>13</v>
      </c>
      <c r="G242" s="52">
        <f t="shared" si="31"/>
        <v>0</v>
      </c>
      <c r="H242" s="51">
        <f t="shared" si="32"/>
        <v>1.3184584178498986</v>
      </c>
      <c r="I242" s="53">
        <f>SUM(方向別!B201,方向別!I201,方向別!B242)</f>
        <v>91</v>
      </c>
      <c r="J242" s="53">
        <f>SUM(方向別!C201,方向別!J201,方向別!C242)</f>
        <v>0</v>
      </c>
      <c r="K242" s="53">
        <f>SUM(方向別!D201,方向別!K201,方向別!D242)</f>
        <v>11</v>
      </c>
      <c r="L242" s="53">
        <f>SUM(方向別!E201,方向別!L201,方向別!E242)</f>
        <v>4</v>
      </c>
      <c r="M242" s="53">
        <f t="shared" si="33"/>
        <v>106</v>
      </c>
      <c r="N242" s="52">
        <f t="shared" si="34"/>
        <v>3.7735849056603774</v>
      </c>
      <c r="O242" s="51">
        <f t="shared" si="35"/>
        <v>1.7306122448979593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67" s="46" customFormat="1" ht="13.5" customHeight="1">
      <c r="A243" s="54" t="s">
        <v>34</v>
      </c>
      <c r="B243" s="53">
        <v>12</v>
      </c>
      <c r="C243" s="53">
        <v>0</v>
      </c>
      <c r="D243" s="53">
        <v>2</v>
      </c>
      <c r="E243" s="53">
        <v>1</v>
      </c>
      <c r="F243" s="53">
        <f t="shared" si="30"/>
        <v>15</v>
      </c>
      <c r="G243" s="52">
        <f t="shared" si="31"/>
        <v>6.666666666666667</v>
      </c>
      <c r="H243" s="51">
        <f t="shared" si="32"/>
        <v>1.5212981744421907</v>
      </c>
      <c r="I243" s="53">
        <f>SUM(方向別!B202,方向別!I202,方向別!B243)</f>
        <v>91</v>
      </c>
      <c r="J243" s="53">
        <f>SUM(方向別!C202,方向別!J202,方向別!C243)</f>
        <v>1</v>
      </c>
      <c r="K243" s="53">
        <f>SUM(方向別!D202,方向別!K202,方向別!D243)</f>
        <v>11</v>
      </c>
      <c r="L243" s="53">
        <f>SUM(方向別!E202,方向別!L202,方向別!E243)</f>
        <v>3</v>
      </c>
      <c r="M243" s="53">
        <f t="shared" si="33"/>
        <v>106</v>
      </c>
      <c r="N243" s="52">
        <f t="shared" si="34"/>
        <v>3.7735849056603774</v>
      </c>
      <c r="O243" s="51">
        <f t="shared" si="35"/>
        <v>1.7306122448979593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67" s="44" customFormat="1" ht="13.5" customHeight="1">
      <c r="A244" s="50" t="s">
        <v>15</v>
      </c>
      <c r="B244" s="49">
        <f>SUM(B238:B243)</f>
        <v>64</v>
      </c>
      <c r="C244" s="49">
        <f>SUM(C238:C243)</f>
        <v>3</v>
      </c>
      <c r="D244" s="49">
        <f>SUM(D238:D243)</f>
        <v>8</v>
      </c>
      <c r="E244" s="49">
        <f>SUM(E238:E243)</f>
        <v>5</v>
      </c>
      <c r="F244" s="49">
        <f t="shared" si="30"/>
        <v>80</v>
      </c>
      <c r="G244" s="48">
        <f t="shared" si="31"/>
        <v>10</v>
      </c>
      <c r="H244" s="47">
        <f t="shared" si="32"/>
        <v>8.1135902636916839</v>
      </c>
      <c r="I244" s="49">
        <f>SUM(I238:I243)</f>
        <v>509</v>
      </c>
      <c r="J244" s="49">
        <f>SUM(J238:J243)</f>
        <v>6</v>
      </c>
      <c r="K244" s="49">
        <f>SUM(K238:K243)</f>
        <v>89</v>
      </c>
      <c r="L244" s="49">
        <f>SUM(L238:L243)</f>
        <v>24</v>
      </c>
      <c r="M244" s="49">
        <f t="shared" si="33"/>
        <v>628</v>
      </c>
      <c r="N244" s="48">
        <f t="shared" si="34"/>
        <v>4.7770700636942678</v>
      </c>
      <c r="O244" s="47">
        <f t="shared" si="35"/>
        <v>10.253061224489796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67" s="44" customFormat="1" ht="13.5" customHeight="1">
      <c r="A245" s="58" t="s">
        <v>35</v>
      </c>
      <c r="B245" s="57">
        <v>11</v>
      </c>
      <c r="C245" s="57">
        <v>1</v>
      </c>
      <c r="D245" s="57">
        <v>0</v>
      </c>
      <c r="E245" s="57">
        <v>0</v>
      </c>
      <c r="F245" s="57">
        <f t="shared" si="30"/>
        <v>12</v>
      </c>
      <c r="G245" s="56">
        <f t="shared" si="31"/>
        <v>8.3333333333333321</v>
      </c>
      <c r="H245" s="55">
        <f t="shared" si="32"/>
        <v>1.2170385395537524</v>
      </c>
      <c r="I245" s="57">
        <f>SUM(方向別!B204,方向別!I204,方向別!B245)</f>
        <v>103</v>
      </c>
      <c r="J245" s="57">
        <f>SUM(方向別!C204,方向別!J204,方向別!C245)</f>
        <v>2</v>
      </c>
      <c r="K245" s="57">
        <f>SUM(方向別!D204,方向別!K204,方向別!D245)</f>
        <v>7</v>
      </c>
      <c r="L245" s="57">
        <f>SUM(方向別!E204,方向別!L204,方向別!E245)</f>
        <v>4</v>
      </c>
      <c r="M245" s="57">
        <f t="shared" si="33"/>
        <v>116</v>
      </c>
      <c r="N245" s="56">
        <f t="shared" si="34"/>
        <v>5.1724137931034484</v>
      </c>
      <c r="O245" s="55">
        <f t="shared" si="35"/>
        <v>1.8938775510204082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67" s="46" customFormat="1" ht="13.5" customHeight="1">
      <c r="A246" s="54" t="s">
        <v>36</v>
      </c>
      <c r="B246" s="53">
        <v>16</v>
      </c>
      <c r="C246" s="53">
        <v>1</v>
      </c>
      <c r="D246" s="53">
        <v>1</v>
      </c>
      <c r="E246" s="53">
        <v>0</v>
      </c>
      <c r="F246" s="53">
        <f t="shared" si="30"/>
        <v>18</v>
      </c>
      <c r="G246" s="52">
        <f t="shared" si="31"/>
        <v>5.5555555555555554</v>
      </c>
      <c r="H246" s="51">
        <f t="shared" si="32"/>
        <v>1.8255578093306288</v>
      </c>
      <c r="I246" s="53">
        <f>SUM(方向別!B205,方向別!I205,方向別!B246)</f>
        <v>93</v>
      </c>
      <c r="J246" s="53">
        <f>SUM(方向別!C205,方向別!J205,方向別!C246)</f>
        <v>3</v>
      </c>
      <c r="K246" s="53">
        <f>SUM(方向別!D205,方向別!K205,方向別!D246)</f>
        <v>12</v>
      </c>
      <c r="L246" s="53">
        <f>SUM(方向別!E205,方向別!L205,方向別!E246)</f>
        <v>2</v>
      </c>
      <c r="M246" s="53">
        <f t="shared" si="33"/>
        <v>110</v>
      </c>
      <c r="N246" s="52">
        <f t="shared" si="34"/>
        <v>4.5454545454545459</v>
      </c>
      <c r="O246" s="51">
        <f t="shared" si="35"/>
        <v>1.7959183673469388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67" s="46" customFormat="1" ht="13.5" customHeight="1">
      <c r="A247" s="54" t="s">
        <v>37</v>
      </c>
      <c r="B247" s="53">
        <v>18</v>
      </c>
      <c r="C247" s="53">
        <v>1</v>
      </c>
      <c r="D247" s="53">
        <v>4</v>
      </c>
      <c r="E247" s="53">
        <v>0</v>
      </c>
      <c r="F247" s="53">
        <f t="shared" si="30"/>
        <v>23</v>
      </c>
      <c r="G247" s="52">
        <f t="shared" si="31"/>
        <v>4.3478260869565215</v>
      </c>
      <c r="H247" s="51">
        <f t="shared" si="32"/>
        <v>2.3326572008113589</v>
      </c>
      <c r="I247" s="53">
        <f>SUM(方向別!B206,方向別!I206,方向別!B247)</f>
        <v>101</v>
      </c>
      <c r="J247" s="53">
        <f>SUM(方向別!C206,方向別!J206,方向別!C247)</f>
        <v>2</v>
      </c>
      <c r="K247" s="53">
        <f>SUM(方向別!D206,方向別!K206,方向別!D247)</f>
        <v>14</v>
      </c>
      <c r="L247" s="53">
        <f>SUM(方向別!E206,方向別!L206,方向別!E247)</f>
        <v>0</v>
      </c>
      <c r="M247" s="53">
        <f t="shared" si="33"/>
        <v>117</v>
      </c>
      <c r="N247" s="52">
        <f t="shared" si="34"/>
        <v>1.7094017094017095</v>
      </c>
      <c r="O247" s="51">
        <f t="shared" si="35"/>
        <v>1.9102040816326531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67" s="43" customFormat="1" ht="13.5" customHeight="1">
      <c r="A248" s="54" t="s">
        <v>38</v>
      </c>
      <c r="B248" s="53">
        <v>12</v>
      </c>
      <c r="C248" s="53">
        <v>1</v>
      </c>
      <c r="D248" s="53">
        <v>0</v>
      </c>
      <c r="E248" s="53">
        <v>1</v>
      </c>
      <c r="F248" s="53">
        <f t="shared" si="30"/>
        <v>14</v>
      </c>
      <c r="G248" s="52">
        <f t="shared" si="31"/>
        <v>14.285714285714285</v>
      </c>
      <c r="H248" s="51">
        <f t="shared" si="32"/>
        <v>1.4198782961460445</v>
      </c>
      <c r="I248" s="53">
        <f>SUM(方向別!B207,方向別!I207,方向別!B248)</f>
        <v>88</v>
      </c>
      <c r="J248" s="53">
        <f>SUM(方向別!C207,方向別!J207,方向別!C248)</f>
        <v>1</v>
      </c>
      <c r="K248" s="53">
        <f>SUM(方向別!D207,方向別!K207,方向別!D248)</f>
        <v>8</v>
      </c>
      <c r="L248" s="53">
        <f>SUM(方向別!E207,方向別!L207,方向別!E248)</f>
        <v>4</v>
      </c>
      <c r="M248" s="53">
        <f t="shared" si="33"/>
        <v>101</v>
      </c>
      <c r="N248" s="52">
        <f t="shared" si="34"/>
        <v>4.9504950495049505</v>
      </c>
      <c r="O248" s="51">
        <f t="shared" si="35"/>
        <v>1.6489795918367345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67" s="43" customFormat="1" ht="13.5" customHeight="1">
      <c r="A249" s="54" t="s">
        <v>39</v>
      </c>
      <c r="B249" s="53">
        <v>10</v>
      </c>
      <c r="C249" s="53">
        <v>0</v>
      </c>
      <c r="D249" s="53">
        <v>1</v>
      </c>
      <c r="E249" s="53">
        <v>0</v>
      </c>
      <c r="F249" s="53">
        <f t="shared" si="30"/>
        <v>11</v>
      </c>
      <c r="G249" s="52">
        <f t="shared" si="31"/>
        <v>0</v>
      </c>
      <c r="H249" s="51">
        <f t="shared" si="32"/>
        <v>1.1156186612576064</v>
      </c>
      <c r="I249" s="53">
        <f>SUM(方向別!B208,方向別!I208,方向別!B249)</f>
        <v>82</v>
      </c>
      <c r="J249" s="53">
        <f>SUM(方向別!C208,方向別!J208,方向別!C249)</f>
        <v>0</v>
      </c>
      <c r="K249" s="53">
        <f>SUM(方向別!D208,方向別!K208,方向別!D249)</f>
        <v>4</v>
      </c>
      <c r="L249" s="53">
        <f>SUM(方向別!E208,方向別!L208,方向別!E249)</f>
        <v>1</v>
      </c>
      <c r="M249" s="53">
        <f t="shared" si="33"/>
        <v>87</v>
      </c>
      <c r="N249" s="52">
        <f t="shared" si="34"/>
        <v>1.1494252873563218</v>
      </c>
      <c r="O249" s="51">
        <f t="shared" si="35"/>
        <v>1.4204081632653061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67" s="44" customFormat="1" ht="13.5" customHeight="1">
      <c r="A250" s="54" t="s">
        <v>40</v>
      </c>
      <c r="B250" s="53">
        <v>10</v>
      </c>
      <c r="C250" s="53">
        <v>2</v>
      </c>
      <c r="D250" s="53">
        <v>0</v>
      </c>
      <c r="E250" s="53">
        <v>2</v>
      </c>
      <c r="F250" s="53">
        <f t="shared" si="30"/>
        <v>14</v>
      </c>
      <c r="G250" s="52">
        <f t="shared" si="31"/>
        <v>28.571428571428569</v>
      </c>
      <c r="H250" s="51">
        <f t="shared" si="32"/>
        <v>1.4198782961460445</v>
      </c>
      <c r="I250" s="53">
        <f>SUM(方向別!B209,方向別!I209,方向別!B250)</f>
        <v>64</v>
      </c>
      <c r="J250" s="53">
        <f>SUM(方向別!C209,方向別!J209,方向別!C250)</f>
        <v>2</v>
      </c>
      <c r="K250" s="53">
        <f>SUM(方向別!D209,方向別!K209,方向別!D250)</f>
        <v>4</v>
      </c>
      <c r="L250" s="53">
        <f>SUM(方向別!E209,方向別!L209,方向別!E250)</f>
        <v>4</v>
      </c>
      <c r="M250" s="53">
        <f t="shared" si="33"/>
        <v>74</v>
      </c>
      <c r="N250" s="52">
        <f t="shared" si="34"/>
        <v>8.1081081081081088</v>
      </c>
      <c r="O250" s="51">
        <f t="shared" si="35"/>
        <v>1.2081632653061225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67" s="46" customFormat="1" ht="13.5" customHeight="1">
      <c r="A251" s="50" t="s">
        <v>15</v>
      </c>
      <c r="B251" s="49">
        <f>SUM(B245:B250)</f>
        <v>77</v>
      </c>
      <c r="C251" s="49">
        <f>SUM(C245:C250)</f>
        <v>6</v>
      </c>
      <c r="D251" s="49">
        <f>SUM(D245:D250)</f>
        <v>6</v>
      </c>
      <c r="E251" s="49">
        <f>SUM(E245:E250)</f>
        <v>3</v>
      </c>
      <c r="F251" s="49">
        <f t="shared" si="30"/>
        <v>92</v>
      </c>
      <c r="G251" s="48">
        <f t="shared" si="31"/>
        <v>9.7826086956521738</v>
      </c>
      <c r="H251" s="47">
        <f t="shared" si="32"/>
        <v>9.3306288032454354</v>
      </c>
      <c r="I251" s="49">
        <f>SUM(I245:I250)</f>
        <v>531</v>
      </c>
      <c r="J251" s="49">
        <f>SUM(J245:J250)</f>
        <v>10</v>
      </c>
      <c r="K251" s="49">
        <f>SUM(K245:K250)</f>
        <v>49</v>
      </c>
      <c r="L251" s="49">
        <f>SUM(L245:L250)</f>
        <v>15</v>
      </c>
      <c r="M251" s="49">
        <f t="shared" si="33"/>
        <v>605</v>
      </c>
      <c r="N251" s="48">
        <f t="shared" si="34"/>
        <v>4.1322314049586781</v>
      </c>
      <c r="O251" s="47">
        <f t="shared" si="35"/>
        <v>9.8775510204081645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67" s="43" customFormat="1" ht="13.5" customHeight="1">
      <c r="A252" s="50" t="s">
        <v>41</v>
      </c>
      <c r="B252" s="49">
        <f>SUM(B222,B229:B237,B244,B251)</f>
        <v>747</v>
      </c>
      <c r="C252" s="49">
        <f>SUM(C222,C229:C237,C244,C251)</f>
        <v>40</v>
      </c>
      <c r="D252" s="49">
        <f>SUM(D222,D229:D237,D244,D251)</f>
        <v>142</v>
      </c>
      <c r="E252" s="49">
        <f>SUM(E222,E229:E237,E244,E251)</f>
        <v>57</v>
      </c>
      <c r="F252" s="49">
        <f t="shared" si="30"/>
        <v>986</v>
      </c>
      <c r="G252" s="48">
        <f t="shared" si="31"/>
        <v>9.8377281947261661</v>
      </c>
      <c r="H252" s="47">
        <f t="shared" si="32"/>
        <v>100</v>
      </c>
      <c r="I252" s="49">
        <f>SUM(I222,I229:I237,I244,I251)</f>
        <v>4827</v>
      </c>
      <c r="J252" s="49">
        <f>SUM(J222,J229:J237,J244,J251)</f>
        <v>73</v>
      </c>
      <c r="K252" s="49">
        <f>SUM(K222,K229:K237,K244,K251)</f>
        <v>877</v>
      </c>
      <c r="L252" s="49">
        <f>SUM(L222,L229:L237,L244,L251)</f>
        <v>348</v>
      </c>
      <c r="M252" s="49">
        <f t="shared" si="33"/>
        <v>6125</v>
      </c>
      <c r="N252" s="48">
        <f t="shared" si="34"/>
        <v>6.8734693877551019</v>
      </c>
      <c r="O252" s="47">
        <f t="shared" si="35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67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67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67" s="44" customFormat="1" ht="12" customHeight="1">
      <c r="A255" s="70" t="s">
        <v>0</v>
      </c>
      <c r="B255" s="69">
        <v>10</v>
      </c>
      <c r="C255" s="68"/>
      <c r="D255" s="68"/>
      <c r="E255" s="68"/>
      <c r="F255" s="68"/>
      <c r="G255" s="68"/>
      <c r="H255" s="67"/>
      <c r="I255" s="69">
        <v>11</v>
      </c>
      <c r="J255" s="68"/>
      <c r="K255" s="68"/>
      <c r="L255" s="68"/>
      <c r="M255" s="68"/>
      <c r="N255" s="68"/>
      <c r="O255" s="67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45"/>
      <c r="BB255" s="45"/>
      <c r="BC255" s="45"/>
      <c r="BD255" s="45"/>
      <c r="BE255" s="45"/>
      <c r="BF255" s="45"/>
      <c r="BG255" s="45"/>
      <c r="BH255" s="45"/>
      <c r="BI255" s="45"/>
      <c r="BJ255" s="45"/>
      <c r="BK255" s="45"/>
      <c r="BL255" s="45"/>
      <c r="BM255" s="45"/>
      <c r="BN255" s="45"/>
      <c r="BO255" s="45"/>
    </row>
    <row r="256" spans="1:67" s="46" customFormat="1" ht="39.6" customHeight="1">
      <c r="A256" s="65" t="s">
        <v>1</v>
      </c>
      <c r="B256" s="63" t="s">
        <v>2</v>
      </c>
      <c r="C256" s="62" t="s">
        <v>3</v>
      </c>
      <c r="D256" s="61" t="s">
        <v>4</v>
      </c>
      <c r="E256" s="62" t="s">
        <v>5</v>
      </c>
      <c r="F256" s="61" t="s">
        <v>6</v>
      </c>
      <c r="G256" s="61" t="s">
        <v>7</v>
      </c>
      <c r="H256" s="64" t="s">
        <v>8</v>
      </c>
      <c r="I256" s="63" t="s">
        <v>2</v>
      </c>
      <c r="J256" s="61" t="s">
        <v>3</v>
      </c>
      <c r="K256" s="61" t="s">
        <v>4</v>
      </c>
      <c r="L256" s="62" t="s">
        <v>5</v>
      </c>
      <c r="M256" s="61" t="s">
        <v>6</v>
      </c>
      <c r="N256" s="61" t="s">
        <v>7</v>
      </c>
      <c r="O256" s="60" t="s">
        <v>8</v>
      </c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</row>
    <row r="257" spans="1:67" s="43" customFormat="1" ht="13.5" customHeight="1">
      <c r="A257" s="58" t="s">
        <v>9</v>
      </c>
      <c r="B257" s="57">
        <v>22</v>
      </c>
      <c r="C257" s="57">
        <v>1</v>
      </c>
      <c r="D257" s="57">
        <v>1</v>
      </c>
      <c r="E257" s="57">
        <v>0</v>
      </c>
      <c r="F257" s="57">
        <f t="shared" ref="F257:F293" si="36">SUM(B257:E257)</f>
        <v>24</v>
      </c>
      <c r="G257" s="56">
        <f t="shared" ref="G257:G293" si="37">IF(SUM(C257,E257)=0,0,SUM(C257,E257)/F257*100)</f>
        <v>4.1666666666666661</v>
      </c>
      <c r="H257" s="55">
        <f t="shared" ref="H257:H293" si="38">IF(F257=0,0,F257/F$293*100)</f>
        <v>1.376936316695353</v>
      </c>
      <c r="I257" s="57">
        <v>1</v>
      </c>
      <c r="J257" s="57">
        <v>0</v>
      </c>
      <c r="K257" s="57">
        <v>0</v>
      </c>
      <c r="L257" s="57">
        <v>0</v>
      </c>
      <c r="M257" s="57">
        <f t="shared" ref="M257:M293" si="39">SUM(I257:L257)</f>
        <v>1</v>
      </c>
      <c r="N257" s="56">
        <f t="shared" ref="N257:N293" si="40">IF(SUM(J257,L257)=0,0,SUM(J257,L257)/M257*100)</f>
        <v>0</v>
      </c>
      <c r="O257" s="55">
        <f t="shared" ref="O257:O293" si="41">IF(M257=0,0,M257/M$293*100)</f>
        <v>0.20202020202020202</v>
      </c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5"/>
      <c r="BB257" s="45"/>
      <c r="BC257" s="45"/>
      <c r="BD257" s="45"/>
      <c r="BE257" s="4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</row>
    <row r="258" spans="1:67" s="43" customFormat="1" ht="13.5" customHeight="1">
      <c r="A258" s="54" t="s">
        <v>10</v>
      </c>
      <c r="B258" s="53">
        <v>24</v>
      </c>
      <c r="C258" s="53">
        <v>0</v>
      </c>
      <c r="D258" s="53">
        <v>4</v>
      </c>
      <c r="E258" s="53">
        <v>5</v>
      </c>
      <c r="F258" s="53">
        <f t="shared" si="36"/>
        <v>33</v>
      </c>
      <c r="G258" s="52">
        <f t="shared" si="37"/>
        <v>15.151515151515152</v>
      </c>
      <c r="H258" s="51">
        <f t="shared" si="38"/>
        <v>1.8932874354561102</v>
      </c>
      <c r="I258" s="53">
        <v>5</v>
      </c>
      <c r="J258" s="53">
        <v>0</v>
      </c>
      <c r="K258" s="53">
        <v>0</v>
      </c>
      <c r="L258" s="53">
        <v>0</v>
      </c>
      <c r="M258" s="53">
        <f t="shared" si="39"/>
        <v>5</v>
      </c>
      <c r="N258" s="52">
        <f t="shared" si="40"/>
        <v>0</v>
      </c>
      <c r="O258" s="51">
        <f t="shared" si="41"/>
        <v>1.0101010101010102</v>
      </c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5"/>
      <c r="BB258" s="45"/>
      <c r="BC258" s="45"/>
      <c r="BD258" s="45"/>
      <c r="BE258" s="45"/>
      <c r="BF258" s="45"/>
      <c r="BG258" s="45"/>
      <c r="BH258" s="45"/>
      <c r="BI258" s="45"/>
      <c r="BJ258" s="45"/>
      <c r="BK258" s="45"/>
      <c r="BL258" s="45"/>
      <c r="BM258" s="45"/>
      <c r="BN258" s="45"/>
      <c r="BO258" s="45"/>
    </row>
    <row r="259" spans="1:67" s="44" customFormat="1" ht="13.5" customHeight="1">
      <c r="A259" s="54" t="s">
        <v>11</v>
      </c>
      <c r="B259" s="53">
        <v>39</v>
      </c>
      <c r="C259" s="53">
        <v>1</v>
      </c>
      <c r="D259" s="53">
        <v>4</v>
      </c>
      <c r="E259" s="53">
        <v>0</v>
      </c>
      <c r="F259" s="53">
        <f t="shared" si="36"/>
        <v>44</v>
      </c>
      <c r="G259" s="52">
        <f t="shared" si="37"/>
        <v>2.2727272727272729</v>
      </c>
      <c r="H259" s="51">
        <f t="shared" si="38"/>
        <v>2.5243832472748138</v>
      </c>
      <c r="I259" s="53">
        <v>3</v>
      </c>
      <c r="J259" s="53">
        <v>0</v>
      </c>
      <c r="K259" s="53">
        <v>1</v>
      </c>
      <c r="L259" s="53">
        <v>0</v>
      </c>
      <c r="M259" s="53">
        <f t="shared" si="39"/>
        <v>4</v>
      </c>
      <c r="N259" s="52">
        <f t="shared" si="40"/>
        <v>0</v>
      </c>
      <c r="O259" s="51">
        <f t="shared" si="41"/>
        <v>0.80808080808080807</v>
      </c>
      <c r="BA259" s="45"/>
      <c r="BB259" s="45"/>
      <c r="BC259" s="45"/>
      <c r="BD259" s="45"/>
      <c r="BE259" s="45"/>
      <c r="BF259" s="45"/>
      <c r="BG259" s="45"/>
      <c r="BH259" s="45"/>
      <c r="BI259" s="45"/>
      <c r="BJ259" s="45"/>
      <c r="BK259" s="45"/>
      <c r="BL259" s="45"/>
      <c r="BM259" s="45"/>
      <c r="BN259" s="45"/>
      <c r="BO259" s="45"/>
    </row>
    <row r="260" spans="1:67" s="46" customFormat="1" ht="13.5" customHeight="1">
      <c r="A260" s="54" t="s">
        <v>12</v>
      </c>
      <c r="B260" s="53">
        <v>34</v>
      </c>
      <c r="C260" s="53">
        <v>1</v>
      </c>
      <c r="D260" s="53">
        <v>2</v>
      </c>
      <c r="E260" s="53">
        <v>0</v>
      </c>
      <c r="F260" s="53">
        <f t="shared" si="36"/>
        <v>37</v>
      </c>
      <c r="G260" s="52">
        <f t="shared" si="37"/>
        <v>2.7027027027027026</v>
      </c>
      <c r="H260" s="51">
        <f t="shared" si="38"/>
        <v>2.1227768215720024</v>
      </c>
      <c r="I260" s="53">
        <v>1</v>
      </c>
      <c r="J260" s="53">
        <v>0</v>
      </c>
      <c r="K260" s="53">
        <v>0</v>
      </c>
      <c r="L260" s="53">
        <v>0</v>
      </c>
      <c r="M260" s="53">
        <f t="shared" si="39"/>
        <v>1</v>
      </c>
      <c r="N260" s="52">
        <f t="shared" si="40"/>
        <v>0</v>
      </c>
      <c r="O260" s="51">
        <f t="shared" si="41"/>
        <v>0.20202020202020202</v>
      </c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5"/>
      <c r="BB260" s="45"/>
      <c r="BC260" s="45"/>
      <c r="BD260" s="45"/>
      <c r="BE260" s="45"/>
      <c r="BF260" s="45"/>
      <c r="BG260" s="45"/>
      <c r="BH260" s="45"/>
      <c r="BI260" s="45"/>
      <c r="BJ260" s="45"/>
      <c r="BK260" s="45"/>
      <c r="BL260" s="45"/>
      <c r="BM260" s="45"/>
      <c r="BN260" s="45"/>
      <c r="BO260" s="45"/>
    </row>
    <row r="261" spans="1:67" s="44" customFormat="1" ht="13.5" customHeight="1">
      <c r="A261" s="54" t="s">
        <v>13</v>
      </c>
      <c r="B261" s="53">
        <v>29</v>
      </c>
      <c r="C261" s="53">
        <v>1</v>
      </c>
      <c r="D261" s="53">
        <v>4</v>
      </c>
      <c r="E261" s="53">
        <v>1</v>
      </c>
      <c r="F261" s="53">
        <f t="shared" si="36"/>
        <v>35</v>
      </c>
      <c r="G261" s="52">
        <f t="shared" si="37"/>
        <v>5.7142857142857144</v>
      </c>
      <c r="H261" s="51">
        <f t="shared" si="38"/>
        <v>2.0080321285140563</v>
      </c>
      <c r="I261" s="53">
        <v>2</v>
      </c>
      <c r="J261" s="53">
        <v>0</v>
      </c>
      <c r="K261" s="53">
        <v>0</v>
      </c>
      <c r="L261" s="53">
        <v>0</v>
      </c>
      <c r="M261" s="53">
        <f t="shared" si="39"/>
        <v>2</v>
      </c>
      <c r="N261" s="52">
        <f t="shared" si="40"/>
        <v>0</v>
      </c>
      <c r="O261" s="51">
        <f t="shared" si="41"/>
        <v>0.40404040404040403</v>
      </c>
      <c r="BA261" s="45"/>
      <c r="BB261" s="45"/>
      <c r="BC261" s="45"/>
      <c r="BD261" s="45"/>
      <c r="BE261" s="45"/>
      <c r="BF261" s="45"/>
      <c r="BG261" s="45"/>
      <c r="BH261" s="45"/>
      <c r="BI261" s="45"/>
      <c r="BJ261" s="45"/>
      <c r="BK261" s="45"/>
      <c r="BL261" s="45"/>
      <c r="BM261" s="45"/>
      <c r="BN261" s="45"/>
      <c r="BO261" s="45"/>
    </row>
    <row r="262" spans="1:67" s="44" customFormat="1" ht="13.5" customHeight="1">
      <c r="A262" s="54" t="s">
        <v>14</v>
      </c>
      <c r="B262" s="53">
        <v>29</v>
      </c>
      <c r="C262" s="53">
        <v>0</v>
      </c>
      <c r="D262" s="53">
        <v>3</v>
      </c>
      <c r="E262" s="53">
        <v>3</v>
      </c>
      <c r="F262" s="53">
        <f t="shared" si="36"/>
        <v>35</v>
      </c>
      <c r="G262" s="52">
        <f t="shared" si="37"/>
        <v>8.5714285714285712</v>
      </c>
      <c r="H262" s="51">
        <f t="shared" si="38"/>
        <v>2.0080321285140563</v>
      </c>
      <c r="I262" s="53">
        <v>3</v>
      </c>
      <c r="J262" s="53">
        <v>1</v>
      </c>
      <c r="K262" s="53">
        <v>0</v>
      </c>
      <c r="L262" s="53">
        <v>0</v>
      </c>
      <c r="M262" s="53">
        <f t="shared" si="39"/>
        <v>4</v>
      </c>
      <c r="N262" s="52">
        <f t="shared" si="40"/>
        <v>25</v>
      </c>
      <c r="O262" s="51">
        <f t="shared" si="41"/>
        <v>0.80808080808080807</v>
      </c>
      <c r="BA262" s="45"/>
      <c r="BB262" s="45"/>
      <c r="BC262" s="45"/>
      <c r="BD262" s="45"/>
      <c r="BE262" s="4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</row>
    <row r="263" spans="1:67" s="44" customFormat="1" ht="13.5" customHeight="1">
      <c r="A263" s="50" t="s">
        <v>15</v>
      </c>
      <c r="B263" s="49">
        <f>SUM(B257:B262)</f>
        <v>177</v>
      </c>
      <c r="C263" s="49">
        <f>SUM(C257:C262)</f>
        <v>4</v>
      </c>
      <c r="D263" s="49">
        <f>SUM(D257:D262)</f>
        <v>18</v>
      </c>
      <c r="E263" s="49">
        <f>SUM(E257:E262)</f>
        <v>9</v>
      </c>
      <c r="F263" s="49">
        <f t="shared" si="36"/>
        <v>208</v>
      </c>
      <c r="G263" s="48">
        <f t="shared" si="37"/>
        <v>6.25</v>
      </c>
      <c r="H263" s="47">
        <f t="shared" si="38"/>
        <v>11.933448078026391</v>
      </c>
      <c r="I263" s="49">
        <f>SUM(I257:I262)</f>
        <v>15</v>
      </c>
      <c r="J263" s="49">
        <f>SUM(J257:J262)</f>
        <v>1</v>
      </c>
      <c r="K263" s="49">
        <f>SUM(K257:K262)</f>
        <v>1</v>
      </c>
      <c r="L263" s="49">
        <f>SUM(L257:L262)</f>
        <v>0</v>
      </c>
      <c r="M263" s="49">
        <f t="shared" si="39"/>
        <v>17</v>
      </c>
      <c r="N263" s="48">
        <f t="shared" si="40"/>
        <v>5.8823529411764701</v>
      </c>
      <c r="O263" s="47">
        <f t="shared" si="41"/>
        <v>3.4343434343434343</v>
      </c>
      <c r="BA263" s="45"/>
      <c r="BB263" s="45"/>
      <c r="BC263" s="45"/>
      <c r="BD263" s="45"/>
      <c r="BE263" s="4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</row>
    <row r="264" spans="1:67" s="46" customFormat="1" ht="13.5" customHeight="1">
      <c r="A264" s="58" t="s">
        <v>16</v>
      </c>
      <c r="B264" s="57">
        <v>18</v>
      </c>
      <c r="C264" s="57">
        <v>1</v>
      </c>
      <c r="D264" s="57">
        <v>1</v>
      </c>
      <c r="E264" s="57">
        <v>1</v>
      </c>
      <c r="F264" s="57">
        <f t="shared" si="36"/>
        <v>21</v>
      </c>
      <c r="G264" s="56">
        <f t="shared" si="37"/>
        <v>9.5238095238095237</v>
      </c>
      <c r="H264" s="55">
        <f t="shared" si="38"/>
        <v>1.2048192771084338</v>
      </c>
      <c r="I264" s="57">
        <v>2</v>
      </c>
      <c r="J264" s="57">
        <v>0</v>
      </c>
      <c r="K264" s="57">
        <v>0</v>
      </c>
      <c r="L264" s="57">
        <v>0</v>
      </c>
      <c r="M264" s="57">
        <f t="shared" si="39"/>
        <v>2</v>
      </c>
      <c r="N264" s="56">
        <f t="shared" si="40"/>
        <v>0</v>
      </c>
      <c r="O264" s="55">
        <f t="shared" si="41"/>
        <v>0.40404040404040403</v>
      </c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67" s="46" customFormat="1" ht="13.5" customHeight="1">
      <c r="A265" s="54" t="s">
        <v>17</v>
      </c>
      <c r="B265" s="53">
        <v>21</v>
      </c>
      <c r="C265" s="53">
        <v>0</v>
      </c>
      <c r="D265" s="53">
        <v>4</v>
      </c>
      <c r="E265" s="53">
        <v>2</v>
      </c>
      <c r="F265" s="53">
        <f t="shared" si="36"/>
        <v>27</v>
      </c>
      <c r="G265" s="52">
        <f t="shared" si="37"/>
        <v>7.4074074074074066</v>
      </c>
      <c r="H265" s="51">
        <f t="shared" si="38"/>
        <v>1.5490533562822719</v>
      </c>
      <c r="I265" s="53">
        <v>2</v>
      </c>
      <c r="J265" s="53">
        <v>0</v>
      </c>
      <c r="K265" s="53">
        <v>1</v>
      </c>
      <c r="L265" s="53">
        <v>0</v>
      </c>
      <c r="M265" s="53">
        <f t="shared" si="39"/>
        <v>3</v>
      </c>
      <c r="N265" s="52">
        <f t="shared" si="40"/>
        <v>0</v>
      </c>
      <c r="O265" s="51">
        <f t="shared" si="41"/>
        <v>0.60606060606060608</v>
      </c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67" s="46" customFormat="1" ht="13.5" customHeight="1">
      <c r="A266" s="54" t="s">
        <v>18</v>
      </c>
      <c r="B266" s="53">
        <v>36</v>
      </c>
      <c r="C266" s="53">
        <v>1</v>
      </c>
      <c r="D266" s="53">
        <v>2</v>
      </c>
      <c r="E266" s="53">
        <v>2</v>
      </c>
      <c r="F266" s="53">
        <f t="shared" si="36"/>
        <v>41</v>
      </c>
      <c r="G266" s="52">
        <f t="shared" si="37"/>
        <v>7.3170731707317067</v>
      </c>
      <c r="H266" s="51">
        <f t="shared" si="38"/>
        <v>2.3522662076878942</v>
      </c>
      <c r="I266" s="53">
        <v>4</v>
      </c>
      <c r="J266" s="53">
        <v>1</v>
      </c>
      <c r="K266" s="53">
        <v>0</v>
      </c>
      <c r="L266" s="53">
        <v>0</v>
      </c>
      <c r="M266" s="53">
        <f t="shared" si="39"/>
        <v>5</v>
      </c>
      <c r="N266" s="52">
        <f t="shared" si="40"/>
        <v>20</v>
      </c>
      <c r="O266" s="51">
        <f t="shared" si="41"/>
        <v>1.0101010101010102</v>
      </c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5"/>
      <c r="BB266" s="45"/>
      <c r="BC266" s="45"/>
      <c r="BD266" s="45"/>
      <c r="BE266" s="4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</row>
    <row r="267" spans="1:67" s="44" customFormat="1" ht="13.5" customHeight="1">
      <c r="A267" s="54" t="s">
        <v>19</v>
      </c>
      <c r="B267" s="53">
        <v>30</v>
      </c>
      <c r="C267" s="53">
        <v>1</v>
      </c>
      <c r="D267" s="53">
        <v>1</v>
      </c>
      <c r="E267" s="53">
        <v>1</v>
      </c>
      <c r="F267" s="53">
        <f t="shared" si="36"/>
        <v>33</v>
      </c>
      <c r="G267" s="52">
        <f t="shared" si="37"/>
        <v>6.0606060606060606</v>
      </c>
      <c r="H267" s="51">
        <f t="shared" si="38"/>
        <v>1.8932874354561102</v>
      </c>
      <c r="I267" s="53">
        <v>5</v>
      </c>
      <c r="J267" s="53">
        <v>1</v>
      </c>
      <c r="K267" s="53">
        <v>0</v>
      </c>
      <c r="L267" s="53">
        <v>0</v>
      </c>
      <c r="M267" s="53">
        <f t="shared" si="39"/>
        <v>6</v>
      </c>
      <c r="N267" s="52">
        <f t="shared" si="40"/>
        <v>16.666666666666664</v>
      </c>
      <c r="O267" s="51">
        <f t="shared" si="41"/>
        <v>1.2121212121212122</v>
      </c>
      <c r="BA267" s="45"/>
      <c r="BB267" s="45"/>
      <c r="BC267" s="45"/>
      <c r="BD267" s="45"/>
      <c r="BE267" s="4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</row>
    <row r="268" spans="1:67" s="46" customFormat="1" ht="13.5" customHeight="1">
      <c r="A268" s="54" t="s">
        <v>20</v>
      </c>
      <c r="B268" s="53">
        <v>30</v>
      </c>
      <c r="C268" s="53">
        <v>0</v>
      </c>
      <c r="D268" s="53">
        <v>1</v>
      </c>
      <c r="E268" s="53">
        <v>2</v>
      </c>
      <c r="F268" s="53">
        <f t="shared" si="36"/>
        <v>33</v>
      </c>
      <c r="G268" s="52">
        <f t="shared" si="37"/>
        <v>6.0606060606060606</v>
      </c>
      <c r="H268" s="51">
        <f t="shared" si="38"/>
        <v>1.8932874354561102</v>
      </c>
      <c r="I268" s="53">
        <v>2</v>
      </c>
      <c r="J268" s="53">
        <v>0</v>
      </c>
      <c r="K268" s="53">
        <v>0</v>
      </c>
      <c r="L268" s="53">
        <v>0</v>
      </c>
      <c r="M268" s="53">
        <f t="shared" si="39"/>
        <v>2</v>
      </c>
      <c r="N268" s="52">
        <f t="shared" si="40"/>
        <v>0</v>
      </c>
      <c r="O268" s="51">
        <f t="shared" si="41"/>
        <v>0.40404040404040403</v>
      </c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5"/>
      <c r="BB268" s="45"/>
      <c r="BC268" s="45"/>
      <c r="BD268" s="45"/>
      <c r="BE268" s="4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</row>
    <row r="269" spans="1:67" s="44" customFormat="1" ht="13.5" customHeight="1">
      <c r="A269" s="54" t="s">
        <v>21</v>
      </c>
      <c r="B269" s="53">
        <v>23</v>
      </c>
      <c r="C269" s="53">
        <v>1</v>
      </c>
      <c r="D269" s="53">
        <v>3</v>
      </c>
      <c r="E269" s="53">
        <v>9</v>
      </c>
      <c r="F269" s="53">
        <f t="shared" si="36"/>
        <v>36</v>
      </c>
      <c r="G269" s="52">
        <f t="shared" si="37"/>
        <v>27.777777777777779</v>
      </c>
      <c r="H269" s="51">
        <f t="shared" si="38"/>
        <v>2.0654044750430294</v>
      </c>
      <c r="I269" s="53">
        <v>7</v>
      </c>
      <c r="J269" s="53">
        <v>1</v>
      </c>
      <c r="K269" s="53">
        <v>0</v>
      </c>
      <c r="L269" s="53">
        <v>2</v>
      </c>
      <c r="M269" s="53">
        <f t="shared" si="39"/>
        <v>10</v>
      </c>
      <c r="N269" s="52">
        <f t="shared" si="40"/>
        <v>30</v>
      </c>
      <c r="O269" s="51">
        <f t="shared" si="41"/>
        <v>2.0202020202020203</v>
      </c>
      <c r="BA269" s="45"/>
      <c r="BB269" s="45"/>
      <c r="BC269" s="45"/>
      <c r="BD269" s="45"/>
      <c r="BE269" s="4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</row>
    <row r="270" spans="1:67" s="46" customFormat="1" ht="13.5" customHeight="1">
      <c r="A270" s="50" t="s">
        <v>15</v>
      </c>
      <c r="B270" s="49">
        <f>SUM(B264:B269)</f>
        <v>158</v>
      </c>
      <c r="C270" s="49">
        <f>SUM(C264:C269)</f>
        <v>4</v>
      </c>
      <c r="D270" s="49">
        <f>SUM(D264:D269)</f>
        <v>12</v>
      </c>
      <c r="E270" s="49">
        <f>SUM(E264:E269)</f>
        <v>17</v>
      </c>
      <c r="F270" s="49">
        <f t="shared" si="36"/>
        <v>191</v>
      </c>
      <c r="G270" s="48">
        <f t="shared" si="37"/>
        <v>10.99476439790576</v>
      </c>
      <c r="H270" s="47">
        <f t="shared" si="38"/>
        <v>10.95811818703385</v>
      </c>
      <c r="I270" s="49">
        <f>SUM(I264:I269)</f>
        <v>22</v>
      </c>
      <c r="J270" s="49">
        <f>SUM(J264:J269)</f>
        <v>3</v>
      </c>
      <c r="K270" s="49">
        <f>SUM(K264:K269)</f>
        <v>1</v>
      </c>
      <c r="L270" s="49">
        <f>SUM(L264:L269)</f>
        <v>2</v>
      </c>
      <c r="M270" s="49">
        <f t="shared" si="39"/>
        <v>28</v>
      </c>
      <c r="N270" s="48">
        <f t="shared" si="40"/>
        <v>17.857142857142858</v>
      </c>
      <c r="O270" s="47">
        <f t="shared" si="41"/>
        <v>5.6565656565656566</v>
      </c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67" s="44" customFormat="1" ht="13.5" customHeight="1">
      <c r="A271" s="54" t="s">
        <v>22</v>
      </c>
      <c r="B271" s="53">
        <v>159</v>
      </c>
      <c r="C271" s="53">
        <v>5</v>
      </c>
      <c r="D271" s="53">
        <v>24</v>
      </c>
      <c r="E271" s="53">
        <v>5</v>
      </c>
      <c r="F271" s="53">
        <f t="shared" si="36"/>
        <v>193</v>
      </c>
      <c r="G271" s="52">
        <f t="shared" si="37"/>
        <v>5.1813471502590671</v>
      </c>
      <c r="H271" s="51">
        <f t="shared" si="38"/>
        <v>11.072862880091796</v>
      </c>
      <c r="I271" s="53">
        <v>33</v>
      </c>
      <c r="J271" s="53">
        <v>2</v>
      </c>
      <c r="K271" s="53">
        <v>2</v>
      </c>
      <c r="L271" s="53">
        <v>0</v>
      </c>
      <c r="M271" s="53">
        <f t="shared" si="39"/>
        <v>37</v>
      </c>
      <c r="N271" s="52">
        <f t="shared" si="40"/>
        <v>5.4054054054054053</v>
      </c>
      <c r="O271" s="51">
        <f t="shared" si="41"/>
        <v>7.474747474747474</v>
      </c>
      <c r="BA271" s="45"/>
      <c r="BB271" s="45"/>
      <c r="BC271" s="45"/>
      <c r="BD271" s="45"/>
      <c r="BE271" s="45"/>
      <c r="BF271" s="45"/>
      <c r="BG271" s="45"/>
      <c r="BH271" s="45"/>
      <c r="BI271" s="45"/>
      <c r="BJ271" s="45"/>
      <c r="BK271" s="45"/>
      <c r="BL271" s="45"/>
      <c r="BM271" s="45"/>
      <c r="BN271" s="45"/>
      <c r="BO271" s="45"/>
    </row>
    <row r="272" spans="1:67" s="46" customFormat="1" ht="13.5" customHeight="1">
      <c r="A272" s="54" t="s">
        <v>23</v>
      </c>
      <c r="B272" s="53">
        <v>111</v>
      </c>
      <c r="C272" s="53">
        <v>3</v>
      </c>
      <c r="D272" s="53">
        <v>17</v>
      </c>
      <c r="E272" s="53">
        <v>10</v>
      </c>
      <c r="F272" s="53">
        <f t="shared" si="36"/>
        <v>141</v>
      </c>
      <c r="G272" s="52">
        <f t="shared" si="37"/>
        <v>9.2198581560283674</v>
      </c>
      <c r="H272" s="51">
        <f t="shared" si="38"/>
        <v>8.0895008605851988</v>
      </c>
      <c r="I272" s="53">
        <v>29</v>
      </c>
      <c r="J272" s="53">
        <v>0</v>
      </c>
      <c r="K272" s="53">
        <v>2</v>
      </c>
      <c r="L272" s="53">
        <v>2</v>
      </c>
      <c r="M272" s="53">
        <f t="shared" si="39"/>
        <v>33</v>
      </c>
      <c r="N272" s="52">
        <f t="shared" si="40"/>
        <v>6.0606060606060606</v>
      </c>
      <c r="O272" s="51">
        <f t="shared" si="41"/>
        <v>6.666666666666667</v>
      </c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67" s="44" customFormat="1" ht="13.5" customHeight="1">
      <c r="A273" s="54" t="s">
        <v>24</v>
      </c>
      <c r="B273" s="53">
        <v>116</v>
      </c>
      <c r="C273" s="53">
        <v>3</v>
      </c>
      <c r="D273" s="53">
        <v>22</v>
      </c>
      <c r="E273" s="53">
        <v>3</v>
      </c>
      <c r="F273" s="53">
        <f t="shared" si="36"/>
        <v>144</v>
      </c>
      <c r="G273" s="52">
        <f t="shared" si="37"/>
        <v>4.1666666666666661</v>
      </c>
      <c r="H273" s="51">
        <f t="shared" si="38"/>
        <v>8.2616179001721175</v>
      </c>
      <c r="I273" s="53">
        <v>44</v>
      </c>
      <c r="J273" s="53">
        <v>0</v>
      </c>
      <c r="K273" s="53">
        <v>4</v>
      </c>
      <c r="L273" s="53">
        <v>0</v>
      </c>
      <c r="M273" s="53">
        <f t="shared" si="39"/>
        <v>48</v>
      </c>
      <c r="N273" s="52">
        <f t="shared" si="40"/>
        <v>0</v>
      </c>
      <c r="O273" s="51">
        <f t="shared" si="41"/>
        <v>9.6969696969696972</v>
      </c>
      <c r="BA273" s="45"/>
      <c r="BB273" s="45"/>
      <c r="BC273" s="45"/>
      <c r="BD273" s="45"/>
      <c r="BE273" s="45"/>
      <c r="BF273" s="45"/>
      <c r="BG273" s="45"/>
      <c r="BH273" s="45"/>
      <c r="BI273" s="45"/>
      <c r="BJ273" s="45"/>
      <c r="BK273" s="45"/>
      <c r="BL273" s="45"/>
      <c r="BM273" s="45"/>
      <c r="BN273" s="45"/>
      <c r="BO273" s="45"/>
    </row>
    <row r="274" spans="1:67" s="46" customFormat="1" ht="13.5" customHeight="1">
      <c r="A274" s="54" t="s">
        <v>25</v>
      </c>
      <c r="B274" s="53">
        <v>83</v>
      </c>
      <c r="C274" s="53">
        <v>3</v>
      </c>
      <c r="D274" s="53">
        <v>16</v>
      </c>
      <c r="E274" s="53">
        <v>9</v>
      </c>
      <c r="F274" s="53">
        <f t="shared" si="36"/>
        <v>111</v>
      </c>
      <c r="G274" s="52">
        <f t="shared" si="37"/>
        <v>10.810810810810811</v>
      </c>
      <c r="H274" s="51">
        <f t="shared" si="38"/>
        <v>6.3683304647160073</v>
      </c>
      <c r="I274" s="53">
        <v>29</v>
      </c>
      <c r="J274" s="53">
        <v>0</v>
      </c>
      <c r="K274" s="53">
        <v>2</v>
      </c>
      <c r="L274" s="53">
        <v>0</v>
      </c>
      <c r="M274" s="53">
        <f t="shared" si="39"/>
        <v>31</v>
      </c>
      <c r="N274" s="52">
        <f t="shared" si="40"/>
        <v>0</v>
      </c>
      <c r="O274" s="51">
        <f t="shared" si="41"/>
        <v>6.262626262626263</v>
      </c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67" s="46" customFormat="1" ht="13.5" customHeight="1">
      <c r="A275" s="54" t="s">
        <v>26</v>
      </c>
      <c r="B275" s="53">
        <v>92</v>
      </c>
      <c r="C275" s="53">
        <v>4</v>
      </c>
      <c r="D275" s="53">
        <v>32</v>
      </c>
      <c r="E275" s="53">
        <v>8</v>
      </c>
      <c r="F275" s="53">
        <f t="shared" si="36"/>
        <v>136</v>
      </c>
      <c r="G275" s="52">
        <f t="shared" si="37"/>
        <v>8.8235294117647065</v>
      </c>
      <c r="H275" s="51">
        <f t="shared" si="38"/>
        <v>7.8026391279403331</v>
      </c>
      <c r="I275" s="53">
        <v>38</v>
      </c>
      <c r="J275" s="53">
        <v>0</v>
      </c>
      <c r="K275" s="53">
        <v>5</v>
      </c>
      <c r="L275" s="53">
        <v>0</v>
      </c>
      <c r="M275" s="53">
        <f t="shared" si="39"/>
        <v>43</v>
      </c>
      <c r="N275" s="52">
        <f t="shared" si="40"/>
        <v>0</v>
      </c>
      <c r="O275" s="51">
        <f t="shared" si="41"/>
        <v>8.6868686868686869</v>
      </c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67" s="46" customFormat="1" ht="13.5" customHeight="1">
      <c r="A276" s="54" t="s">
        <v>27</v>
      </c>
      <c r="B276" s="53">
        <v>100</v>
      </c>
      <c r="C276" s="53">
        <v>3</v>
      </c>
      <c r="D276" s="53">
        <v>17</v>
      </c>
      <c r="E276" s="53">
        <v>13</v>
      </c>
      <c r="F276" s="53">
        <f t="shared" si="36"/>
        <v>133</v>
      </c>
      <c r="G276" s="52">
        <f t="shared" si="37"/>
        <v>12.030075187969924</v>
      </c>
      <c r="H276" s="51">
        <f t="shared" si="38"/>
        <v>7.6305220883534144</v>
      </c>
      <c r="I276" s="53">
        <v>31</v>
      </c>
      <c r="J276" s="53">
        <v>3</v>
      </c>
      <c r="K276" s="53">
        <v>5</v>
      </c>
      <c r="L276" s="53">
        <v>0</v>
      </c>
      <c r="M276" s="53">
        <f t="shared" si="39"/>
        <v>39</v>
      </c>
      <c r="N276" s="52">
        <f t="shared" si="40"/>
        <v>7.6923076923076925</v>
      </c>
      <c r="O276" s="51">
        <f t="shared" si="41"/>
        <v>7.878787878787878</v>
      </c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</row>
    <row r="277" spans="1:67" s="44" customFormat="1" ht="13.5" customHeight="1">
      <c r="A277" s="54" t="s">
        <v>28</v>
      </c>
      <c r="B277" s="53">
        <v>107</v>
      </c>
      <c r="C277" s="53">
        <v>2</v>
      </c>
      <c r="D277" s="53">
        <v>11</v>
      </c>
      <c r="E277" s="53">
        <v>6</v>
      </c>
      <c r="F277" s="53">
        <f t="shared" si="36"/>
        <v>126</v>
      </c>
      <c r="G277" s="52">
        <f t="shared" si="37"/>
        <v>6.3492063492063489</v>
      </c>
      <c r="H277" s="51">
        <f t="shared" si="38"/>
        <v>7.2289156626506017</v>
      </c>
      <c r="I277" s="53">
        <v>38</v>
      </c>
      <c r="J277" s="53">
        <v>1</v>
      </c>
      <c r="K277" s="53">
        <v>1</v>
      </c>
      <c r="L277" s="53">
        <v>0</v>
      </c>
      <c r="M277" s="53">
        <f t="shared" si="39"/>
        <v>40</v>
      </c>
      <c r="N277" s="52">
        <f t="shared" si="40"/>
        <v>2.5</v>
      </c>
      <c r="O277" s="51">
        <f t="shared" si="41"/>
        <v>8.0808080808080813</v>
      </c>
      <c r="BA277" s="45"/>
      <c r="BB277" s="45"/>
      <c r="BC277" s="45"/>
      <c r="BD277" s="45"/>
      <c r="BE277" s="4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</row>
    <row r="278" spans="1:67" s="44" customFormat="1" ht="13.5" customHeight="1">
      <c r="A278" s="54" t="s">
        <v>59</v>
      </c>
      <c r="B278" s="53">
        <v>111</v>
      </c>
      <c r="C278" s="53">
        <v>2</v>
      </c>
      <c r="D278" s="53">
        <v>21</v>
      </c>
      <c r="E278" s="53">
        <v>3</v>
      </c>
      <c r="F278" s="53">
        <f t="shared" si="36"/>
        <v>137</v>
      </c>
      <c r="G278" s="52">
        <f t="shared" si="37"/>
        <v>3.6496350364963499</v>
      </c>
      <c r="H278" s="51">
        <f t="shared" si="38"/>
        <v>7.8600114744693057</v>
      </c>
      <c r="I278" s="53">
        <v>53</v>
      </c>
      <c r="J278" s="53">
        <v>0</v>
      </c>
      <c r="K278" s="53">
        <v>1</v>
      </c>
      <c r="L278" s="53">
        <v>2</v>
      </c>
      <c r="M278" s="53">
        <f t="shared" si="39"/>
        <v>56</v>
      </c>
      <c r="N278" s="52">
        <f t="shared" si="40"/>
        <v>3.5714285714285712</v>
      </c>
      <c r="O278" s="51">
        <f t="shared" si="41"/>
        <v>11.313131313131313</v>
      </c>
      <c r="BA278" s="45"/>
      <c r="BB278" s="45"/>
      <c r="BC278" s="45"/>
      <c r="BD278" s="45"/>
      <c r="BE278" s="4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</row>
    <row r="279" spans="1:67" s="44" customFormat="1" ht="13.5" customHeight="1">
      <c r="A279" s="58" t="s">
        <v>29</v>
      </c>
      <c r="B279" s="57">
        <v>21</v>
      </c>
      <c r="C279" s="57">
        <v>1</v>
      </c>
      <c r="D279" s="57">
        <v>3</v>
      </c>
      <c r="E279" s="57">
        <v>1</v>
      </c>
      <c r="F279" s="57">
        <f t="shared" si="36"/>
        <v>26</v>
      </c>
      <c r="G279" s="56">
        <f t="shared" si="37"/>
        <v>7.6923076923076925</v>
      </c>
      <c r="H279" s="55">
        <f t="shared" si="38"/>
        <v>1.4916810097532989</v>
      </c>
      <c r="I279" s="57">
        <v>16</v>
      </c>
      <c r="J279" s="57">
        <v>0</v>
      </c>
      <c r="K279" s="57">
        <v>1</v>
      </c>
      <c r="L279" s="57">
        <v>0</v>
      </c>
      <c r="M279" s="57">
        <f t="shared" si="39"/>
        <v>17</v>
      </c>
      <c r="N279" s="56">
        <f t="shared" si="40"/>
        <v>0</v>
      </c>
      <c r="O279" s="55">
        <f t="shared" si="41"/>
        <v>3.4343434343434343</v>
      </c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</row>
    <row r="280" spans="1:67" s="46" customFormat="1" ht="13.5" customHeight="1">
      <c r="A280" s="54" t="s">
        <v>30</v>
      </c>
      <c r="B280" s="53">
        <v>19</v>
      </c>
      <c r="C280" s="53">
        <v>1</v>
      </c>
      <c r="D280" s="53">
        <v>5</v>
      </c>
      <c r="E280" s="53">
        <v>0</v>
      </c>
      <c r="F280" s="53">
        <f t="shared" si="36"/>
        <v>25</v>
      </c>
      <c r="G280" s="52">
        <f t="shared" si="37"/>
        <v>4</v>
      </c>
      <c r="H280" s="51">
        <f t="shared" si="38"/>
        <v>1.4343086632243258</v>
      </c>
      <c r="I280" s="53">
        <v>7</v>
      </c>
      <c r="J280" s="53">
        <v>0</v>
      </c>
      <c r="K280" s="53">
        <v>0</v>
      </c>
      <c r="L280" s="53">
        <v>0</v>
      </c>
      <c r="M280" s="53">
        <f t="shared" si="39"/>
        <v>7</v>
      </c>
      <c r="N280" s="52">
        <f t="shared" si="40"/>
        <v>0</v>
      </c>
      <c r="O280" s="51">
        <f t="shared" si="41"/>
        <v>1.4141414141414141</v>
      </c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67" s="46" customFormat="1" ht="13.5" customHeight="1">
      <c r="A281" s="54" t="s">
        <v>31</v>
      </c>
      <c r="B281" s="53">
        <v>14</v>
      </c>
      <c r="C281" s="53">
        <v>0</v>
      </c>
      <c r="D281" s="53">
        <v>1</v>
      </c>
      <c r="E281" s="53">
        <v>0</v>
      </c>
      <c r="F281" s="53">
        <f t="shared" si="36"/>
        <v>15</v>
      </c>
      <c r="G281" s="52">
        <f t="shared" si="37"/>
        <v>0</v>
      </c>
      <c r="H281" s="51">
        <f t="shared" si="38"/>
        <v>0.86058519793459543</v>
      </c>
      <c r="I281" s="53">
        <v>14</v>
      </c>
      <c r="J281" s="53">
        <v>0</v>
      </c>
      <c r="K281" s="53">
        <v>0</v>
      </c>
      <c r="L281" s="53">
        <v>0</v>
      </c>
      <c r="M281" s="53">
        <f t="shared" si="39"/>
        <v>14</v>
      </c>
      <c r="N281" s="52">
        <f t="shared" si="40"/>
        <v>0</v>
      </c>
      <c r="O281" s="51">
        <f t="shared" si="41"/>
        <v>2.8282828282828283</v>
      </c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67" s="46" customFormat="1" ht="13.5" customHeight="1">
      <c r="A282" s="54" t="s">
        <v>32</v>
      </c>
      <c r="B282" s="53">
        <v>17</v>
      </c>
      <c r="C282" s="53">
        <v>2</v>
      </c>
      <c r="D282" s="53">
        <v>2</v>
      </c>
      <c r="E282" s="53">
        <v>0</v>
      </c>
      <c r="F282" s="53">
        <f t="shared" si="36"/>
        <v>21</v>
      </c>
      <c r="G282" s="52">
        <f t="shared" si="37"/>
        <v>9.5238095238095237</v>
      </c>
      <c r="H282" s="51">
        <f t="shared" si="38"/>
        <v>1.2048192771084338</v>
      </c>
      <c r="I282" s="53">
        <v>10</v>
      </c>
      <c r="J282" s="53">
        <v>1</v>
      </c>
      <c r="K282" s="53">
        <v>0</v>
      </c>
      <c r="L282" s="53">
        <v>0</v>
      </c>
      <c r="M282" s="53">
        <f t="shared" si="39"/>
        <v>11</v>
      </c>
      <c r="N282" s="52">
        <f t="shared" si="40"/>
        <v>9.0909090909090917</v>
      </c>
      <c r="O282" s="51">
        <f t="shared" si="41"/>
        <v>2.2222222222222223</v>
      </c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</row>
    <row r="283" spans="1:67" s="44" customFormat="1" ht="13.5" customHeight="1">
      <c r="A283" s="54" t="s">
        <v>33</v>
      </c>
      <c r="B283" s="53">
        <v>17</v>
      </c>
      <c r="C283" s="53">
        <v>1</v>
      </c>
      <c r="D283" s="53">
        <v>3</v>
      </c>
      <c r="E283" s="53">
        <v>1</v>
      </c>
      <c r="F283" s="53">
        <f t="shared" si="36"/>
        <v>22</v>
      </c>
      <c r="G283" s="52">
        <f t="shared" si="37"/>
        <v>9.0909090909090917</v>
      </c>
      <c r="H283" s="51">
        <f t="shared" si="38"/>
        <v>1.2621916236374069</v>
      </c>
      <c r="I283" s="53">
        <v>9</v>
      </c>
      <c r="J283" s="53">
        <v>0</v>
      </c>
      <c r="K283" s="53">
        <v>0</v>
      </c>
      <c r="L283" s="53">
        <v>0</v>
      </c>
      <c r="M283" s="53">
        <f t="shared" si="39"/>
        <v>9</v>
      </c>
      <c r="N283" s="52">
        <f t="shared" si="40"/>
        <v>0</v>
      </c>
      <c r="O283" s="51">
        <f t="shared" si="41"/>
        <v>1.8181818181818181</v>
      </c>
      <c r="BA283" s="45"/>
      <c r="BB283" s="45"/>
      <c r="BC283" s="45"/>
      <c r="BD283" s="45"/>
      <c r="BE283" s="45"/>
      <c r="BF283" s="45"/>
      <c r="BG283" s="45"/>
      <c r="BH283" s="45"/>
      <c r="BI283" s="45"/>
      <c r="BJ283" s="45"/>
      <c r="BK283" s="45"/>
      <c r="BL283" s="45"/>
      <c r="BM283" s="45"/>
      <c r="BN283" s="45"/>
      <c r="BO283" s="45"/>
    </row>
    <row r="284" spans="1:67" s="46" customFormat="1" ht="13.5" customHeight="1">
      <c r="A284" s="54" t="s">
        <v>34</v>
      </c>
      <c r="B284" s="53">
        <v>16</v>
      </c>
      <c r="C284" s="53">
        <v>1</v>
      </c>
      <c r="D284" s="53">
        <v>1</v>
      </c>
      <c r="E284" s="53">
        <v>0</v>
      </c>
      <c r="F284" s="53">
        <f t="shared" si="36"/>
        <v>18</v>
      </c>
      <c r="G284" s="52">
        <f t="shared" si="37"/>
        <v>5.5555555555555554</v>
      </c>
      <c r="H284" s="51">
        <f t="shared" si="38"/>
        <v>1.0327022375215147</v>
      </c>
      <c r="I284" s="53">
        <v>11</v>
      </c>
      <c r="J284" s="53">
        <v>0</v>
      </c>
      <c r="K284" s="53">
        <v>0</v>
      </c>
      <c r="L284" s="53">
        <v>0</v>
      </c>
      <c r="M284" s="53">
        <f t="shared" si="39"/>
        <v>11</v>
      </c>
      <c r="N284" s="52">
        <f t="shared" si="40"/>
        <v>0</v>
      </c>
      <c r="O284" s="51">
        <f t="shared" si="41"/>
        <v>2.2222222222222223</v>
      </c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</row>
    <row r="285" spans="1:67" s="44" customFormat="1" ht="13.5" customHeight="1">
      <c r="A285" s="50" t="s">
        <v>15</v>
      </c>
      <c r="B285" s="49">
        <f>SUM(B279:B284)</f>
        <v>104</v>
      </c>
      <c r="C285" s="49">
        <f>SUM(C279:C284)</f>
        <v>6</v>
      </c>
      <c r="D285" s="49">
        <f>SUM(D279:D284)</f>
        <v>15</v>
      </c>
      <c r="E285" s="49">
        <f>SUM(E279:E284)</f>
        <v>2</v>
      </c>
      <c r="F285" s="49">
        <f t="shared" si="36"/>
        <v>127</v>
      </c>
      <c r="G285" s="48">
        <f t="shared" si="37"/>
        <v>6.2992125984251963</v>
      </c>
      <c r="H285" s="47">
        <f t="shared" si="38"/>
        <v>7.2862880091795752</v>
      </c>
      <c r="I285" s="49">
        <f>SUM(I279:I284)</f>
        <v>67</v>
      </c>
      <c r="J285" s="49">
        <f>SUM(J279:J284)</f>
        <v>1</v>
      </c>
      <c r="K285" s="49">
        <f>SUM(K279:K284)</f>
        <v>1</v>
      </c>
      <c r="L285" s="49">
        <f>SUM(L279:L284)</f>
        <v>0</v>
      </c>
      <c r="M285" s="49">
        <f t="shared" si="39"/>
        <v>69</v>
      </c>
      <c r="N285" s="48">
        <f t="shared" si="40"/>
        <v>1.4492753623188406</v>
      </c>
      <c r="O285" s="47">
        <f t="shared" si="41"/>
        <v>13.939393939393941</v>
      </c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</row>
    <row r="286" spans="1:67" s="44" customFormat="1" ht="13.5" customHeight="1">
      <c r="A286" s="58" t="s">
        <v>35</v>
      </c>
      <c r="B286" s="57">
        <v>16</v>
      </c>
      <c r="C286" s="57">
        <v>0</v>
      </c>
      <c r="D286" s="57">
        <v>2</v>
      </c>
      <c r="E286" s="57">
        <v>0</v>
      </c>
      <c r="F286" s="57">
        <f t="shared" si="36"/>
        <v>18</v>
      </c>
      <c r="G286" s="56">
        <f t="shared" si="37"/>
        <v>0</v>
      </c>
      <c r="H286" s="55">
        <f t="shared" si="38"/>
        <v>1.0327022375215147</v>
      </c>
      <c r="I286" s="57">
        <v>10</v>
      </c>
      <c r="J286" s="57">
        <v>0</v>
      </c>
      <c r="K286" s="57">
        <v>0</v>
      </c>
      <c r="L286" s="57">
        <v>0</v>
      </c>
      <c r="M286" s="57">
        <f t="shared" si="39"/>
        <v>10</v>
      </c>
      <c r="N286" s="56">
        <f t="shared" si="40"/>
        <v>0</v>
      </c>
      <c r="O286" s="55">
        <f t="shared" si="41"/>
        <v>2.0202020202020203</v>
      </c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</row>
    <row r="287" spans="1:67" s="46" customFormat="1" ht="13.5" customHeight="1">
      <c r="A287" s="54" t="s">
        <v>36</v>
      </c>
      <c r="B287" s="53">
        <v>21</v>
      </c>
      <c r="C287" s="53">
        <v>3</v>
      </c>
      <c r="D287" s="53">
        <v>0</v>
      </c>
      <c r="E287" s="53">
        <v>0</v>
      </c>
      <c r="F287" s="53">
        <f t="shared" si="36"/>
        <v>24</v>
      </c>
      <c r="G287" s="52">
        <f t="shared" si="37"/>
        <v>12.5</v>
      </c>
      <c r="H287" s="51">
        <f t="shared" si="38"/>
        <v>1.376936316695353</v>
      </c>
      <c r="I287" s="53">
        <v>7</v>
      </c>
      <c r="J287" s="53">
        <v>0</v>
      </c>
      <c r="K287" s="53">
        <v>0</v>
      </c>
      <c r="L287" s="53">
        <v>0</v>
      </c>
      <c r="M287" s="53">
        <f t="shared" si="39"/>
        <v>7</v>
      </c>
      <c r="N287" s="52">
        <f t="shared" si="40"/>
        <v>0</v>
      </c>
      <c r="O287" s="51">
        <f t="shared" si="41"/>
        <v>1.4141414141414141</v>
      </c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67" s="46" customFormat="1" ht="13.5" customHeight="1">
      <c r="A288" s="54" t="s">
        <v>37</v>
      </c>
      <c r="B288" s="53">
        <v>12</v>
      </c>
      <c r="C288" s="53">
        <v>0</v>
      </c>
      <c r="D288" s="53">
        <v>1</v>
      </c>
      <c r="E288" s="53">
        <v>0</v>
      </c>
      <c r="F288" s="53">
        <f t="shared" si="36"/>
        <v>13</v>
      </c>
      <c r="G288" s="52">
        <f t="shared" si="37"/>
        <v>0</v>
      </c>
      <c r="H288" s="51">
        <f t="shared" si="38"/>
        <v>0.74584050487664943</v>
      </c>
      <c r="I288" s="53">
        <v>4</v>
      </c>
      <c r="J288" s="53">
        <v>0</v>
      </c>
      <c r="K288" s="53">
        <v>2</v>
      </c>
      <c r="L288" s="53">
        <v>0</v>
      </c>
      <c r="M288" s="53">
        <f t="shared" si="39"/>
        <v>6</v>
      </c>
      <c r="N288" s="52">
        <f t="shared" si="40"/>
        <v>0</v>
      </c>
      <c r="O288" s="51">
        <f t="shared" si="41"/>
        <v>1.2121212121212122</v>
      </c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67" s="43" customFormat="1" ht="13.5" customHeight="1">
      <c r="A289" s="54" t="s">
        <v>38</v>
      </c>
      <c r="B289" s="53">
        <v>8</v>
      </c>
      <c r="C289" s="53">
        <v>2</v>
      </c>
      <c r="D289" s="53">
        <v>3</v>
      </c>
      <c r="E289" s="53">
        <v>0</v>
      </c>
      <c r="F289" s="53">
        <f t="shared" si="36"/>
        <v>13</v>
      </c>
      <c r="G289" s="52">
        <f t="shared" si="37"/>
        <v>15.384615384615385</v>
      </c>
      <c r="H289" s="51">
        <f t="shared" si="38"/>
        <v>0.74584050487664943</v>
      </c>
      <c r="I289" s="53">
        <v>12</v>
      </c>
      <c r="J289" s="53">
        <v>0</v>
      </c>
      <c r="K289" s="53">
        <v>0</v>
      </c>
      <c r="L289" s="53">
        <v>0</v>
      </c>
      <c r="M289" s="53">
        <f t="shared" si="39"/>
        <v>12</v>
      </c>
      <c r="N289" s="52">
        <f t="shared" si="40"/>
        <v>0</v>
      </c>
      <c r="O289" s="51">
        <f t="shared" si="41"/>
        <v>2.4242424242424243</v>
      </c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5"/>
      <c r="BB289" s="45"/>
      <c r="BC289" s="45"/>
      <c r="BD289" s="45"/>
      <c r="BE289" s="4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</row>
    <row r="290" spans="1:67" s="43" customFormat="1" ht="13.5" customHeight="1">
      <c r="A290" s="54" t="s">
        <v>39</v>
      </c>
      <c r="B290" s="53">
        <v>9</v>
      </c>
      <c r="C290" s="53">
        <v>0</v>
      </c>
      <c r="D290" s="53">
        <v>1</v>
      </c>
      <c r="E290" s="53">
        <v>1</v>
      </c>
      <c r="F290" s="53">
        <f t="shared" si="36"/>
        <v>11</v>
      </c>
      <c r="G290" s="52">
        <f t="shared" si="37"/>
        <v>9.0909090909090917</v>
      </c>
      <c r="H290" s="51">
        <f t="shared" si="38"/>
        <v>0.63109581181870344</v>
      </c>
      <c r="I290" s="53">
        <v>10</v>
      </c>
      <c r="J290" s="53">
        <v>0</v>
      </c>
      <c r="K290" s="53">
        <v>0</v>
      </c>
      <c r="L290" s="53">
        <v>0</v>
      </c>
      <c r="M290" s="53">
        <f t="shared" si="39"/>
        <v>10</v>
      </c>
      <c r="N290" s="52">
        <f t="shared" si="40"/>
        <v>0</v>
      </c>
      <c r="O290" s="51">
        <f t="shared" si="41"/>
        <v>2.0202020202020203</v>
      </c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5"/>
      <c r="BB290" s="45"/>
      <c r="BC290" s="45"/>
      <c r="BD290" s="45"/>
      <c r="BE290" s="4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</row>
    <row r="291" spans="1:67" s="44" customFormat="1" ht="13.5" customHeight="1">
      <c r="A291" s="54" t="s">
        <v>40</v>
      </c>
      <c r="B291" s="53">
        <v>16</v>
      </c>
      <c r="C291" s="53">
        <v>1</v>
      </c>
      <c r="D291" s="53">
        <v>0</v>
      </c>
      <c r="E291" s="53">
        <v>0</v>
      </c>
      <c r="F291" s="53">
        <f t="shared" si="36"/>
        <v>17</v>
      </c>
      <c r="G291" s="52">
        <f t="shared" si="37"/>
        <v>5.8823529411764701</v>
      </c>
      <c r="H291" s="51">
        <f t="shared" si="38"/>
        <v>0.97532989099254164</v>
      </c>
      <c r="I291" s="53">
        <v>9</v>
      </c>
      <c r="J291" s="53">
        <v>0</v>
      </c>
      <c r="K291" s="53">
        <v>0</v>
      </c>
      <c r="L291" s="53">
        <v>0</v>
      </c>
      <c r="M291" s="53">
        <f t="shared" si="39"/>
        <v>9</v>
      </c>
      <c r="N291" s="52">
        <f t="shared" si="40"/>
        <v>0</v>
      </c>
      <c r="O291" s="51">
        <f t="shared" si="41"/>
        <v>1.8181818181818181</v>
      </c>
      <c r="BA291" s="45"/>
      <c r="BB291" s="45"/>
      <c r="BC291" s="45"/>
      <c r="BD291" s="45"/>
      <c r="BE291" s="4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</row>
    <row r="292" spans="1:67" s="46" customFormat="1" ht="13.5" customHeight="1">
      <c r="A292" s="50" t="s">
        <v>15</v>
      </c>
      <c r="B292" s="49">
        <f>SUM(B286:B291)</f>
        <v>82</v>
      </c>
      <c r="C292" s="49">
        <f>SUM(C286:C291)</f>
        <v>6</v>
      </c>
      <c r="D292" s="49">
        <f>SUM(D286:D291)</f>
        <v>7</v>
      </c>
      <c r="E292" s="49">
        <f>SUM(E286:E291)</f>
        <v>1</v>
      </c>
      <c r="F292" s="49">
        <f t="shared" si="36"/>
        <v>96</v>
      </c>
      <c r="G292" s="48">
        <f t="shared" si="37"/>
        <v>7.291666666666667</v>
      </c>
      <c r="H292" s="47">
        <f t="shared" si="38"/>
        <v>5.507745266781412</v>
      </c>
      <c r="I292" s="49">
        <f>SUM(I286:I291)</f>
        <v>52</v>
      </c>
      <c r="J292" s="49">
        <f>SUM(J286:J291)</f>
        <v>0</v>
      </c>
      <c r="K292" s="49">
        <f>SUM(K286:K291)</f>
        <v>2</v>
      </c>
      <c r="L292" s="49">
        <f>SUM(L286:L291)</f>
        <v>0</v>
      </c>
      <c r="M292" s="49">
        <f t="shared" si="39"/>
        <v>54</v>
      </c>
      <c r="N292" s="48">
        <f t="shared" si="40"/>
        <v>0</v>
      </c>
      <c r="O292" s="47">
        <f t="shared" si="41"/>
        <v>10.909090909090908</v>
      </c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67" s="43" customFormat="1" ht="13.5" customHeight="1">
      <c r="A293" s="50" t="s">
        <v>41</v>
      </c>
      <c r="B293" s="49">
        <f>SUM(B263,B270:B278,B285,B292)</f>
        <v>1400</v>
      </c>
      <c r="C293" s="49">
        <f>SUM(C263,C270:C278,C285,C292)</f>
        <v>45</v>
      </c>
      <c r="D293" s="49">
        <f>SUM(D263,D270:D278,D285,D292)</f>
        <v>212</v>
      </c>
      <c r="E293" s="49">
        <f>SUM(E263,E270:E278,E285,E292)</f>
        <v>86</v>
      </c>
      <c r="F293" s="49">
        <f t="shared" si="36"/>
        <v>1743</v>
      </c>
      <c r="G293" s="48">
        <f t="shared" si="37"/>
        <v>7.5157773952954674</v>
      </c>
      <c r="H293" s="47">
        <f t="shared" si="38"/>
        <v>100</v>
      </c>
      <c r="I293" s="49">
        <f>SUM(I263,I270:I278,I285,I292)</f>
        <v>451</v>
      </c>
      <c r="J293" s="49">
        <f>SUM(J263,J270:J278,J285,J292)</f>
        <v>11</v>
      </c>
      <c r="K293" s="49">
        <f>SUM(K263,K270:K278,K285,K292)</f>
        <v>27</v>
      </c>
      <c r="L293" s="49">
        <f>SUM(L263,L270:L278,L285,L292)</f>
        <v>6</v>
      </c>
      <c r="M293" s="49">
        <f t="shared" si="39"/>
        <v>495</v>
      </c>
      <c r="N293" s="48">
        <f t="shared" si="40"/>
        <v>3.4343434343434343</v>
      </c>
      <c r="O293" s="47">
        <f t="shared" si="41"/>
        <v>100</v>
      </c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5"/>
      <c r="BB293" s="45"/>
      <c r="BC293" s="45"/>
      <c r="BD293" s="45"/>
      <c r="BE293" s="4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</row>
    <row r="294" spans="1:67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67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67" s="44" customFormat="1" ht="12" customHeight="1">
      <c r="A296" s="70" t="s">
        <v>0</v>
      </c>
      <c r="B296" s="69">
        <v>12</v>
      </c>
      <c r="C296" s="68"/>
      <c r="D296" s="68"/>
      <c r="E296" s="68"/>
      <c r="F296" s="68"/>
      <c r="G296" s="68"/>
      <c r="H296" s="67"/>
      <c r="I296" s="69" t="s">
        <v>67</v>
      </c>
      <c r="J296" s="68"/>
      <c r="K296" s="68"/>
      <c r="L296" s="68"/>
      <c r="M296" s="68"/>
      <c r="N296" s="68"/>
      <c r="O296" s="67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  <c r="AQ296" s="66"/>
      <c r="AR296" s="66"/>
      <c r="AS296" s="66"/>
      <c r="AT296" s="66"/>
      <c r="AU296" s="66"/>
      <c r="AV296" s="66"/>
      <c r="AW296" s="66"/>
      <c r="AX296" s="66"/>
      <c r="AY296" s="66"/>
      <c r="AZ296" s="66"/>
      <c r="BA296" s="45"/>
      <c r="BB296" s="45"/>
      <c r="BC296" s="45"/>
      <c r="BD296" s="45"/>
      <c r="BE296" s="4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</row>
    <row r="297" spans="1:67" s="46" customFormat="1" ht="39.6" customHeight="1">
      <c r="A297" s="65" t="s">
        <v>1</v>
      </c>
      <c r="B297" s="63" t="s">
        <v>2</v>
      </c>
      <c r="C297" s="62" t="s">
        <v>3</v>
      </c>
      <c r="D297" s="61" t="s">
        <v>4</v>
      </c>
      <c r="E297" s="62" t="s">
        <v>5</v>
      </c>
      <c r="F297" s="61" t="s">
        <v>6</v>
      </c>
      <c r="G297" s="61" t="s">
        <v>7</v>
      </c>
      <c r="H297" s="64" t="s">
        <v>8</v>
      </c>
      <c r="I297" s="63" t="s">
        <v>2</v>
      </c>
      <c r="J297" s="61" t="s">
        <v>3</v>
      </c>
      <c r="K297" s="61" t="s">
        <v>4</v>
      </c>
      <c r="L297" s="62" t="s">
        <v>5</v>
      </c>
      <c r="M297" s="61" t="s">
        <v>6</v>
      </c>
      <c r="N297" s="61" t="s">
        <v>7</v>
      </c>
      <c r="O297" s="60" t="s">
        <v>8</v>
      </c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</row>
    <row r="298" spans="1:67" s="43" customFormat="1" ht="13.5" customHeight="1">
      <c r="A298" s="58" t="s">
        <v>9</v>
      </c>
      <c r="B298" s="57">
        <v>5</v>
      </c>
      <c r="C298" s="57">
        <v>0</v>
      </c>
      <c r="D298" s="57">
        <v>0</v>
      </c>
      <c r="E298" s="57">
        <v>0</v>
      </c>
      <c r="F298" s="57">
        <f t="shared" ref="F298:F334" si="42">SUM(B298:E298)</f>
        <v>5</v>
      </c>
      <c r="G298" s="56">
        <f t="shared" ref="G298:G334" si="43">IF(SUM(C298,E298)=0,0,SUM(C298,E298)/F298*100)</f>
        <v>0</v>
      </c>
      <c r="H298" s="55">
        <f t="shared" ref="H298:H334" si="44">IF(F298=0,0,F298/F$334*100)</f>
        <v>0.56306306306306309</v>
      </c>
      <c r="I298" s="57">
        <f>SUM(方向別!B257,方向別!I257,方向別!B298)</f>
        <v>28</v>
      </c>
      <c r="J298" s="57">
        <f>SUM(方向別!C257,方向別!J257,方向別!C298)</f>
        <v>1</v>
      </c>
      <c r="K298" s="57">
        <f>SUM(方向別!D257,方向別!K257,方向別!D298)</f>
        <v>1</v>
      </c>
      <c r="L298" s="57">
        <f>SUM(方向別!E257,方向別!L257,方向別!E298)</f>
        <v>0</v>
      </c>
      <c r="M298" s="57">
        <f t="shared" ref="M298:M334" si="45">SUM(I298:L298)</f>
        <v>30</v>
      </c>
      <c r="N298" s="56">
        <f t="shared" ref="N298:N334" si="46">IF(SUM(J298,L298)=0,0,SUM(J298,L298)/M298*100)</f>
        <v>3.3333333333333335</v>
      </c>
      <c r="O298" s="55">
        <f t="shared" ref="O298:O334" si="47">IF(M298=0,0,M298/M$334*100)</f>
        <v>0.95969289827255266</v>
      </c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5"/>
      <c r="BB298" s="45"/>
      <c r="BC298" s="45"/>
      <c r="BD298" s="45"/>
      <c r="BE298" s="45"/>
      <c r="BF298" s="45"/>
      <c r="BG298" s="45"/>
      <c r="BH298" s="45"/>
      <c r="BI298" s="45"/>
      <c r="BJ298" s="45"/>
      <c r="BK298" s="45"/>
      <c r="BL298" s="45"/>
      <c r="BM298" s="45"/>
      <c r="BN298" s="45"/>
      <c r="BO298" s="45"/>
    </row>
    <row r="299" spans="1:67" s="43" customFormat="1" ht="13.5" customHeight="1">
      <c r="A299" s="54" t="s">
        <v>10</v>
      </c>
      <c r="B299" s="53">
        <v>4</v>
      </c>
      <c r="C299" s="53">
        <v>0</v>
      </c>
      <c r="D299" s="53">
        <v>0</v>
      </c>
      <c r="E299" s="53">
        <v>0</v>
      </c>
      <c r="F299" s="53">
        <f t="shared" si="42"/>
        <v>4</v>
      </c>
      <c r="G299" s="52">
        <f t="shared" si="43"/>
        <v>0</v>
      </c>
      <c r="H299" s="51">
        <f t="shared" si="44"/>
        <v>0.45045045045045046</v>
      </c>
      <c r="I299" s="53">
        <f>SUM(方向別!B258,方向別!I258,方向別!B299)</f>
        <v>33</v>
      </c>
      <c r="J299" s="53">
        <f>SUM(方向別!C258,方向別!J258,方向別!C299)</f>
        <v>0</v>
      </c>
      <c r="K299" s="53">
        <f>SUM(方向別!D258,方向別!K258,方向別!D299)</f>
        <v>4</v>
      </c>
      <c r="L299" s="53">
        <f>SUM(方向別!E258,方向別!L258,方向別!E299)</f>
        <v>5</v>
      </c>
      <c r="M299" s="53">
        <f t="shared" si="45"/>
        <v>42</v>
      </c>
      <c r="N299" s="52">
        <f t="shared" si="46"/>
        <v>11.904761904761903</v>
      </c>
      <c r="O299" s="51">
        <f t="shared" si="47"/>
        <v>1.3435700575815739</v>
      </c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5"/>
      <c r="BB299" s="45"/>
      <c r="BC299" s="45"/>
      <c r="BD299" s="45"/>
      <c r="BE299" s="45"/>
      <c r="BF299" s="45"/>
      <c r="BG299" s="45"/>
      <c r="BH299" s="45"/>
      <c r="BI299" s="45"/>
      <c r="BJ299" s="45"/>
      <c r="BK299" s="45"/>
      <c r="BL299" s="45"/>
      <c r="BM299" s="45"/>
      <c r="BN299" s="45"/>
      <c r="BO299" s="45"/>
    </row>
    <row r="300" spans="1:67" s="44" customFormat="1" ht="13.5" customHeight="1">
      <c r="A300" s="54" t="s">
        <v>11</v>
      </c>
      <c r="B300" s="53">
        <v>10</v>
      </c>
      <c r="C300" s="53">
        <v>0</v>
      </c>
      <c r="D300" s="53">
        <v>1</v>
      </c>
      <c r="E300" s="53">
        <v>0</v>
      </c>
      <c r="F300" s="53">
        <f t="shared" si="42"/>
        <v>11</v>
      </c>
      <c r="G300" s="52">
        <f t="shared" si="43"/>
        <v>0</v>
      </c>
      <c r="H300" s="51">
        <f t="shared" si="44"/>
        <v>1.2387387387387387</v>
      </c>
      <c r="I300" s="53">
        <f>SUM(方向別!B259,方向別!I259,方向別!B300)</f>
        <v>52</v>
      </c>
      <c r="J300" s="53">
        <f>SUM(方向別!C259,方向別!J259,方向別!C300)</f>
        <v>1</v>
      </c>
      <c r="K300" s="53">
        <f>SUM(方向別!D259,方向別!K259,方向別!D300)</f>
        <v>6</v>
      </c>
      <c r="L300" s="53">
        <f>SUM(方向別!E259,方向別!L259,方向別!E300)</f>
        <v>0</v>
      </c>
      <c r="M300" s="53">
        <f t="shared" si="45"/>
        <v>59</v>
      </c>
      <c r="N300" s="52">
        <f t="shared" si="46"/>
        <v>1.6949152542372881</v>
      </c>
      <c r="O300" s="51">
        <f t="shared" si="47"/>
        <v>1.8873960332693538</v>
      </c>
      <c r="BA300" s="45"/>
      <c r="BB300" s="45"/>
      <c r="BC300" s="45"/>
      <c r="BD300" s="45"/>
      <c r="BE300" s="4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</row>
    <row r="301" spans="1:67" s="46" customFormat="1" ht="13.5" customHeight="1">
      <c r="A301" s="54" t="s">
        <v>12</v>
      </c>
      <c r="B301" s="53">
        <v>13</v>
      </c>
      <c r="C301" s="53">
        <v>0</v>
      </c>
      <c r="D301" s="53">
        <v>0</v>
      </c>
      <c r="E301" s="53">
        <v>0</v>
      </c>
      <c r="F301" s="53">
        <f t="shared" si="42"/>
        <v>13</v>
      </c>
      <c r="G301" s="52">
        <f t="shared" si="43"/>
        <v>0</v>
      </c>
      <c r="H301" s="51">
        <f t="shared" si="44"/>
        <v>1.4639639639639639</v>
      </c>
      <c r="I301" s="53">
        <f>SUM(方向別!B260,方向別!I260,方向別!B301)</f>
        <v>48</v>
      </c>
      <c r="J301" s="53">
        <f>SUM(方向別!C260,方向別!J260,方向別!C301)</f>
        <v>1</v>
      </c>
      <c r="K301" s="53">
        <f>SUM(方向別!D260,方向別!K260,方向別!D301)</f>
        <v>2</v>
      </c>
      <c r="L301" s="53">
        <f>SUM(方向別!E260,方向別!L260,方向別!E301)</f>
        <v>0</v>
      </c>
      <c r="M301" s="53">
        <f t="shared" si="45"/>
        <v>51</v>
      </c>
      <c r="N301" s="52">
        <f t="shared" si="46"/>
        <v>1.9607843137254901</v>
      </c>
      <c r="O301" s="51">
        <f t="shared" si="47"/>
        <v>1.6314779270633395</v>
      </c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5"/>
      <c r="BB301" s="45"/>
      <c r="BC301" s="45"/>
      <c r="BD301" s="45"/>
      <c r="BE301" s="4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</row>
    <row r="302" spans="1:67" s="44" customFormat="1" ht="13.5" customHeight="1">
      <c r="A302" s="54" t="s">
        <v>13</v>
      </c>
      <c r="B302" s="53">
        <v>11</v>
      </c>
      <c r="C302" s="53">
        <v>0</v>
      </c>
      <c r="D302" s="53">
        <v>1</v>
      </c>
      <c r="E302" s="53">
        <v>0</v>
      </c>
      <c r="F302" s="53">
        <f t="shared" si="42"/>
        <v>12</v>
      </c>
      <c r="G302" s="52">
        <f t="shared" si="43"/>
        <v>0</v>
      </c>
      <c r="H302" s="51">
        <f t="shared" si="44"/>
        <v>1.3513513513513513</v>
      </c>
      <c r="I302" s="53">
        <f>SUM(方向別!B261,方向別!I261,方向別!B302)</f>
        <v>42</v>
      </c>
      <c r="J302" s="53">
        <f>SUM(方向別!C261,方向別!J261,方向別!C302)</f>
        <v>1</v>
      </c>
      <c r="K302" s="53">
        <f>SUM(方向別!D261,方向別!K261,方向別!D302)</f>
        <v>5</v>
      </c>
      <c r="L302" s="53">
        <f>SUM(方向別!E261,方向別!L261,方向別!E302)</f>
        <v>1</v>
      </c>
      <c r="M302" s="53">
        <f t="shared" si="45"/>
        <v>49</v>
      </c>
      <c r="N302" s="52">
        <f t="shared" si="46"/>
        <v>4.0816326530612246</v>
      </c>
      <c r="O302" s="51">
        <f t="shared" si="47"/>
        <v>1.5674984005118364</v>
      </c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</row>
    <row r="303" spans="1:67" s="44" customFormat="1" ht="13.5" customHeight="1">
      <c r="A303" s="54" t="s">
        <v>14</v>
      </c>
      <c r="B303" s="53">
        <v>8</v>
      </c>
      <c r="C303" s="53">
        <v>0</v>
      </c>
      <c r="D303" s="53">
        <v>0</v>
      </c>
      <c r="E303" s="53">
        <v>0</v>
      </c>
      <c r="F303" s="53">
        <f t="shared" si="42"/>
        <v>8</v>
      </c>
      <c r="G303" s="52">
        <f t="shared" si="43"/>
        <v>0</v>
      </c>
      <c r="H303" s="51">
        <f t="shared" si="44"/>
        <v>0.90090090090090091</v>
      </c>
      <c r="I303" s="53">
        <f>SUM(方向別!B262,方向別!I262,方向別!B303)</f>
        <v>40</v>
      </c>
      <c r="J303" s="53">
        <f>SUM(方向別!C262,方向別!J262,方向別!C303)</f>
        <v>1</v>
      </c>
      <c r="K303" s="53">
        <f>SUM(方向別!D262,方向別!K262,方向別!D303)</f>
        <v>3</v>
      </c>
      <c r="L303" s="53">
        <f>SUM(方向別!E262,方向別!L262,方向別!E303)</f>
        <v>3</v>
      </c>
      <c r="M303" s="53">
        <f t="shared" si="45"/>
        <v>47</v>
      </c>
      <c r="N303" s="52">
        <f t="shared" si="46"/>
        <v>8.5106382978723403</v>
      </c>
      <c r="O303" s="51">
        <f t="shared" si="47"/>
        <v>1.5035188739603327</v>
      </c>
      <c r="BA303" s="45"/>
      <c r="BB303" s="45"/>
      <c r="BC303" s="45"/>
      <c r="BD303" s="45"/>
      <c r="BE303" s="4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</row>
    <row r="304" spans="1:67" s="44" customFormat="1" ht="13.5" customHeight="1">
      <c r="A304" s="50" t="s">
        <v>15</v>
      </c>
      <c r="B304" s="49">
        <f>SUM(B298:B303)</f>
        <v>51</v>
      </c>
      <c r="C304" s="49">
        <f>SUM(C298:C303)</f>
        <v>0</v>
      </c>
      <c r="D304" s="49">
        <f>SUM(D298:D303)</f>
        <v>2</v>
      </c>
      <c r="E304" s="49">
        <f>SUM(E298:E303)</f>
        <v>0</v>
      </c>
      <c r="F304" s="49">
        <f t="shared" si="42"/>
        <v>53</v>
      </c>
      <c r="G304" s="48">
        <f t="shared" si="43"/>
        <v>0</v>
      </c>
      <c r="H304" s="47">
        <f t="shared" si="44"/>
        <v>5.968468468468469</v>
      </c>
      <c r="I304" s="49">
        <f>SUM(I298:I303)</f>
        <v>243</v>
      </c>
      <c r="J304" s="49">
        <f>SUM(J298:J303)</f>
        <v>5</v>
      </c>
      <c r="K304" s="49">
        <f>SUM(K298:K303)</f>
        <v>21</v>
      </c>
      <c r="L304" s="49">
        <f>SUM(L298:L303)</f>
        <v>9</v>
      </c>
      <c r="M304" s="49">
        <f t="shared" si="45"/>
        <v>278</v>
      </c>
      <c r="N304" s="48">
        <f t="shared" si="46"/>
        <v>5.0359712230215825</v>
      </c>
      <c r="O304" s="47">
        <f t="shared" si="47"/>
        <v>8.8931541906589882</v>
      </c>
      <c r="BA304" s="45"/>
      <c r="BB304" s="45"/>
      <c r="BC304" s="45"/>
      <c r="BD304" s="45"/>
      <c r="BE304" s="4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</row>
    <row r="305" spans="1:67" s="46" customFormat="1" ht="13.5" customHeight="1">
      <c r="A305" s="58" t="s">
        <v>16</v>
      </c>
      <c r="B305" s="57">
        <v>12</v>
      </c>
      <c r="C305" s="57">
        <v>0</v>
      </c>
      <c r="D305" s="57">
        <v>0</v>
      </c>
      <c r="E305" s="57">
        <v>0</v>
      </c>
      <c r="F305" s="57">
        <f t="shared" si="42"/>
        <v>12</v>
      </c>
      <c r="G305" s="56">
        <f t="shared" si="43"/>
        <v>0</v>
      </c>
      <c r="H305" s="55">
        <f t="shared" si="44"/>
        <v>1.3513513513513513</v>
      </c>
      <c r="I305" s="57">
        <f>SUM(方向別!B264,方向別!I264,方向別!B305)</f>
        <v>32</v>
      </c>
      <c r="J305" s="57">
        <f>SUM(方向別!C264,方向別!J264,方向別!C305)</f>
        <v>1</v>
      </c>
      <c r="K305" s="57">
        <f>SUM(方向別!D264,方向別!K264,方向別!D305)</f>
        <v>1</v>
      </c>
      <c r="L305" s="57">
        <f>SUM(方向別!E264,方向別!L264,方向別!E305)</f>
        <v>1</v>
      </c>
      <c r="M305" s="57">
        <f t="shared" si="45"/>
        <v>35</v>
      </c>
      <c r="N305" s="56">
        <f t="shared" si="46"/>
        <v>5.7142857142857144</v>
      </c>
      <c r="O305" s="55">
        <f t="shared" si="47"/>
        <v>1.1196417146513116</v>
      </c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</row>
    <row r="306" spans="1:67" s="46" customFormat="1" ht="13.5" customHeight="1">
      <c r="A306" s="54" t="s">
        <v>17</v>
      </c>
      <c r="B306" s="53">
        <v>9</v>
      </c>
      <c r="C306" s="53">
        <v>0</v>
      </c>
      <c r="D306" s="53">
        <v>0</v>
      </c>
      <c r="E306" s="53">
        <v>0</v>
      </c>
      <c r="F306" s="53">
        <f t="shared" si="42"/>
        <v>9</v>
      </c>
      <c r="G306" s="52">
        <f t="shared" si="43"/>
        <v>0</v>
      </c>
      <c r="H306" s="51">
        <f t="shared" si="44"/>
        <v>1.0135135135135136</v>
      </c>
      <c r="I306" s="53">
        <f>SUM(方向別!B265,方向別!I265,方向別!B306)</f>
        <v>32</v>
      </c>
      <c r="J306" s="53">
        <f>SUM(方向別!C265,方向別!J265,方向別!C306)</f>
        <v>0</v>
      </c>
      <c r="K306" s="53">
        <f>SUM(方向別!D265,方向別!K265,方向別!D306)</f>
        <v>5</v>
      </c>
      <c r="L306" s="53">
        <f>SUM(方向別!E265,方向別!L265,方向別!E306)</f>
        <v>2</v>
      </c>
      <c r="M306" s="53">
        <f t="shared" si="45"/>
        <v>39</v>
      </c>
      <c r="N306" s="52">
        <f t="shared" si="46"/>
        <v>5.1282051282051277</v>
      </c>
      <c r="O306" s="51">
        <f t="shared" si="47"/>
        <v>1.2476007677543186</v>
      </c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</row>
    <row r="307" spans="1:67" s="46" customFormat="1" ht="13.5" customHeight="1">
      <c r="A307" s="54" t="s">
        <v>18</v>
      </c>
      <c r="B307" s="53">
        <v>5</v>
      </c>
      <c r="C307" s="53">
        <v>0</v>
      </c>
      <c r="D307" s="53">
        <v>0</v>
      </c>
      <c r="E307" s="53">
        <v>0</v>
      </c>
      <c r="F307" s="53">
        <f t="shared" si="42"/>
        <v>5</v>
      </c>
      <c r="G307" s="52">
        <f t="shared" si="43"/>
        <v>0</v>
      </c>
      <c r="H307" s="51">
        <f t="shared" si="44"/>
        <v>0.56306306306306309</v>
      </c>
      <c r="I307" s="53">
        <f>SUM(方向別!B266,方向別!I266,方向別!B307)</f>
        <v>45</v>
      </c>
      <c r="J307" s="53">
        <f>SUM(方向別!C266,方向別!J266,方向別!C307)</f>
        <v>2</v>
      </c>
      <c r="K307" s="53">
        <f>SUM(方向別!D266,方向別!K266,方向別!D307)</f>
        <v>2</v>
      </c>
      <c r="L307" s="53">
        <f>SUM(方向別!E266,方向別!L266,方向別!E307)</f>
        <v>2</v>
      </c>
      <c r="M307" s="53">
        <f t="shared" si="45"/>
        <v>51</v>
      </c>
      <c r="N307" s="52">
        <f t="shared" si="46"/>
        <v>7.8431372549019605</v>
      </c>
      <c r="O307" s="51">
        <f t="shared" si="47"/>
        <v>1.6314779270633395</v>
      </c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5"/>
      <c r="BB307" s="45"/>
      <c r="BC307" s="45"/>
      <c r="BD307" s="45"/>
      <c r="BE307" s="4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</row>
    <row r="308" spans="1:67" s="44" customFormat="1" ht="13.5" customHeight="1">
      <c r="A308" s="54" t="s">
        <v>19</v>
      </c>
      <c r="B308" s="53">
        <v>7</v>
      </c>
      <c r="C308" s="53">
        <v>1</v>
      </c>
      <c r="D308" s="53">
        <v>2</v>
      </c>
      <c r="E308" s="53">
        <v>0</v>
      </c>
      <c r="F308" s="53">
        <f t="shared" si="42"/>
        <v>10</v>
      </c>
      <c r="G308" s="52">
        <f t="shared" si="43"/>
        <v>10</v>
      </c>
      <c r="H308" s="51">
        <f t="shared" si="44"/>
        <v>1.1261261261261262</v>
      </c>
      <c r="I308" s="53">
        <f>SUM(方向別!B267,方向別!I267,方向別!B308)</f>
        <v>42</v>
      </c>
      <c r="J308" s="53">
        <f>SUM(方向別!C267,方向別!J267,方向別!C308)</f>
        <v>3</v>
      </c>
      <c r="K308" s="53">
        <f>SUM(方向別!D267,方向別!K267,方向別!D308)</f>
        <v>3</v>
      </c>
      <c r="L308" s="53">
        <f>SUM(方向別!E267,方向別!L267,方向別!E308)</f>
        <v>1</v>
      </c>
      <c r="M308" s="53">
        <f t="shared" si="45"/>
        <v>49</v>
      </c>
      <c r="N308" s="52">
        <f t="shared" si="46"/>
        <v>8.1632653061224492</v>
      </c>
      <c r="O308" s="51">
        <f t="shared" si="47"/>
        <v>1.5674984005118364</v>
      </c>
      <c r="BA308" s="45"/>
      <c r="BB308" s="45"/>
      <c r="BC308" s="45"/>
      <c r="BD308" s="45"/>
      <c r="BE308" s="4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</row>
    <row r="309" spans="1:67" s="46" customFormat="1" ht="13.5" customHeight="1">
      <c r="A309" s="54" t="s">
        <v>20</v>
      </c>
      <c r="B309" s="53">
        <v>15</v>
      </c>
      <c r="C309" s="53">
        <v>0</v>
      </c>
      <c r="D309" s="53">
        <v>3</v>
      </c>
      <c r="E309" s="53">
        <v>0</v>
      </c>
      <c r="F309" s="53">
        <f t="shared" si="42"/>
        <v>18</v>
      </c>
      <c r="G309" s="52">
        <f t="shared" si="43"/>
        <v>0</v>
      </c>
      <c r="H309" s="51">
        <f t="shared" si="44"/>
        <v>2.0270270270270272</v>
      </c>
      <c r="I309" s="53">
        <f>SUM(方向別!B268,方向別!I268,方向別!B309)</f>
        <v>47</v>
      </c>
      <c r="J309" s="53">
        <f>SUM(方向別!C268,方向別!J268,方向別!C309)</f>
        <v>0</v>
      </c>
      <c r="K309" s="53">
        <f>SUM(方向別!D268,方向別!K268,方向別!D309)</f>
        <v>4</v>
      </c>
      <c r="L309" s="53">
        <f>SUM(方向別!E268,方向別!L268,方向別!E309)</f>
        <v>2</v>
      </c>
      <c r="M309" s="53">
        <f t="shared" si="45"/>
        <v>53</v>
      </c>
      <c r="N309" s="52">
        <f t="shared" si="46"/>
        <v>3.7735849056603774</v>
      </c>
      <c r="O309" s="51">
        <f t="shared" si="47"/>
        <v>1.6954574536148432</v>
      </c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</row>
    <row r="310" spans="1:67" s="44" customFormat="1" ht="13.5" customHeight="1">
      <c r="A310" s="54" t="s">
        <v>21</v>
      </c>
      <c r="B310" s="53">
        <v>9</v>
      </c>
      <c r="C310" s="53">
        <v>0</v>
      </c>
      <c r="D310" s="53">
        <v>2</v>
      </c>
      <c r="E310" s="53">
        <v>3</v>
      </c>
      <c r="F310" s="53">
        <f t="shared" si="42"/>
        <v>14</v>
      </c>
      <c r="G310" s="52">
        <f t="shared" si="43"/>
        <v>21.428571428571427</v>
      </c>
      <c r="H310" s="51">
        <f t="shared" si="44"/>
        <v>1.5765765765765765</v>
      </c>
      <c r="I310" s="53">
        <f>SUM(方向別!B269,方向別!I269,方向別!B310)</f>
        <v>39</v>
      </c>
      <c r="J310" s="53">
        <f>SUM(方向別!C269,方向別!J269,方向別!C310)</f>
        <v>2</v>
      </c>
      <c r="K310" s="53">
        <f>SUM(方向別!D269,方向別!K269,方向別!D310)</f>
        <v>5</v>
      </c>
      <c r="L310" s="53">
        <f>SUM(方向別!E269,方向別!L269,方向別!E310)</f>
        <v>14</v>
      </c>
      <c r="M310" s="53">
        <f t="shared" si="45"/>
        <v>60</v>
      </c>
      <c r="N310" s="52">
        <f t="shared" si="46"/>
        <v>26.666666666666668</v>
      </c>
      <c r="O310" s="51">
        <f t="shared" si="47"/>
        <v>1.9193857965451053</v>
      </c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</row>
    <row r="311" spans="1:67" s="46" customFormat="1" ht="13.5" customHeight="1">
      <c r="A311" s="50" t="s">
        <v>15</v>
      </c>
      <c r="B311" s="49">
        <f>SUM(B305:B310)</f>
        <v>57</v>
      </c>
      <c r="C311" s="49">
        <f>SUM(C305:C310)</f>
        <v>1</v>
      </c>
      <c r="D311" s="49">
        <f>SUM(D305:D310)</f>
        <v>7</v>
      </c>
      <c r="E311" s="49">
        <f>SUM(E305:E310)</f>
        <v>3</v>
      </c>
      <c r="F311" s="49">
        <f t="shared" si="42"/>
        <v>68</v>
      </c>
      <c r="G311" s="48">
        <f t="shared" si="43"/>
        <v>5.8823529411764701</v>
      </c>
      <c r="H311" s="47">
        <f t="shared" si="44"/>
        <v>7.6576576576576567</v>
      </c>
      <c r="I311" s="49">
        <f>SUM(I305:I310)</f>
        <v>237</v>
      </c>
      <c r="J311" s="49">
        <f>SUM(J305:J310)</f>
        <v>8</v>
      </c>
      <c r="K311" s="49">
        <f>SUM(K305:K310)</f>
        <v>20</v>
      </c>
      <c r="L311" s="49">
        <f>SUM(L305:L310)</f>
        <v>22</v>
      </c>
      <c r="M311" s="49">
        <f t="shared" si="45"/>
        <v>287</v>
      </c>
      <c r="N311" s="48">
        <f t="shared" si="46"/>
        <v>10.452961672473867</v>
      </c>
      <c r="O311" s="47">
        <f t="shared" si="47"/>
        <v>9.1810620601407535</v>
      </c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</row>
    <row r="312" spans="1:67" s="44" customFormat="1" ht="13.5" customHeight="1">
      <c r="A312" s="54" t="s">
        <v>22</v>
      </c>
      <c r="B312" s="53">
        <v>70</v>
      </c>
      <c r="C312" s="53">
        <v>2</v>
      </c>
      <c r="D312" s="53">
        <v>14</v>
      </c>
      <c r="E312" s="53">
        <v>6</v>
      </c>
      <c r="F312" s="53">
        <f t="shared" si="42"/>
        <v>92</v>
      </c>
      <c r="G312" s="52">
        <f t="shared" si="43"/>
        <v>8.695652173913043</v>
      </c>
      <c r="H312" s="51">
        <f t="shared" si="44"/>
        <v>10.36036036036036</v>
      </c>
      <c r="I312" s="53">
        <f>SUM(方向別!B271,方向別!I271,方向別!B312)</f>
        <v>262</v>
      </c>
      <c r="J312" s="53">
        <f>SUM(方向別!C271,方向別!J271,方向別!C312)</f>
        <v>9</v>
      </c>
      <c r="K312" s="53">
        <f>SUM(方向別!D271,方向別!K271,方向別!D312)</f>
        <v>40</v>
      </c>
      <c r="L312" s="53">
        <f>SUM(方向別!E271,方向別!L271,方向別!E312)</f>
        <v>11</v>
      </c>
      <c r="M312" s="53">
        <f t="shared" si="45"/>
        <v>322</v>
      </c>
      <c r="N312" s="52">
        <f t="shared" si="46"/>
        <v>6.2111801242236027</v>
      </c>
      <c r="O312" s="51">
        <f t="shared" si="47"/>
        <v>10.300703774792067</v>
      </c>
      <c r="BA312" s="45"/>
      <c r="BB312" s="45"/>
      <c r="BC312" s="45"/>
      <c r="BD312" s="45"/>
      <c r="BE312" s="4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</row>
    <row r="313" spans="1:67" s="46" customFormat="1" ht="13.5" customHeight="1">
      <c r="A313" s="54" t="s">
        <v>23</v>
      </c>
      <c r="B313" s="53">
        <v>70</v>
      </c>
      <c r="C313" s="53">
        <v>0</v>
      </c>
      <c r="D313" s="53">
        <v>9</v>
      </c>
      <c r="E313" s="53">
        <v>1</v>
      </c>
      <c r="F313" s="53">
        <f t="shared" si="42"/>
        <v>80</v>
      </c>
      <c r="G313" s="52">
        <f t="shared" si="43"/>
        <v>1.25</v>
      </c>
      <c r="H313" s="51">
        <f t="shared" si="44"/>
        <v>9.0090090090090094</v>
      </c>
      <c r="I313" s="53">
        <f>SUM(方向別!B272,方向別!I272,方向別!B313)</f>
        <v>210</v>
      </c>
      <c r="J313" s="53">
        <f>SUM(方向別!C272,方向別!J272,方向別!C313)</f>
        <v>3</v>
      </c>
      <c r="K313" s="53">
        <f>SUM(方向別!D272,方向別!K272,方向別!D313)</f>
        <v>28</v>
      </c>
      <c r="L313" s="53">
        <f>SUM(方向別!E272,方向別!L272,方向別!E313)</f>
        <v>13</v>
      </c>
      <c r="M313" s="53">
        <f t="shared" si="45"/>
        <v>254</v>
      </c>
      <c r="N313" s="52">
        <f t="shared" si="46"/>
        <v>6.2992125984251963</v>
      </c>
      <c r="O313" s="51">
        <f t="shared" si="47"/>
        <v>8.1253998720409459</v>
      </c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</row>
    <row r="314" spans="1:67" s="44" customFormat="1" ht="13.5" customHeight="1">
      <c r="A314" s="54" t="s">
        <v>24</v>
      </c>
      <c r="B314" s="53">
        <v>66</v>
      </c>
      <c r="C314" s="53">
        <v>0</v>
      </c>
      <c r="D314" s="53">
        <v>14</v>
      </c>
      <c r="E314" s="53">
        <v>4</v>
      </c>
      <c r="F314" s="53">
        <f t="shared" si="42"/>
        <v>84</v>
      </c>
      <c r="G314" s="52">
        <f t="shared" si="43"/>
        <v>4.7619047619047619</v>
      </c>
      <c r="H314" s="51">
        <f t="shared" si="44"/>
        <v>9.4594594594594597</v>
      </c>
      <c r="I314" s="53">
        <f>SUM(方向別!B273,方向別!I273,方向別!B314)</f>
        <v>226</v>
      </c>
      <c r="J314" s="53">
        <f>SUM(方向別!C273,方向別!J273,方向別!C314)</f>
        <v>3</v>
      </c>
      <c r="K314" s="53">
        <f>SUM(方向別!D273,方向別!K273,方向別!D314)</f>
        <v>40</v>
      </c>
      <c r="L314" s="53">
        <f>SUM(方向別!E273,方向別!L273,方向別!E314)</f>
        <v>7</v>
      </c>
      <c r="M314" s="53">
        <f t="shared" si="45"/>
        <v>276</v>
      </c>
      <c r="N314" s="52">
        <f t="shared" si="46"/>
        <v>3.6231884057971016</v>
      </c>
      <c r="O314" s="51">
        <f t="shared" si="47"/>
        <v>8.8291746641074855</v>
      </c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</row>
    <row r="315" spans="1:67" s="46" customFormat="1" ht="13.5" customHeight="1">
      <c r="A315" s="54" t="s">
        <v>25</v>
      </c>
      <c r="B315" s="53">
        <v>50</v>
      </c>
      <c r="C315" s="53">
        <v>0</v>
      </c>
      <c r="D315" s="53">
        <v>9</v>
      </c>
      <c r="E315" s="53">
        <v>0</v>
      </c>
      <c r="F315" s="53">
        <f t="shared" si="42"/>
        <v>59</v>
      </c>
      <c r="G315" s="52">
        <f t="shared" si="43"/>
        <v>0</v>
      </c>
      <c r="H315" s="51">
        <f t="shared" si="44"/>
        <v>6.6441441441441444</v>
      </c>
      <c r="I315" s="53">
        <f>SUM(方向別!B274,方向別!I274,方向別!B315)</f>
        <v>162</v>
      </c>
      <c r="J315" s="53">
        <f>SUM(方向別!C274,方向別!J274,方向別!C315)</f>
        <v>3</v>
      </c>
      <c r="K315" s="53">
        <f>SUM(方向別!D274,方向別!K274,方向別!D315)</f>
        <v>27</v>
      </c>
      <c r="L315" s="53">
        <f>SUM(方向別!E274,方向別!L274,方向別!E315)</f>
        <v>9</v>
      </c>
      <c r="M315" s="53">
        <f t="shared" si="45"/>
        <v>201</v>
      </c>
      <c r="N315" s="52">
        <f t="shared" si="46"/>
        <v>5.9701492537313428</v>
      </c>
      <c r="O315" s="51">
        <f t="shared" si="47"/>
        <v>6.4299424184261031</v>
      </c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</row>
    <row r="316" spans="1:67" s="46" customFormat="1" ht="13.5" customHeight="1">
      <c r="A316" s="54" t="s">
        <v>26</v>
      </c>
      <c r="B316" s="53">
        <v>54</v>
      </c>
      <c r="C316" s="53">
        <v>0</v>
      </c>
      <c r="D316" s="53">
        <v>8</v>
      </c>
      <c r="E316" s="53">
        <v>3</v>
      </c>
      <c r="F316" s="53">
        <f t="shared" si="42"/>
        <v>65</v>
      </c>
      <c r="G316" s="52">
        <f t="shared" si="43"/>
        <v>4.6153846153846159</v>
      </c>
      <c r="H316" s="51">
        <f t="shared" si="44"/>
        <v>7.3198198198198199</v>
      </c>
      <c r="I316" s="53">
        <f>SUM(方向別!B275,方向別!I275,方向別!B316)</f>
        <v>184</v>
      </c>
      <c r="J316" s="53">
        <f>SUM(方向別!C275,方向別!J275,方向別!C316)</f>
        <v>4</v>
      </c>
      <c r="K316" s="53">
        <f>SUM(方向別!D275,方向別!K275,方向別!D316)</f>
        <v>45</v>
      </c>
      <c r="L316" s="53">
        <f>SUM(方向別!E275,方向別!L275,方向別!E316)</f>
        <v>11</v>
      </c>
      <c r="M316" s="53">
        <f t="shared" si="45"/>
        <v>244</v>
      </c>
      <c r="N316" s="52">
        <f t="shared" si="46"/>
        <v>6.1475409836065573</v>
      </c>
      <c r="O316" s="51">
        <f t="shared" si="47"/>
        <v>7.8055022392834292</v>
      </c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</row>
    <row r="317" spans="1:67" s="46" customFormat="1" ht="13.5" customHeight="1">
      <c r="A317" s="54" t="s">
        <v>27</v>
      </c>
      <c r="B317" s="53">
        <v>74</v>
      </c>
      <c r="C317" s="53">
        <v>0</v>
      </c>
      <c r="D317" s="53">
        <v>13</v>
      </c>
      <c r="E317" s="53">
        <v>5</v>
      </c>
      <c r="F317" s="53">
        <f t="shared" si="42"/>
        <v>92</v>
      </c>
      <c r="G317" s="52">
        <f t="shared" si="43"/>
        <v>5.4347826086956523</v>
      </c>
      <c r="H317" s="51">
        <f t="shared" si="44"/>
        <v>10.36036036036036</v>
      </c>
      <c r="I317" s="53">
        <f>SUM(方向別!B276,方向別!I276,方向別!B317)</f>
        <v>205</v>
      </c>
      <c r="J317" s="53">
        <f>SUM(方向別!C276,方向別!J276,方向別!C317)</f>
        <v>6</v>
      </c>
      <c r="K317" s="53">
        <f>SUM(方向別!D276,方向別!K276,方向別!D317)</f>
        <v>35</v>
      </c>
      <c r="L317" s="53">
        <f>SUM(方向別!E276,方向別!L276,方向別!E317)</f>
        <v>18</v>
      </c>
      <c r="M317" s="53">
        <f t="shared" si="45"/>
        <v>264</v>
      </c>
      <c r="N317" s="52">
        <f t="shared" si="46"/>
        <v>9.0909090909090917</v>
      </c>
      <c r="O317" s="51">
        <f t="shared" si="47"/>
        <v>8.4452975047984644</v>
      </c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</row>
    <row r="318" spans="1:67" s="44" customFormat="1" ht="13.5" customHeight="1">
      <c r="A318" s="54" t="s">
        <v>28</v>
      </c>
      <c r="B318" s="53">
        <v>68</v>
      </c>
      <c r="C318" s="53">
        <v>2</v>
      </c>
      <c r="D318" s="53">
        <v>18</v>
      </c>
      <c r="E318" s="53">
        <v>2</v>
      </c>
      <c r="F318" s="53">
        <f t="shared" si="42"/>
        <v>90</v>
      </c>
      <c r="G318" s="52">
        <f t="shared" si="43"/>
        <v>4.4444444444444446</v>
      </c>
      <c r="H318" s="51">
        <f t="shared" si="44"/>
        <v>10.135135135135135</v>
      </c>
      <c r="I318" s="53">
        <f>SUM(方向別!B277,方向別!I277,方向別!B318)</f>
        <v>213</v>
      </c>
      <c r="J318" s="53">
        <f>SUM(方向別!C277,方向別!J277,方向別!C318)</f>
        <v>5</v>
      </c>
      <c r="K318" s="53">
        <f>SUM(方向別!D277,方向別!K277,方向別!D318)</f>
        <v>30</v>
      </c>
      <c r="L318" s="53">
        <f>SUM(方向別!E277,方向別!L277,方向別!E318)</f>
        <v>8</v>
      </c>
      <c r="M318" s="53">
        <f t="shared" si="45"/>
        <v>256</v>
      </c>
      <c r="N318" s="52">
        <f t="shared" si="46"/>
        <v>5.078125</v>
      </c>
      <c r="O318" s="51">
        <f t="shared" si="47"/>
        <v>8.1893793985924503</v>
      </c>
      <c r="BA318" s="45"/>
      <c r="BB318" s="45"/>
      <c r="BC318" s="45"/>
      <c r="BD318" s="45"/>
      <c r="BE318" s="4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</row>
    <row r="319" spans="1:67" s="44" customFormat="1" ht="13.5" customHeight="1">
      <c r="A319" s="54" t="s">
        <v>59</v>
      </c>
      <c r="B319" s="53">
        <v>61</v>
      </c>
      <c r="C319" s="53">
        <v>1</v>
      </c>
      <c r="D319" s="53">
        <v>20</v>
      </c>
      <c r="E319" s="53">
        <v>4</v>
      </c>
      <c r="F319" s="53">
        <f t="shared" si="42"/>
        <v>86</v>
      </c>
      <c r="G319" s="52">
        <f t="shared" si="43"/>
        <v>5.8139534883720927</v>
      </c>
      <c r="H319" s="51">
        <f t="shared" si="44"/>
        <v>9.6846846846846848</v>
      </c>
      <c r="I319" s="53">
        <f>SUM(方向別!B278,方向別!I278,方向別!B319)</f>
        <v>225</v>
      </c>
      <c r="J319" s="53">
        <f>SUM(方向別!C278,方向別!J278,方向別!C319)</f>
        <v>3</v>
      </c>
      <c r="K319" s="53">
        <f>SUM(方向別!D278,方向別!K278,方向別!D319)</f>
        <v>42</v>
      </c>
      <c r="L319" s="53">
        <f>SUM(方向別!E278,方向別!L278,方向別!E319)</f>
        <v>9</v>
      </c>
      <c r="M319" s="53">
        <f t="shared" si="45"/>
        <v>279</v>
      </c>
      <c r="N319" s="52">
        <f t="shared" si="46"/>
        <v>4.3010752688172049</v>
      </c>
      <c r="O319" s="51">
        <f t="shared" si="47"/>
        <v>8.9251439539347395</v>
      </c>
      <c r="BA319" s="45"/>
      <c r="BB319" s="45"/>
      <c r="BC319" s="45"/>
      <c r="BD319" s="45"/>
      <c r="BE319" s="4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</row>
    <row r="320" spans="1:67" s="44" customFormat="1" ht="13.5" customHeight="1">
      <c r="A320" s="58" t="s">
        <v>29</v>
      </c>
      <c r="B320" s="57">
        <v>5</v>
      </c>
      <c r="C320" s="57">
        <v>0</v>
      </c>
      <c r="D320" s="57">
        <v>5</v>
      </c>
      <c r="E320" s="57">
        <v>0</v>
      </c>
      <c r="F320" s="57">
        <f t="shared" si="42"/>
        <v>10</v>
      </c>
      <c r="G320" s="56">
        <f t="shared" si="43"/>
        <v>0</v>
      </c>
      <c r="H320" s="55">
        <f t="shared" si="44"/>
        <v>1.1261261261261262</v>
      </c>
      <c r="I320" s="57">
        <f>SUM(方向別!B279,方向別!I279,方向別!B320)</f>
        <v>42</v>
      </c>
      <c r="J320" s="57">
        <f>SUM(方向別!C279,方向別!J279,方向別!C320)</f>
        <v>1</v>
      </c>
      <c r="K320" s="57">
        <f>SUM(方向別!D279,方向別!K279,方向別!D320)</f>
        <v>9</v>
      </c>
      <c r="L320" s="57">
        <f>SUM(方向別!E279,方向別!L279,方向別!E320)</f>
        <v>1</v>
      </c>
      <c r="M320" s="57">
        <f t="shared" si="45"/>
        <v>53</v>
      </c>
      <c r="N320" s="56">
        <f t="shared" si="46"/>
        <v>3.7735849056603774</v>
      </c>
      <c r="O320" s="55">
        <f t="shared" si="47"/>
        <v>1.6954574536148432</v>
      </c>
      <c r="BA320" s="45"/>
      <c r="BB320" s="45"/>
      <c r="BC320" s="45"/>
      <c r="BD320" s="45"/>
      <c r="BE320" s="45"/>
      <c r="BF320" s="45"/>
      <c r="BG320" s="45"/>
      <c r="BH320" s="45"/>
      <c r="BI320" s="45"/>
      <c r="BJ320" s="45"/>
      <c r="BK320" s="45"/>
      <c r="BL320" s="45"/>
      <c r="BM320" s="45"/>
      <c r="BN320" s="45"/>
      <c r="BO320" s="45"/>
    </row>
    <row r="321" spans="1:67" s="46" customFormat="1" ht="13.5" customHeight="1">
      <c r="A321" s="54" t="s">
        <v>30</v>
      </c>
      <c r="B321" s="53">
        <v>10</v>
      </c>
      <c r="C321" s="53">
        <v>0</v>
      </c>
      <c r="D321" s="53">
        <v>2</v>
      </c>
      <c r="E321" s="53">
        <v>0</v>
      </c>
      <c r="F321" s="53">
        <f t="shared" si="42"/>
        <v>12</v>
      </c>
      <c r="G321" s="52">
        <f t="shared" si="43"/>
        <v>0</v>
      </c>
      <c r="H321" s="51">
        <f t="shared" si="44"/>
        <v>1.3513513513513513</v>
      </c>
      <c r="I321" s="53">
        <f>SUM(方向別!B280,方向別!I280,方向別!B321)</f>
        <v>36</v>
      </c>
      <c r="J321" s="53">
        <f>SUM(方向別!C280,方向別!J280,方向別!C321)</f>
        <v>1</v>
      </c>
      <c r="K321" s="53">
        <f>SUM(方向別!D280,方向別!K280,方向別!D321)</f>
        <v>7</v>
      </c>
      <c r="L321" s="53">
        <f>SUM(方向別!E280,方向別!L280,方向別!E321)</f>
        <v>0</v>
      </c>
      <c r="M321" s="53">
        <f t="shared" si="45"/>
        <v>44</v>
      </c>
      <c r="N321" s="52">
        <f t="shared" si="46"/>
        <v>2.2727272727272729</v>
      </c>
      <c r="O321" s="51">
        <f t="shared" si="47"/>
        <v>1.4075495841330774</v>
      </c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</row>
    <row r="322" spans="1:67" s="46" customFormat="1" ht="13.5" customHeight="1">
      <c r="A322" s="54" t="s">
        <v>31</v>
      </c>
      <c r="B322" s="53">
        <v>8</v>
      </c>
      <c r="C322" s="53">
        <v>0</v>
      </c>
      <c r="D322" s="53">
        <v>1</v>
      </c>
      <c r="E322" s="53">
        <v>0</v>
      </c>
      <c r="F322" s="53">
        <f t="shared" si="42"/>
        <v>9</v>
      </c>
      <c r="G322" s="52">
        <f t="shared" si="43"/>
        <v>0</v>
      </c>
      <c r="H322" s="51">
        <f t="shared" si="44"/>
        <v>1.0135135135135136</v>
      </c>
      <c r="I322" s="53">
        <f>SUM(方向別!B281,方向別!I281,方向別!B322)</f>
        <v>36</v>
      </c>
      <c r="J322" s="53">
        <f>SUM(方向別!C281,方向別!J281,方向別!C322)</f>
        <v>0</v>
      </c>
      <c r="K322" s="53">
        <f>SUM(方向別!D281,方向別!K281,方向別!D322)</f>
        <v>2</v>
      </c>
      <c r="L322" s="53">
        <f>SUM(方向別!E281,方向別!L281,方向別!E322)</f>
        <v>0</v>
      </c>
      <c r="M322" s="53">
        <f t="shared" si="45"/>
        <v>38</v>
      </c>
      <c r="N322" s="52">
        <f t="shared" si="46"/>
        <v>0</v>
      </c>
      <c r="O322" s="51">
        <f t="shared" si="47"/>
        <v>1.2156110044785668</v>
      </c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</row>
    <row r="323" spans="1:67" s="46" customFormat="1" ht="13.5" customHeight="1">
      <c r="A323" s="54" t="s">
        <v>32</v>
      </c>
      <c r="B323" s="53">
        <v>8</v>
      </c>
      <c r="C323" s="53">
        <v>2</v>
      </c>
      <c r="D323" s="53">
        <v>1</v>
      </c>
      <c r="E323" s="53">
        <v>1</v>
      </c>
      <c r="F323" s="53">
        <f t="shared" si="42"/>
        <v>12</v>
      </c>
      <c r="G323" s="52">
        <f t="shared" si="43"/>
        <v>25</v>
      </c>
      <c r="H323" s="51">
        <f t="shared" si="44"/>
        <v>1.3513513513513513</v>
      </c>
      <c r="I323" s="53">
        <f>SUM(方向別!B282,方向別!I282,方向別!B323)</f>
        <v>35</v>
      </c>
      <c r="J323" s="53">
        <f>SUM(方向別!C282,方向別!J282,方向別!C323)</f>
        <v>5</v>
      </c>
      <c r="K323" s="53">
        <f>SUM(方向別!D282,方向別!K282,方向別!D323)</f>
        <v>3</v>
      </c>
      <c r="L323" s="53">
        <f>SUM(方向別!E282,方向別!L282,方向別!E323)</f>
        <v>1</v>
      </c>
      <c r="M323" s="53">
        <f t="shared" si="45"/>
        <v>44</v>
      </c>
      <c r="N323" s="52">
        <f t="shared" si="46"/>
        <v>13.636363636363635</v>
      </c>
      <c r="O323" s="51">
        <f t="shared" si="47"/>
        <v>1.4075495841330774</v>
      </c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5"/>
      <c r="BB323" s="45"/>
      <c r="BC323" s="45"/>
      <c r="BD323" s="45"/>
      <c r="BE323" s="4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</row>
    <row r="324" spans="1:67" s="44" customFormat="1" ht="13.5" customHeight="1">
      <c r="A324" s="54" t="s">
        <v>33</v>
      </c>
      <c r="B324" s="53">
        <v>4</v>
      </c>
      <c r="C324" s="53">
        <v>0</v>
      </c>
      <c r="D324" s="53">
        <v>2</v>
      </c>
      <c r="E324" s="53">
        <v>1</v>
      </c>
      <c r="F324" s="53">
        <f t="shared" si="42"/>
        <v>7</v>
      </c>
      <c r="G324" s="52">
        <f t="shared" si="43"/>
        <v>14.285714285714285</v>
      </c>
      <c r="H324" s="51">
        <f t="shared" si="44"/>
        <v>0.78828828828828823</v>
      </c>
      <c r="I324" s="53">
        <f>SUM(方向別!B283,方向別!I283,方向別!B324)</f>
        <v>30</v>
      </c>
      <c r="J324" s="53">
        <f>SUM(方向別!C283,方向別!J283,方向別!C324)</f>
        <v>1</v>
      </c>
      <c r="K324" s="53">
        <f>SUM(方向別!D283,方向別!K283,方向別!D324)</f>
        <v>5</v>
      </c>
      <c r="L324" s="53">
        <f>SUM(方向別!E283,方向別!L283,方向別!E324)</f>
        <v>2</v>
      </c>
      <c r="M324" s="53">
        <f t="shared" si="45"/>
        <v>38</v>
      </c>
      <c r="N324" s="52">
        <f t="shared" si="46"/>
        <v>7.8947368421052628</v>
      </c>
      <c r="O324" s="51">
        <f t="shared" si="47"/>
        <v>1.2156110044785668</v>
      </c>
      <c r="BA324" s="45"/>
      <c r="BB324" s="45"/>
      <c r="BC324" s="45"/>
      <c r="BD324" s="45"/>
      <c r="BE324" s="4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</row>
    <row r="325" spans="1:67" s="46" customFormat="1" ht="13.5" customHeight="1">
      <c r="A325" s="54" t="s">
        <v>34</v>
      </c>
      <c r="B325" s="53">
        <v>10</v>
      </c>
      <c r="C325" s="53">
        <v>0</v>
      </c>
      <c r="D325" s="53">
        <v>2</v>
      </c>
      <c r="E325" s="53">
        <v>1</v>
      </c>
      <c r="F325" s="53">
        <f t="shared" si="42"/>
        <v>13</v>
      </c>
      <c r="G325" s="52">
        <f t="shared" si="43"/>
        <v>7.6923076923076925</v>
      </c>
      <c r="H325" s="51">
        <f t="shared" si="44"/>
        <v>1.4639639639639639</v>
      </c>
      <c r="I325" s="53">
        <f>SUM(方向別!B284,方向別!I284,方向別!B325)</f>
        <v>37</v>
      </c>
      <c r="J325" s="53">
        <f>SUM(方向別!C284,方向別!J284,方向別!C325)</f>
        <v>1</v>
      </c>
      <c r="K325" s="53">
        <f>SUM(方向別!D284,方向別!K284,方向別!D325)</f>
        <v>3</v>
      </c>
      <c r="L325" s="53">
        <f>SUM(方向別!E284,方向別!L284,方向別!E325)</f>
        <v>1</v>
      </c>
      <c r="M325" s="53">
        <f t="shared" si="45"/>
        <v>42</v>
      </c>
      <c r="N325" s="52">
        <f t="shared" si="46"/>
        <v>4.7619047619047619</v>
      </c>
      <c r="O325" s="51">
        <f t="shared" si="47"/>
        <v>1.3435700575815739</v>
      </c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5"/>
      <c r="BB325" s="45"/>
      <c r="BC325" s="45"/>
      <c r="BD325" s="45"/>
      <c r="BE325" s="4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</row>
    <row r="326" spans="1:67" s="44" customFormat="1" ht="13.5" customHeight="1">
      <c r="A326" s="50" t="s">
        <v>15</v>
      </c>
      <c r="B326" s="49">
        <f>SUM(B320:B325)</f>
        <v>45</v>
      </c>
      <c r="C326" s="49">
        <f>SUM(C320:C325)</f>
        <v>2</v>
      </c>
      <c r="D326" s="49">
        <f>SUM(D320:D325)</f>
        <v>13</v>
      </c>
      <c r="E326" s="49">
        <f>SUM(E320:E325)</f>
        <v>3</v>
      </c>
      <c r="F326" s="49">
        <f t="shared" si="42"/>
        <v>63</v>
      </c>
      <c r="G326" s="48">
        <f t="shared" si="43"/>
        <v>7.9365079365079358</v>
      </c>
      <c r="H326" s="47">
        <f t="shared" si="44"/>
        <v>7.0945945945945947</v>
      </c>
      <c r="I326" s="49">
        <f>SUM(I320:I325)</f>
        <v>216</v>
      </c>
      <c r="J326" s="49">
        <f>SUM(J320:J325)</f>
        <v>9</v>
      </c>
      <c r="K326" s="49">
        <f>SUM(K320:K325)</f>
        <v>29</v>
      </c>
      <c r="L326" s="49">
        <f>SUM(L320:L325)</f>
        <v>5</v>
      </c>
      <c r="M326" s="49">
        <f t="shared" si="45"/>
        <v>259</v>
      </c>
      <c r="N326" s="48">
        <f t="shared" si="46"/>
        <v>5.4054054054054053</v>
      </c>
      <c r="O326" s="47">
        <f t="shared" si="47"/>
        <v>8.2853486884197061</v>
      </c>
      <c r="BA326" s="45"/>
      <c r="BB326" s="45"/>
      <c r="BC326" s="45"/>
      <c r="BD326" s="45"/>
      <c r="BE326" s="4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</row>
    <row r="327" spans="1:67" s="44" customFormat="1" ht="13.5" customHeight="1">
      <c r="A327" s="58" t="s">
        <v>35</v>
      </c>
      <c r="B327" s="57">
        <v>13</v>
      </c>
      <c r="C327" s="57">
        <v>0</v>
      </c>
      <c r="D327" s="57">
        <v>0</v>
      </c>
      <c r="E327" s="57">
        <v>0</v>
      </c>
      <c r="F327" s="57">
        <f t="shared" si="42"/>
        <v>13</v>
      </c>
      <c r="G327" s="56">
        <f t="shared" si="43"/>
        <v>0</v>
      </c>
      <c r="H327" s="55">
        <f t="shared" si="44"/>
        <v>1.4639639639639639</v>
      </c>
      <c r="I327" s="57">
        <f>SUM(方向別!B286,方向別!I286,方向別!B327)</f>
        <v>39</v>
      </c>
      <c r="J327" s="57">
        <f>SUM(方向別!C286,方向別!J286,方向別!C327)</f>
        <v>0</v>
      </c>
      <c r="K327" s="57">
        <f>SUM(方向別!D286,方向別!K286,方向別!D327)</f>
        <v>2</v>
      </c>
      <c r="L327" s="57">
        <f>SUM(方向別!E286,方向別!L286,方向別!E327)</f>
        <v>0</v>
      </c>
      <c r="M327" s="57">
        <f t="shared" si="45"/>
        <v>41</v>
      </c>
      <c r="N327" s="56">
        <f t="shared" si="46"/>
        <v>0</v>
      </c>
      <c r="O327" s="55">
        <f t="shared" si="47"/>
        <v>1.3115802943058221</v>
      </c>
      <c r="BA327" s="45"/>
      <c r="BB327" s="45"/>
      <c r="BC327" s="45"/>
      <c r="BD327" s="45"/>
      <c r="BE327" s="45"/>
      <c r="BF327" s="45"/>
      <c r="BG327" s="45"/>
      <c r="BH327" s="45"/>
      <c r="BI327" s="45"/>
      <c r="BJ327" s="45"/>
      <c r="BK327" s="45"/>
      <c r="BL327" s="45"/>
      <c r="BM327" s="45"/>
      <c r="BN327" s="45"/>
      <c r="BO327" s="45"/>
    </row>
    <row r="328" spans="1:67" s="46" customFormat="1" ht="13.5" customHeight="1">
      <c r="A328" s="54" t="s">
        <v>36</v>
      </c>
      <c r="B328" s="53">
        <v>9</v>
      </c>
      <c r="C328" s="53">
        <v>0</v>
      </c>
      <c r="D328" s="53">
        <v>0</v>
      </c>
      <c r="E328" s="53">
        <v>0</v>
      </c>
      <c r="F328" s="53">
        <f t="shared" si="42"/>
        <v>9</v>
      </c>
      <c r="G328" s="52">
        <f t="shared" si="43"/>
        <v>0</v>
      </c>
      <c r="H328" s="51">
        <f t="shared" si="44"/>
        <v>1.0135135135135136</v>
      </c>
      <c r="I328" s="53">
        <f>SUM(方向別!B287,方向別!I287,方向別!B328)</f>
        <v>37</v>
      </c>
      <c r="J328" s="53">
        <f>SUM(方向別!C287,方向別!J287,方向別!C328)</f>
        <v>3</v>
      </c>
      <c r="K328" s="53">
        <f>SUM(方向別!D287,方向別!K287,方向別!D328)</f>
        <v>0</v>
      </c>
      <c r="L328" s="53">
        <f>SUM(方向別!E287,方向別!L287,方向別!E328)</f>
        <v>0</v>
      </c>
      <c r="M328" s="53">
        <f t="shared" si="45"/>
        <v>40</v>
      </c>
      <c r="N328" s="52">
        <f t="shared" si="46"/>
        <v>7.5</v>
      </c>
      <c r="O328" s="51">
        <f t="shared" si="47"/>
        <v>1.2795905310300704</v>
      </c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</row>
    <row r="329" spans="1:67" s="46" customFormat="1" ht="13.5" customHeight="1">
      <c r="A329" s="54" t="s">
        <v>37</v>
      </c>
      <c r="B329" s="53">
        <v>9</v>
      </c>
      <c r="C329" s="53">
        <v>0</v>
      </c>
      <c r="D329" s="53">
        <v>2</v>
      </c>
      <c r="E329" s="53">
        <v>0</v>
      </c>
      <c r="F329" s="53">
        <f t="shared" si="42"/>
        <v>11</v>
      </c>
      <c r="G329" s="52">
        <f t="shared" si="43"/>
        <v>0</v>
      </c>
      <c r="H329" s="51">
        <f t="shared" si="44"/>
        <v>1.2387387387387387</v>
      </c>
      <c r="I329" s="53">
        <f>SUM(方向別!B288,方向別!I288,方向別!B329)</f>
        <v>25</v>
      </c>
      <c r="J329" s="53">
        <f>SUM(方向別!C288,方向別!J288,方向別!C329)</f>
        <v>0</v>
      </c>
      <c r="K329" s="53">
        <f>SUM(方向別!D288,方向別!K288,方向別!D329)</f>
        <v>5</v>
      </c>
      <c r="L329" s="53">
        <f>SUM(方向別!E288,方向別!L288,方向別!E329)</f>
        <v>0</v>
      </c>
      <c r="M329" s="53">
        <f t="shared" si="45"/>
        <v>30</v>
      </c>
      <c r="N329" s="52">
        <f t="shared" si="46"/>
        <v>0</v>
      </c>
      <c r="O329" s="51">
        <f t="shared" si="47"/>
        <v>0.95969289827255266</v>
      </c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</row>
    <row r="330" spans="1:67" s="43" customFormat="1" ht="13.5" customHeight="1">
      <c r="A330" s="54" t="s">
        <v>38</v>
      </c>
      <c r="B330" s="53">
        <v>5</v>
      </c>
      <c r="C330" s="53">
        <v>0</v>
      </c>
      <c r="D330" s="53">
        <v>2</v>
      </c>
      <c r="E330" s="53">
        <v>1</v>
      </c>
      <c r="F330" s="53">
        <f t="shared" si="42"/>
        <v>8</v>
      </c>
      <c r="G330" s="52">
        <f t="shared" si="43"/>
        <v>12.5</v>
      </c>
      <c r="H330" s="51">
        <f t="shared" si="44"/>
        <v>0.90090090090090091</v>
      </c>
      <c r="I330" s="53">
        <f>SUM(方向別!B289,方向別!I289,方向別!B330)</f>
        <v>25</v>
      </c>
      <c r="J330" s="53">
        <f>SUM(方向別!C289,方向別!J289,方向別!C330)</f>
        <v>2</v>
      </c>
      <c r="K330" s="53">
        <f>SUM(方向別!D289,方向別!K289,方向別!D330)</f>
        <v>5</v>
      </c>
      <c r="L330" s="53">
        <f>SUM(方向別!E289,方向別!L289,方向別!E330)</f>
        <v>1</v>
      </c>
      <c r="M330" s="53">
        <f t="shared" si="45"/>
        <v>33</v>
      </c>
      <c r="N330" s="52">
        <f t="shared" si="46"/>
        <v>9.0909090909090917</v>
      </c>
      <c r="O330" s="51">
        <f t="shared" si="47"/>
        <v>1.0556621880998081</v>
      </c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</row>
    <row r="331" spans="1:67" s="43" customFormat="1" ht="13.5" customHeight="1">
      <c r="A331" s="54" t="s">
        <v>39</v>
      </c>
      <c r="B331" s="53">
        <v>5</v>
      </c>
      <c r="C331" s="53">
        <v>0</v>
      </c>
      <c r="D331" s="53">
        <v>2</v>
      </c>
      <c r="E331" s="53">
        <v>0</v>
      </c>
      <c r="F331" s="53">
        <f t="shared" si="42"/>
        <v>7</v>
      </c>
      <c r="G331" s="52">
        <f t="shared" si="43"/>
        <v>0</v>
      </c>
      <c r="H331" s="51">
        <f t="shared" si="44"/>
        <v>0.78828828828828823</v>
      </c>
      <c r="I331" s="53">
        <f>SUM(方向別!B290,方向別!I290,方向別!B331)</f>
        <v>24</v>
      </c>
      <c r="J331" s="53">
        <f>SUM(方向別!C290,方向別!J290,方向別!C331)</f>
        <v>0</v>
      </c>
      <c r="K331" s="53">
        <f>SUM(方向別!D290,方向別!K290,方向別!D331)</f>
        <v>3</v>
      </c>
      <c r="L331" s="53">
        <f>SUM(方向別!E290,方向別!L290,方向別!E331)</f>
        <v>1</v>
      </c>
      <c r="M331" s="53">
        <f t="shared" si="45"/>
        <v>28</v>
      </c>
      <c r="N331" s="52">
        <f t="shared" si="46"/>
        <v>3.5714285714285712</v>
      </c>
      <c r="O331" s="51">
        <f t="shared" si="47"/>
        <v>0.89571337172104937</v>
      </c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</row>
    <row r="332" spans="1:67" s="44" customFormat="1" ht="13.5" customHeight="1">
      <c r="A332" s="54" t="s">
        <v>40</v>
      </c>
      <c r="B332" s="53">
        <v>7</v>
      </c>
      <c r="C332" s="53">
        <v>0</v>
      </c>
      <c r="D332" s="53">
        <v>1</v>
      </c>
      <c r="E332" s="53">
        <v>0</v>
      </c>
      <c r="F332" s="53">
        <f t="shared" si="42"/>
        <v>8</v>
      </c>
      <c r="G332" s="52">
        <f t="shared" si="43"/>
        <v>0</v>
      </c>
      <c r="H332" s="51">
        <f t="shared" si="44"/>
        <v>0.90090090090090091</v>
      </c>
      <c r="I332" s="53">
        <f>SUM(方向別!B291,方向別!I291,方向別!B332)</f>
        <v>32</v>
      </c>
      <c r="J332" s="53">
        <f>SUM(方向別!C291,方向別!J291,方向別!C332)</f>
        <v>1</v>
      </c>
      <c r="K332" s="53">
        <f>SUM(方向別!D291,方向別!K291,方向別!D332)</f>
        <v>1</v>
      </c>
      <c r="L332" s="53">
        <f>SUM(方向別!E291,方向別!L291,方向別!E332)</f>
        <v>0</v>
      </c>
      <c r="M332" s="53">
        <f t="shared" si="45"/>
        <v>34</v>
      </c>
      <c r="N332" s="52">
        <f t="shared" si="46"/>
        <v>2.9411764705882351</v>
      </c>
      <c r="O332" s="51">
        <f t="shared" si="47"/>
        <v>1.0876519513755598</v>
      </c>
      <c r="BA332" s="45"/>
      <c r="BB332" s="45"/>
      <c r="BC332" s="45"/>
      <c r="BD332" s="45"/>
      <c r="BE332" s="4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</row>
    <row r="333" spans="1:67" s="46" customFormat="1" ht="13.5" customHeight="1">
      <c r="A333" s="50" t="s">
        <v>15</v>
      </c>
      <c r="B333" s="49">
        <f>SUM(B327:B332)</f>
        <v>48</v>
      </c>
      <c r="C333" s="49">
        <f>SUM(C327:C332)</f>
        <v>0</v>
      </c>
      <c r="D333" s="49">
        <f>SUM(D327:D332)</f>
        <v>7</v>
      </c>
      <c r="E333" s="49">
        <f>SUM(E327:E332)</f>
        <v>1</v>
      </c>
      <c r="F333" s="49">
        <f t="shared" si="42"/>
        <v>56</v>
      </c>
      <c r="G333" s="48">
        <f t="shared" si="43"/>
        <v>1.7857142857142856</v>
      </c>
      <c r="H333" s="47">
        <f t="shared" si="44"/>
        <v>6.3063063063063058</v>
      </c>
      <c r="I333" s="49">
        <f>SUM(I327:I332)</f>
        <v>182</v>
      </c>
      <c r="J333" s="49">
        <f>SUM(J327:J332)</f>
        <v>6</v>
      </c>
      <c r="K333" s="49">
        <f>SUM(K327:K332)</f>
        <v>16</v>
      </c>
      <c r="L333" s="49">
        <f>SUM(L327:L332)</f>
        <v>2</v>
      </c>
      <c r="M333" s="49">
        <f t="shared" si="45"/>
        <v>206</v>
      </c>
      <c r="N333" s="48">
        <f t="shared" si="46"/>
        <v>3.8834951456310676</v>
      </c>
      <c r="O333" s="47">
        <f t="shared" si="47"/>
        <v>6.5898912348048624</v>
      </c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</row>
    <row r="334" spans="1:67" s="43" customFormat="1" ht="13.5" customHeight="1">
      <c r="A334" s="50" t="s">
        <v>41</v>
      </c>
      <c r="B334" s="49">
        <f>SUM(B304,B311:B319,B326,B333)</f>
        <v>714</v>
      </c>
      <c r="C334" s="49">
        <f>SUM(C304,C311:C319,C326,C333)</f>
        <v>8</v>
      </c>
      <c r="D334" s="49">
        <f>SUM(D304,D311:D319,D326,D333)</f>
        <v>134</v>
      </c>
      <c r="E334" s="49">
        <f>SUM(E304,E311:E319,E326,E333)</f>
        <v>32</v>
      </c>
      <c r="F334" s="49">
        <f t="shared" si="42"/>
        <v>888</v>
      </c>
      <c r="G334" s="48">
        <f t="shared" si="43"/>
        <v>4.5045045045045047</v>
      </c>
      <c r="H334" s="47">
        <f t="shared" si="44"/>
        <v>100</v>
      </c>
      <c r="I334" s="49">
        <f>SUM(I304,I311:I319,I326,I333)</f>
        <v>2565</v>
      </c>
      <c r="J334" s="49">
        <f>SUM(J304,J311:J319,J326,J333)</f>
        <v>64</v>
      </c>
      <c r="K334" s="49">
        <f>SUM(K304,K311:K319,K326,K333)</f>
        <v>373</v>
      </c>
      <c r="L334" s="49">
        <f>SUM(L304,L311:L319,L326,L333)</f>
        <v>124</v>
      </c>
      <c r="M334" s="49">
        <f t="shared" si="45"/>
        <v>3126</v>
      </c>
      <c r="N334" s="48">
        <f t="shared" si="46"/>
        <v>6.0140754958413307</v>
      </c>
      <c r="O334" s="47">
        <f t="shared" si="47"/>
        <v>100</v>
      </c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5"/>
      <c r="BB334" s="45"/>
      <c r="BC334" s="45"/>
      <c r="BD334" s="45"/>
      <c r="BE334" s="4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</row>
  </sheetData>
  <mergeCells count="6">
    <mergeCell ref="A1:O1"/>
    <mergeCell ref="A4:F4"/>
    <mergeCell ref="A5:F5"/>
    <mergeCell ref="A2:F3"/>
    <mergeCell ref="H2:H7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workbookViewId="0">
      <selection activeCell="AC1" sqref="AC1"/>
    </sheetView>
  </sheetViews>
  <sheetFormatPr defaultColWidth="5.125" defaultRowHeight="11.25"/>
  <cols>
    <col min="1" max="1" width="9.625" style="41" customWidth="1"/>
    <col min="2" max="15" width="5.5" style="42" customWidth="1"/>
    <col min="16" max="16" width="4.75" style="42" customWidth="1"/>
    <col min="17" max="17" width="9.625" style="41" customWidth="1"/>
    <col min="18" max="31" width="4.75" style="42" customWidth="1"/>
    <col min="32" max="32" width="4.75" style="41" customWidth="1"/>
    <col min="33" max="33" width="9.625" style="41" customWidth="1"/>
    <col min="34" max="47" width="4.75" style="42" customWidth="1"/>
    <col min="48" max="48" width="4.75" style="41" customWidth="1"/>
    <col min="49" max="49" width="9.625" style="41" customWidth="1"/>
    <col min="50" max="63" width="4.75" style="42" customWidth="1"/>
    <col min="64" max="104" width="3.625" style="41" customWidth="1"/>
    <col min="105" max="16384" width="5.125" style="41"/>
  </cols>
  <sheetData>
    <row r="1" spans="1:67" s="88" customFormat="1" ht="51" customHeight="1">
      <c r="A1" s="122" t="s">
        <v>61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9.25" customHeight="1">
      <c r="A2" s="129" t="s">
        <v>85</v>
      </c>
      <c r="B2" s="130"/>
      <c r="C2" s="130"/>
      <c r="D2" s="130"/>
      <c r="E2" s="130"/>
      <c r="F2" s="131"/>
      <c r="G2" s="83"/>
      <c r="H2" s="144" t="s">
        <v>62</v>
      </c>
      <c r="I2" s="87"/>
      <c r="J2" s="86"/>
      <c r="K2" s="86"/>
      <c r="L2" s="86"/>
      <c r="M2" s="86"/>
      <c r="N2" s="86"/>
      <c r="O2" s="85"/>
    </row>
    <row r="3" spans="1:67" s="81" customFormat="1" ht="22.5" customHeight="1">
      <c r="A3" s="132"/>
      <c r="B3" s="133"/>
      <c r="C3" s="133"/>
      <c r="D3" s="133"/>
      <c r="E3" s="133"/>
      <c r="F3" s="134"/>
      <c r="H3" s="145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23" t="s">
        <v>55</v>
      </c>
      <c r="B4" s="124"/>
      <c r="C4" s="124"/>
      <c r="D4" s="124"/>
      <c r="E4" s="124"/>
      <c r="F4" s="125"/>
      <c r="H4" s="145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26" t="s">
        <v>86</v>
      </c>
      <c r="B5" s="127"/>
      <c r="C5" s="127"/>
      <c r="D5" s="127"/>
      <c r="E5" s="127"/>
      <c r="F5" s="128"/>
      <c r="H5" s="145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25" customHeight="1">
      <c r="A6" s="129" t="s">
        <v>87</v>
      </c>
      <c r="B6" s="130"/>
      <c r="C6" s="130"/>
      <c r="D6" s="130"/>
      <c r="E6" s="130"/>
      <c r="F6" s="131"/>
      <c r="H6" s="145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6.5" customHeight="1">
      <c r="A7" s="132"/>
      <c r="B7" s="133"/>
      <c r="C7" s="133"/>
      <c r="D7" s="133"/>
      <c r="E7" s="133"/>
      <c r="F7" s="134"/>
      <c r="H7" s="146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AF8" s="45"/>
      <c r="AV8" s="45"/>
      <c r="BL8" s="45"/>
      <c r="BM8" s="45"/>
      <c r="BN8" s="45"/>
      <c r="BO8" s="45"/>
    </row>
    <row r="9" spans="1:67" s="44" customFormat="1" ht="13.5" customHeight="1">
      <c r="A9" s="70" t="s">
        <v>0</v>
      </c>
      <c r="B9" s="69" t="s">
        <v>79</v>
      </c>
      <c r="C9" s="68"/>
      <c r="D9" s="68"/>
      <c r="E9" s="68"/>
      <c r="F9" s="68"/>
      <c r="G9" s="68"/>
      <c r="H9" s="67"/>
      <c r="I9" s="69" t="s">
        <v>78</v>
      </c>
      <c r="J9" s="68"/>
      <c r="K9" s="68"/>
      <c r="L9" s="68"/>
      <c r="M9" s="68"/>
      <c r="N9" s="68"/>
      <c r="O9" s="67"/>
      <c r="P9" s="66"/>
      <c r="BL9" s="45"/>
      <c r="BM9" s="45"/>
      <c r="BN9" s="45"/>
      <c r="BO9" s="45"/>
    </row>
    <row r="10" spans="1:67" s="46" customFormat="1" ht="39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</row>
    <row r="11" spans="1:67" s="43" customFormat="1" ht="13.5" customHeight="1">
      <c r="A11" s="58" t="s">
        <v>9</v>
      </c>
      <c r="B11" s="57">
        <f>方向別!I52</f>
        <v>60</v>
      </c>
      <c r="C11" s="57">
        <f>方向別!J52</f>
        <v>3</v>
      </c>
      <c r="D11" s="57">
        <f>方向別!K52</f>
        <v>13</v>
      </c>
      <c r="E11" s="57">
        <f>方向別!L52</f>
        <v>5</v>
      </c>
      <c r="F11" s="57">
        <f t="shared" ref="F11:F47" si="0">SUM(B11:E11)</f>
        <v>81</v>
      </c>
      <c r="G11" s="56">
        <f t="shared" ref="G11:G47" si="1">IF(SUM(C11,E11)=0,0,SUM(C11,E11)/F11*100)</f>
        <v>9.8765432098765427</v>
      </c>
      <c r="H11" s="55">
        <f t="shared" ref="H11:H47" si="2">IF(F11=0,0,F11/F$47*100)</f>
        <v>1.3410596026490065</v>
      </c>
      <c r="I11" s="57">
        <f>SUM(方向別!B93,方向別!I175,方向別!B298)</f>
        <v>43</v>
      </c>
      <c r="J11" s="57">
        <f>SUM(方向別!C93,方向別!J175,方向別!C298)</f>
        <v>0</v>
      </c>
      <c r="K11" s="57">
        <f>SUM(方向別!D93,方向別!K175,方向別!D298)</f>
        <v>9</v>
      </c>
      <c r="L11" s="57">
        <f>SUM(方向別!E93,方向別!L175,方向別!E298)</f>
        <v>4</v>
      </c>
      <c r="M11" s="57">
        <f t="shared" ref="M11:M47" si="3">SUM(I11:L11)</f>
        <v>56</v>
      </c>
      <c r="N11" s="56">
        <f t="shared" ref="N11:N47" si="4">IF(SUM(J11,L11)=0,0,SUM(J11,L11)/M11*100)</f>
        <v>7.1428571428571423</v>
      </c>
      <c r="O11" s="55">
        <f t="shared" ref="O11:O47" si="5">IF(M11=0,0,M11/M$47*100)</f>
        <v>0.90249798549556814</v>
      </c>
      <c r="P11" s="44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f>方向別!I53</f>
        <v>65</v>
      </c>
      <c r="C12" s="53">
        <f>方向別!J53</f>
        <v>0</v>
      </c>
      <c r="D12" s="53">
        <f>方向別!K53</f>
        <v>13</v>
      </c>
      <c r="E12" s="53">
        <f>方向別!L53</f>
        <v>3</v>
      </c>
      <c r="F12" s="53">
        <f t="shared" si="0"/>
        <v>81</v>
      </c>
      <c r="G12" s="52">
        <f t="shared" si="1"/>
        <v>3.7037037037037033</v>
      </c>
      <c r="H12" s="51">
        <f t="shared" si="2"/>
        <v>1.3410596026490065</v>
      </c>
      <c r="I12" s="53">
        <f>SUM(方向別!B94,方向別!I176,方向別!B299)</f>
        <v>37</v>
      </c>
      <c r="J12" s="53">
        <f>SUM(方向別!C94,方向別!J176,方向別!C299)</f>
        <v>0</v>
      </c>
      <c r="K12" s="53">
        <f>SUM(方向別!D94,方向別!K176,方向別!D299)</f>
        <v>6</v>
      </c>
      <c r="L12" s="53">
        <f>SUM(方向別!E94,方向別!L176,方向別!E299)</f>
        <v>1</v>
      </c>
      <c r="M12" s="53">
        <f t="shared" si="3"/>
        <v>44</v>
      </c>
      <c r="N12" s="52">
        <f t="shared" si="4"/>
        <v>2.2727272727272729</v>
      </c>
      <c r="O12" s="51">
        <f t="shared" si="5"/>
        <v>0.70910556003223213</v>
      </c>
      <c r="P12" s="44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f>方向別!I54</f>
        <v>70</v>
      </c>
      <c r="C13" s="53">
        <f>方向別!J54</f>
        <v>1</v>
      </c>
      <c r="D13" s="53">
        <f>方向別!K54</f>
        <v>10</v>
      </c>
      <c r="E13" s="53">
        <f>方向別!L54</f>
        <v>3</v>
      </c>
      <c r="F13" s="53">
        <f t="shared" si="0"/>
        <v>84</v>
      </c>
      <c r="G13" s="52">
        <f t="shared" si="1"/>
        <v>4.7619047619047619</v>
      </c>
      <c r="H13" s="51">
        <f t="shared" si="2"/>
        <v>1.3907284768211921</v>
      </c>
      <c r="I13" s="53">
        <f>SUM(方向別!B95,方向別!I177,方向別!B300)</f>
        <v>56</v>
      </c>
      <c r="J13" s="53">
        <f>SUM(方向別!C95,方向別!J177,方向別!C300)</f>
        <v>0</v>
      </c>
      <c r="K13" s="53">
        <f>SUM(方向別!D95,方向別!K177,方向別!D300)</f>
        <v>7</v>
      </c>
      <c r="L13" s="53">
        <f>SUM(方向別!E95,方向別!L177,方向別!E300)</f>
        <v>2</v>
      </c>
      <c r="M13" s="53">
        <f t="shared" si="3"/>
        <v>65</v>
      </c>
      <c r="N13" s="52">
        <f t="shared" si="4"/>
        <v>3.0769230769230771</v>
      </c>
      <c r="O13" s="51">
        <f t="shared" si="5"/>
        <v>1.0475423045930701</v>
      </c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f>方向別!I55</f>
        <v>86</v>
      </c>
      <c r="C14" s="53">
        <f>方向別!J55</f>
        <v>0</v>
      </c>
      <c r="D14" s="53">
        <f>方向別!K55</f>
        <v>19</v>
      </c>
      <c r="E14" s="53">
        <f>方向別!L55</f>
        <v>5</v>
      </c>
      <c r="F14" s="53">
        <f t="shared" si="0"/>
        <v>110</v>
      </c>
      <c r="G14" s="52">
        <f t="shared" si="1"/>
        <v>4.5454545454545459</v>
      </c>
      <c r="H14" s="51">
        <f t="shared" si="2"/>
        <v>1.8211920529801324</v>
      </c>
      <c r="I14" s="53">
        <f>SUM(方向別!B96,方向別!I178,方向別!B301)</f>
        <v>52</v>
      </c>
      <c r="J14" s="53">
        <f>SUM(方向別!C96,方向別!J178,方向別!C301)</f>
        <v>2</v>
      </c>
      <c r="K14" s="53">
        <f>SUM(方向別!D96,方向別!K178,方向別!D301)</f>
        <v>9</v>
      </c>
      <c r="L14" s="53">
        <f>SUM(方向別!E96,方向別!L178,方向別!E301)</f>
        <v>2</v>
      </c>
      <c r="M14" s="53">
        <f t="shared" si="3"/>
        <v>65</v>
      </c>
      <c r="N14" s="52">
        <f t="shared" si="4"/>
        <v>6.1538461538461542</v>
      </c>
      <c r="O14" s="51">
        <f t="shared" si="5"/>
        <v>1.0475423045930701</v>
      </c>
      <c r="P14" s="44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f>方向別!I56</f>
        <v>72</v>
      </c>
      <c r="C15" s="53">
        <f>方向別!J56</f>
        <v>1</v>
      </c>
      <c r="D15" s="53">
        <f>方向別!K56</f>
        <v>18</v>
      </c>
      <c r="E15" s="53">
        <f>方向別!L56</f>
        <v>9</v>
      </c>
      <c r="F15" s="53">
        <f t="shared" si="0"/>
        <v>100</v>
      </c>
      <c r="G15" s="52">
        <f t="shared" si="1"/>
        <v>10</v>
      </c>
      <c r="H15" s="51">
        <f t="shared" si="2"/>
        <v>1.6556291390728477</v>
      </c>
      <c r="I15" s="53">
        <f>SUM(方向別!B97,方向別!I179,方向別!B302)</f>
        <v>56</v>
      </c>
      <c r="J15" s="53">
        <f>SUM(方向別!C97,方向別!J179,方向別!C302)</f>
        <v>0</v>
      </c>
      <c r="K15" s="53">
        <f>SUM(方向別!D97,方向別!K179,方向別!D302)</f>
        <v>7</v>
      </c>
      <c r="L15" s="53">
        <f>SUM(方向別!E97,方向別!L179,方向別!E302)</f>
        <v>0</v>
      </c>
      <c r="M15" s="53">
        <f t="shared" si="3"/>
        <v>63</v>
      </c>
      <c r="N15" s="52">
        <f t="shared" si="4"/>
        <v>0</v>
      </c>
      <c r="O15" s="51">
        <f t="shared" si="5"/>
        <v>1.0153102336825142</v>
      </c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f>方向別!I57</f>
        <v>89</v>
      </c>
      <c r="C16" s="53">
        <f>方向別!J57</f>
        <v>1</v>
      </c>
      <c r="D16" s="53">
        <f>方向別!K57</f>
        <v>22</v>
      </c>
      <c r="E16" s="53">
        <f>方向別!L57</f>
        <v>3</v>
      </c>
      <c r="F16" s="53">
        <f t="shared" si="0"/>
        <v>115</v>
      </c>
      <c r="G16" s="52">
        <f t="shared" si="1"/>
        <v>3.4782608695652173</v>
      </c>
      <c r="H16" s="51">
        <f t="shared" si="2"/>
        <v>1.9039735099337749</v>
      </c>
      <c r="I16" s="53">
        <f>SUM(方向別!B98,方向別!I180,方向別!B303)</f>
        <v>50</v>
      </c>
      <c r="J16" s="53">
        <f>SUM(方向別!C98,方向別!J180,方向別!C303)</f>
        <v>0</v>
      </c>
      <c r="K16" s="53">
        <f>SUM(方向別!D98,方向別!K180,方向別!D303)</f>
        <v>9</v>
      </c>
      <c r="L16" s="53">
        <f>SUM(方向別!E98,方向別!L180,方向別!E303)</f>
        <v>2</v>
      </c>
      <c r="M16" s="53">
        <f t="shared" si="3"/>
        <v>61</v>
      </c>
      <c r="N16" s="52">
        <f t="shared" si="4"/>
        <v>3.278688524590164</v>
      </c>
      <c r="O16" s="51">
        <f t="shared" si="5"/>
        <v>0.98307816277195814</v>
      </c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442</v>
      </c>
      <c r="C17" s="49">
        <f>SUM(C11:C16)</f>
        <v>6</v>
      </c>
      <c r="D17" s="49">
        <f>SUM(D11:D16)</f>
        <v>95</v>
      </c>
      <c r="E17" s="49">
        <f>SUM(E11:E16)</f>
        <v>28</v>
      </c>
      <c r="F17" s="49">
        <f t="shared" si="0"/>
        <v>571</v>
      </c>
      <c r="G17" s="48">
        <f t="shared" si="1"/>
        <v>5.9544658493870406</v>
      </c>
      <c r="H17" s="47">
        <f t="shared" si="2"/>
        <v>9.4536423841059598</v>
      </c>
      <c r="I17" s="49">
        <f>SUM(I11:I16)</f>
        <v>294</v>
      </c>
      <c r="J17" s="49">
        <f>SUM(J11:J16)</f>
        <v>2</v>
      </c>
      <c r="K17" s="49">
        <f>SUM(K11:K16)</f>
        <v>47</v>
      </c>
      <c r="L17" s="49">
        <f>SUM(L11:L16)</f>
        <v>11</v>
      </c>
      <c r="M17" s="49">
        <f t="shared" si="3"/>
        <v>354</v>
      </c>
      <c r="N17" s="48">
        <f t="shared" si="4"/>
        <v>3.6723163841807911</v>
      </c>
      <c r="O17" s="47">
        <f t="shared" si="5"/>
        <v>5.7050765511684132</v>
      </c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f>方向別!I59</f>
        <v>98</v>
      </c>
      <c r="C18" s="57">
        <f>方向別!J59</f>
        <v>1</v>
      </c>
      <c r="D18" s="57">
        <f>方向別!K59</f>
        <v>18</v>
      </c>
      <c r="E18" s="57">
        <f>方向別!L59</f>
        <v>12</v>
      </c>
      <c r="F18" s="57">
        <f t="shared" si="0"/>
        <v>129</v>
      </c>
      <c r="G18" s="56">
        <f t="shared" si="1"/>
        <v>10.077519379844961</v>
      </c>
      <c r="H18" s="55">
        <f t="shared" si="2"/>
        <v>2.1357615894039736</v>
      </c>
      <c r="I18" s="57">
        <f>SUM(方向別!B100,方向別!I182,方向別!B305)</f>
        <v>63</v>
      </c>
      <c r="J18" s="57">
        <f>SUM(方向別!C100,方向別!J182,方向別!C305)</f>
        <v>0</v>
      </c>
      <c r="K18" s="57">
        <f>SUM(方向別!D100,方向別!K182,方向別!D305)</f>
        <v>12</v>
      </c>
      <c r="L18" s="57">
        <f>SUM(方向別!E100,方向別!L182,方向別!E305)</f>
        <v>4</v>
      </c>
      <c r="M18" s="57">
        <f t="shared" si="3"/>
        <v>79</v>
      </c>
      <c r="N18" s="56">
        <f t="shared" si="4"/>
        <v>5.0632911392405067</v>
      </c>
      <c r="O18" s="55">
        <f t="shared" si="5"/>
        <v>1.2731668009669621</v>
      </c>
      <c r="P18" s="44"/>
    </row>
    <row r="19" spans="1:67" s="46" customFormat="1" ht="13.5" customHeight="1">
      <c r="A19" s="54" t="s">
        <v>17</v>
      </c>
      <c r="B19" s="53">
        <f>方向別!I60</f>
        <v>84</v>
      </c>
      <c r="C19" s="53">
        <f>方向別!J60</f>
        <v>1</v>
      </c>
      <c r="D19" s="53">
        <f>方向別!K60</f>
        <v>17</v>
      </c>
      <c r="E19" s="53">
        <f>方向別!L60</f>
        <v>5</v>
      </c>
      <c r="F19" s="53">
        <f t="shared" si="0"/>
        <v>107</v>
      </c>
      <c r="G19" s="52">
        <f t="shared" si="1"/>
        <v>5.6074766355140184</v>
      </c>
      <c r="H19" s="51">
        <f t="shared" si="2"/>
        <v>1.7715231788079471</v>
      </c>
      <c r="I19" s="53">
        <f>SUM(方向別!B101,方向別!I183,方向別!B306)</f>
        <v>58</v>
      </c>
      <c r="J19" s="53">
        <f>SUM(方向別!C101,方向別!J183,方向別!C306)</f>
        <v>1</v>
      </c>
      <c r="K19" s="53">
        <f>SUM(方向別!D101,方向別!K183,方向別!D306)</f>
        <v>7</v>
      </c>
      <c r="L19" s="53">
        <f>SUM(方向別!E101,方向別!L183,方向別!E306)</f>
        <v>2</v>
      </c>
      <c r="M19" s="53">
        <f t="shared" si="3"/>
        <v>68</v>
      </c>
      <c r="N19" s="52">
        <f t="shared" si="4"/>
        <v>4.4117647058823533</v>
      </c>
      <c r="O19" s="51">
        <f t="shared" si="5"/>
        <v>1.095890410958904</v>
      </c>
      <c r="P19" s="44"/>
    </row>
    <row r="20" spans="1:67" s="46" customFormat="1" ht="13.5" customHeight="1">
      <c r="A20" s="54" t="s">
        <v>18</v>
      </c>
      <c r="B20" s="53">
        <f>方向別!I61</f>
        <v>83</v>
      </c>
      <c r="C20" s="53">
        <f>方向別!J61</f>
        <v>1</v>
      </c>
      <c r="D20" s="53">
        <f>方向別!K61</f>
        <v>12</v>
      </c>
      <c r="E20" s="53">
        <f>方向別!L61</f>
        <v>4</v>
      </c>
      <c r="F20" s="53">
        <f t="shared" si="0"/>
        <v>100</v>
      </c>
      <c r="G20" s="52">
        <f t="shared" si="1"/>
        <v>5</v>
      </c>
      <c r="H20" s="51">
        <f t="shared" si="2"/>
        <v>1.6556291390728477</v>
      </c>
      <c r="I20" s="53">
        <f>SUM(方向別!B102,方向別!I184,方向別!B307)</f>
        <v>51</v>
      </c>
      <c r="J20" s="53">
        <f>SUM(方向別!C102,方向別!J184,方向別!C307)</f>
        <v>0</v>
      </c>
      <c r="K20" s="53">
        <f>SUM(方向別!D102,方向別!K184,方向別!D307)</f>
        <v>5</v>
      </c>
      <c r="L20" s="53">
        <f>SUM(方向別!E102,方向別!L184,方向別!E307)</f>
        <v>5</v>
      </c>
      <c r="M20" s="53">
        <f t="shared" si="3"/>
        <v>61</v>
      </c>
      <c r="N20" s="52">
        <f t="shared" si="4"/>
        <v>8.1967213114754092</v>
      </c>
      <c r="O20" s="51">
        <f t="shared" si="5"/>
        <v>0.98307816277195814</v>
      </c>
      <c r="P20" s="44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f>方向別!I62</f>
        <v>90</v>
      </c>
      <c r="C21" s="53">
        <f>方向別!J62</f>
        <v>1</v>
      </c>
      <c r="D21" s="53">
        <f>方向別!K62</f>
        <v>14</v>
      </c>
      <c r="E21" s="53">
        <f>方向別!L62</f>
        <v>4</v>
      </c>
      <c r="F21" s="53">
        <f t="shared" si="0"/>
        <v>109</v>
      </c>
      <c r="G21" s="52">
        <f t="shared" si="1"/>
        <v>4.5871559633027523</v>
      </c>
      <c r="H21" s="51">
        <f t="shared" si="2"/>
        <v>1.804635761589404</v>
      </c>
      <c r="I21" s="53">
        <f>SUM(方向別!B103,方向別!I185,方向別!B308)</f>
        <v>63</v>
      </c>
      <c r="J21" s="53">
        <f>SUM(方向別!C103,方向別!J185,方向別!C308)</f>
        <v>2</v>
      </c>
      <c r="K21" s="53">
        <f>SUM(方向別!D103,方向別!K185,方向別!D308)</f>
        <v>13</v>
      </c>
      <c r="L21" s="53">
        <f>SUM(方向別!E103,方向別!L185,方向別!E308)</f>
        <v>2</v>
      </c>
      <c r="M21" s="53">
        <f t="shared" si="3"/>
        <v>80</v>
      </c>
      <c r="N21" s="52">
        <f t="shared" si="4"/>
        <v>5</v>
      </c>
      <c r="O21" s="51">
        <f t="shared" si="5"/>
        <v>1.2892828364222402</v>
      </c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f>方向別!I63</f>
        <v>79</v>
      </c>
      <c r="C22" s="53">
        <f>方向別!J63</f>
        <v>0</v>
      </c>
      <c r="D22" s="53">
        <f>方向別!K63</f>
        <v>21</v>
      </c>
      <c r="E22" s="53">
        <f>方向別!L63</f>
        <v>11</v>
      </c>
      <c r="F22" s="53">
        <f t="shared" si="0"/>
        <v>111</v>
      </c>
      <c r="G22" s="52">
        <f t="shared" si="1"/>
        <v>9.9099099099099099</v>
      </c>
      <c r="H22" s="51">
        <f t="shared" si="2"/>
        <v>1.8377483443708609</v>
      </c>
      <c r="I22" s="53">
        <f>SUM(方向別!B104,方向別!I186,方向別!B309)</f>
        <v>61</v>
      </c>
      <c r="J22" s="53">
        <f>SUM(方向別!C104,方向別!J186,方向別!C309)</f>
        <v>0</v>
      </c>
      <c r="K22" s="53">
        <f>SUM(方向別!D104,方向別!K186,方向別!D309)</f>
        <v>9</v>
      </c>
      <c r="L22" s="53">
        <f>SUM(方向別!E104,方向別!L186,方向別!E309)</f>
        <v>3</v>
      </c>
      <c r="M22" s="53">
        <f t="shared" si="3"/>
        <v>73</v>
      </c>
      <c r="N22" s="52">
        <f t="shared" si="4"/>
        <v>4.10958904109589</v>
      </c>
      <c r="O22" s="51">
        <f t="shared" si="5"/>
        <v>1.1764705882352942</v>
      </c>
      <c r="P22" s="44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f>方向別!I64</f>
        <v>103</v>
      </c>
      <c r="C23" s="53">
        <f>方向別!J64</f>
        <v>1</v>
      </c>
      <c r="D23" s="53">
        <f>方向別!K64</f>
        <v>24</v>
      </c>
      <c r="E23" s="53">
        <f>方向別!L64</f>
        <v>8</v>
      </c>
      <c r="F23" s="53">
        <f t="shared" si="0"/>
        <v>136</v>
      </c>
      <c r="G23" s="52">
        <f t="shared" si="1"/>
        <v>6.6176470588235299</v>
      </c>
      <c r="H23" s="51">
        <f t="shared" si="2"/>
        <v>2.2516556291390728</v>
      </c>
      <c r="I23" s="53">
        <f>SUM(方向別!B105,方向別!I187,方向別!B310)</f>
        <v>62</v>
      </c>
      <c r="J23" s="53">
        <f>SUM(方向別!C105,方向別!J187,方向別!C310)</f>
        <v>0</v>
      </c>
      <c r="K23" s="53">
        <f>SUM(方向別!D105,方向別!K187,方向別!D310)</f>
        <v>10</v>
      </c>
      <c r="L23" s="53">
        <f>SUM(方向別!E105,方向別!L187,方向別!E310)</f>
        <v>7</v>
      </c>
      <c r="M23" s="53">
        <f t="shared" si="3"/>
        <v>79</v>
      </c>
      <c r="N23" s="52">
        <f t="shared" si="4"/>
        <v>8.8607594936708853</v>
      </c>
      <c r="O23" s="51">
        <f t="shared" si="5"/>
        <v>1.2731668009669621</v>
      </c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537</v>
      </c>
      <c r="C24" s="49">
        <f>SUM(C18:C23)</f>
        <v>5</v>
      </c>
      <c r="D24" s="49">
        <f>SUM(D18:D23)</f>
        <v>106</v>
      </c>
      <c r="E24" s="49">
        <f>SUM(E18:E23)</f>
        <v>44</v>
      </c>
      <c r="F24" s="49">
        <f t="shared" si="0"/>
        <v>692</v>
      </c>
      <c r="G24" s="48">
        <f t="shared" si="1"/>
        <v>7.0809248554913298</v>
      </c>
      <c r="H24" s="47">
        <f t="shared" si="2"/>
        <v>11.456953642384105</v>
      </c>
      <c r="I24" s="49">
        <f>SUM(I18:I23)</f>
        <v>358</v>
      </c>
      <c r="J24" s="49">
        <f>SUM(J18:J23)</f>
        <v>3</v>
      </c>
      <c r="K24" s="49">
        <f>SUM(K18:K23)</f>
        <v>56</v>
      </c>
      <c r="L24" s="49">
        <f>SUM(L18:L23)</f>
        <v>23</v>
      </c>
      <c r="M24" s="49">
        <f t="shared" si="3"/>
        <v>440</v>
      </c>
      <c r="N24" s="48">
        <f t="shared" si="4"/>
        <v>5.9090909090909092</v>
      </c>
      <c r="O24" s="47">
        <f t="shared" si="5"/>
        <v>7.0910556003223215</v>
      </c>
      <c r="P24" s="44"/>
    </row>
    <row r="25" spans="1:67" s="44" customFormat="1" ht="13.5" customHeight="1">
      <c r="A25" s="54" t="s">
        <v>22</v>
      </c>
      <c r="B25" s="53">
        <f>方向別!I66</f>
        <v>411</v>
      </c>
      <c r="C25" s="53">
        <f>方向別!J66</f>
        <v>9</v>
      </c>
      <c r="D25" s="53">
        <f>方向別!K66</f>
        <v>83</v>
      </c>
      <c r="E25" s="53">
        <f>方向別!L66</f>
        <v>28</v>
      </c>
      <c r="F25" s="53">
        <f t="shared" si="0"/>
        <v>531</v>
      </c>
      <c r="G25" s="52">
        <f t="shared" si="1"/>
        <v>6.9679849340866298</v>
      </c>
      <c r="H25" s="51">
        <f t="shared" si="2"/>
        <v>8.79139072847682</v>
      </c>
      <c r="I25" s="53">
        <f>SUM(方向別!B107,方向別!I189,方向別!B312)</f>
        <v>323</v>
      </c>
      <c r="J25" s="53">
        <f>SUM(方向別!C107,方向別!J189,方向別!C312)</f>
        <v>6</v>
      </c>
      <c r="K25" s="53">
        <f>SUM(方向別!D107,方向別!K189,方向別!D312)</f>
        <v>80</v>
      </c>
      <c r="L25" s="53">
        <f>SUM(方向別!E107,方向別!L189,方向別!E312)</f>
        <v>29</v>
      </c>
      <c r="M25" s="53">
        <f t="shared" si="3"/>
        <v>438</v>
      </c>
      <c r="N25" s="52">
        <f t="shared" si="4"/>
        <v>7.9908675799086755</v>
      </c>
      <c r="O25" s="51">
        <f t="shared" si="5"/>
        <v>7.0588235294117645</v>
      </c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f>方向別!I67</f>
        <v>374</v>
      </c>
      <c r="C26" s="53">
        <f>方向別!J67</f>
        <v>2</v>
      </c>
      <c r="D26" s="53">
        <f>方向別!K67</f>
        <v>73</v>
      </c>
      <c r="E26" s="53">
        <f>方向別!L67</f>
        <v>34</v>
      </c>
      <c r="F26" s="53">
        <f t="shared" si="0"/>
        <v>483</v>
      </c>
      <c r="G26" s="52">
        <f t="shared" si="1"/>
        <v>7.4534161490683228</v>
      </c>
      <c r="H26" s="51">
        <f t="shared" si="2"/>
        <v>7.9966887417218535</v>
      </c>
      <c r="I26" s="53">
        <f>SUM(方向別!B108,方向別!I190,方向別!B313)</f>
        <v>346</v>
      </c>
      <c r="J26" s="53">
        <f>SUM(方向別!C108,方向別!J190,方向別!C313)</f>
        <v>0</v>
      </c>
      <c r="K26" s="53">
        <f>SUM(方向別!D108,方向別!K190,方向別!D313)</f>
        <v>67</v>
      </c>
      <c r="L26" s="53">
        <f>SUM(方向別!E108,方向別!L190,方向別!E313)</f>
        <v>34</v>
      </c>
      <c r="M26" s="53">
        <f t="shared" si="3"/>
        <v>447</v>
      </c>
      <c r="N26" s="52">
        <f t="shared" si="4"/>
        <v>7.6062639821029077</v>
      </c>
      <c r="O26" s="51">
        <f t="shared" si="5"/>
        <v>7.2038678485092671</v>
      </c>
      <c r="P26" s="44"/>
    </row>
    <row r="27" spans="1:67" s="44" customFormat="1" ht="13.5" customHeight="1">
      <c r="A27" s="54" t="s">
        <v>24</v>
      </c>
      <c r="B27" s="53">
        <f>方向別!I68</f>
        <v>361</v>
      </c>
      <c r="C27" s="53">
        <f>方向別!J68</f>
        <v>1</v>
      </c>
      <c r="D27" s="53">
        <f>方向別!K68</f>
        <v>73</v>
      </c>
      <c r="E27" s="53">
        <f>方向別!L68</f>
        <v>30</v>
      </c>
      <c r="F27" s="53">
        <f t="shared" si="0"/>
        <v>465</v>
      </c>
      <c r="G27" s="52">
        <f t="shared" si="1"/>
        <v>6.666666666666667</v>
      </c>
      <c r="H27" s="51">
        <f t="shared" si="2"/>
        <v>7.6986754966887423</v>
      </c>
      <c r="I27" s="53">
        <f>SUM(方向別!B109,方向別!I191,方向別!B314)</f>
        <v>411</v>
      </c>
      <c r="J27" s="53">
        <f>SUM(方向別!C109,方向別!J191,方向別!C314)</f>
        <v>2</v>
      </c>
      <c r="K27" s="53">
        <f>SUM(方向別!D109,方向別!K191,方向別!D314)</f>
        <v>90</v>
      </c>
      <c r="L27" s="53">
        <f>SUM(方向別!E109,方向別!L191,方向別!E314)</f>
        <v>42</v>
      </c>
      <c r="M27" s="53">
        <f t="shared" si="3"/>
        <v>545</v>
      </c>
      <c r="N27" s="52">
        <f t="shared" si="4"/>
        <v>8.0733944954128454</v>
      </c>
      <c r="O27" s="51">
        <f t="shared" si="5"/>
        <v>8.7832393231265105</v>
      </c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f>方向別!I69</f>
        <v>361</v>
      </c>
      <c r="C28" s="53">
        <f>方向別!J69</f>
        <v>3</v>
      </c>
      <c r="D28" s="53">
        <f>方向別!K69</f>
        <v>60</v>
      </c>
      <c r="E28" s="53">
        <f>方向別!L69</f>
        <v>20</v>
      </c>
      <c r="F28" s="53">
        <f t="shared" si="0"/>
        <v>444</v>
      </c>
      <c r="G28" s="52">
        <f t="shared" si="1"/>
        <v>5.1801801801801801</v>
      </c>
      <c r="H28" s="51">
        <f t="shared" si="2"/>
        <v>7.3509933774834435</v>
      </c>
      <c r="I28" s="53">
        <f>SUM(方向別!B110,方向別!I192,方向別!B315)</f>
        <v>405</v>
      </c>
      <c r="J28" s="53">
        <f>SUM(方向別!C110,方向別!J192,方向別!C315)</f>
        <v>1</v>
      </c>
      <c r="K28" s="53">
        <f>SUM(方向別!D110,方向別!K192,方向別!D315)</f>
        <v>75</v>
      </c>
      <c r="L28" s="53">
        <f>SUM(方向別!E110,方向別!L192,方向別!E315)</f>
        <v>22</v>
      </c>
      <c r="M28" s="53">
        <f t="shared" si="3"/>
        <v>503</v>
      </c>
      <c r="N28" s="52">
        <f t="shared" si="4"/>
        <v>4.5725646123260439</v>
      </c>
      <c r="O28" s="51">
        <f t="shared" si="5"/>
        <v>8.1063658340048352</v>
      </c>
      <c r="P28" s="44"/>
    </row>
    <row r="29" spans="1:67" s="46" customFormat="1" ht="13.5" customHeight="1">
      <c r="A29" s="54" t="s">
        <v>26</v>
      </c>
      <c r="B29" s="53">
        <f>方向別!I70</f>
        <v>405</v>
      </c>
      <c r="C29" s="53">
        <f>方向別!J70</f>
        <v>1</v>
      </c>
      <c r="D29" s="53">
        <f>方向別!K70</f>
        <v>82</v>
      </c>
      <c r="E29" s="53">
        <f>方向別!L70</f>
        <v>26</v>
      </c>
      <c r="F29" s="53">
        <f t="shared" si="0"/>
        <v>514</v>
      </c>
      <c r="G29" s="52">
        <f t="shared" si="1"/>
        <v>5.2529182879377432</v>
      </c>
      <c r="H29" s="51">
        <f t="shared" si="2"/>
        <v>8.5099337748344368</v>
      </c>
      <c r="I29" s="53">
        <f>SUM(方向別!B111,方向別!I193,方向別!B316)</f>
        <v>377</v>
      </c>
      <c r="J29" s="53">
        <f>SUM(方向別!C111,方向別!J193,方向別!C316)</f>
        <v>4</v>
      </c>
      <c r="K29" s="53">
        <f>SUM(方向別!D111,方向別!K193,方向別!D316)</f>
        <v>68</v>
      </c>
      <c r="L29" s="53">
        <f>SUM(方向別!E111,方向別!L193,方向別!E316)</f>
        <v>31</v>
      </c>
      <c r="M29" s="53">
        <f t="shared" si="3"/>
        <v>480</v>
      </c>
      <c r="N29" s="52">
        <f t="shared" si="4"/>
        <v>7.291666666666667</v>
      </c>
      <c r="O29" s="51">
        <f t="shared" si="5"/>
        <v>7.7356970185334415</v>
      </c>
      <c r="P29" s="44"/>
    </row>
    <row r="30" spans="1:67" s="46" customFormat="1" ht="13.5" customHeight="1">
      <c r="A30" s="54" t="s">
        <v>27</v>
      </c>
      <c r="B30" s="53">
        <f>方向別!I71</f>
        <v>390</v>
      </c>
      <c r="C30" s="53">
        <f>方向別!J71</f>
        <v>5</v>
      </c>
      <c r="D30" s="53">
        <f>方向別!K71</f>
        <v>60</v>
      </c>
      <c r="E30" s="53">
        <f>方向別!L71</f>
        <v>20</v>
      </c>
      <c r="F30" s="53">
        <f t="shared" si="0"/>
        <v>475</v>
      </c>
      <c r="G30" s="52">
        <f t="shared" si="1"/>
        <v>5.2631578947368416</v>
      </c>
      <c r="H30" s="51">
        <f t="shared" si="2"/>
        <v>7.8642384105960268</v>
      </c>
      <c r="I30" s="53">
        <f>SUM(方向別!B112,方向別!I194,方向別!B317)</f>
        <v>424</v>
      </c>
      <c r="J30" s="53">
        <f>SUM(方向別!C112,方向別!J194,方向別!C317)</f>
        <v>2</v>
      </c>
      <c r="K30" s="53">
        <f>SUM(方向別!D112,方向別!K194,方向別!D317)</f>
        <v>57</v>
      </c>
      <c r="L30" s="53">
        <f>SUM(方向別!E112,方向別!L194,方向別!E317)</f>
        <v>28</v>
      </c>
      <c r="M30" s="53">
        <f t="shared" si="3"/>
        <v>511</v>
      </c>
      <c r="N30" s="52">
        <f t="shared" si="4"/>
        <v>5.8708414872798436</v>
      </c>
      <c r="O30" s="51">
        <f t="shared" si="5"/>
        <v>8.235294117647058</v>
      </c>
      <c r="P30" s="44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f>方向別!I72</f>
        <v>412</v>
      </c>
      <c r="C31" s="53">
        <f>方向別!J72</f>
        <v>7</v>
      </c>
      <c r="D31" s="53">
        <f>方向別!K72</f>
        <v>61</v>
      </c>
      <c r="E31" s="53">
        <f>方向別!L72</f>
        <v>17</v>
      </c>
      <c r="F31" s="53">
        <f t="shared" si="0"/>
        <v>497</v>
      </c>
      <c r="G31" s="52">
        <f t="shared" si="1"/>
        <v>4.8289738430583498</v>
      </c>
      <c r="H31" s="51">
        <f t="shared" si="2"/>
        <v>8.2284768211920536</v>
      </c>
      <c r="I31" s="53">
        <f>SUM(方向別!B113,方向別!I195,方向別!B318)</f>
        <v>456</v>
      </c>
      <c r="J31" s="53">
        <f>SUM(方向別!C113,方向別!J195,方向別!C318)</f>
        <v>7</v>
      </c>
      <c r="K31" s="53">
        <f>SUM(方向別!D113,方向別!K195,方向別!D318)</f>
        <v>96</v>
      </c>
      <c r="L31" s="53">
        <f>SUM(方向別!E113,方向別!L195,方向別!E318)</f>
        <v>29</v>
      </c>
      <c r="M31" s="53">
        <f t="shared" si="3"/>
        <v>588</v>
      </c>
      <c r="N31" s="52">
        <f t="shared" si="4"/>
        <v>6.1224489795918364</v>
      </c>
      <c r="O31" s="51">
        <f t="shared" si="5"/>
        <v>9.4762288477034655</v>
      </c>
      <c r="BL31" s="45"/>
      <c r="BM31" s="45"/>
      <c r="BN31" s="45"/>
      <c r="BO31" s="45"/>
    </row>
    <row r="32" spans="1:67" s="44" customFormat="1" ht="13.5" customHeight="1">
      <c r="A32" s="54" t="s">
        <v>59</v>
      </c>
      <c r="B32" s="53">
        <f>方向別!I73</f>
        <v>371</v>
      </c>
      <c r="C32" s="53">
        <f>方向別!J73</f>
        <v>3</v>
      </c>
      <c r="D32" s="53">
        <f>方向別!K73</f>
        <v>66</v>
      </c>
      <c r="E32" s="53">
        <f>方向別!L73</f>
        <v>11</v>
      </c>
      <c r="F32" s="53">
        <f t="shared" si="0"/>
        <v>451</v>
      </c>
      <c r="G32" s="52">
        <f t="shared" si="1"/>
        <v>3.1042128603104215</v>
      </c>
      <c r="H32" s="51">
        <f t="shared" si="2"/>
        <v>7.4668874172185431</v>
      </c>
      <c r="I32" s="53">
        <f>SUM(方向別!B114,方向別!I196,方向別!B319)</f>
        <v>507</v>
      </c>
      <c r="J32" s="53">
        <f>SUM(方向別!C114,方向別!J196,方向別!C319)</f>
        <v>3</v>
      </c>
      <c r="K32" s="53">
        <f>SUM(方向別!D114,方向別!K196,方向別!D319)</f>
        <v>100</v>
      </c>
      <c r="L32" s="53">
        <f>SUM(方向別!E114,方向別!L196,方向別!E319)</f>
        <v>39</v>
      </c>
      <c r="M32" s="53">
        <f t="shared" si="3"/>
        <v>649</v>
      </c>
      <c r="N32" s="52">
        <f t="shared" si="4"/>
        <v>6.471494607087827</v>
      </c>
      <c r="O32" s="51">
        <f t="shared" si="5"/>
        <v>10.459307010475422</v>
      </c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f>方向別!I74</f>
        <v>86</v>
      </c>
      <c r="C33" s="57">
        <f>方向別!J74</f>
        <v>0</v>
      </c>
      <c r="D33" s="57">
        <f>方向別!K74</f>
        <v>11</v>
      </c>
      <c r="E33" s="57">
        <f>方向別!L74</f>
        <v>1</v>
      </c>
      <c r="F33" s="57">
        <f t="shared" si="0"/>
        <v>98</v>
      </c>
      <c r="G33" s="56">
        <f t="shared" si="1"/>
        <v>1.0204081632653061</v>
      </c>
      <c r="H33" s="55">
        <f t="shared" si="2"/>
        <v>1.6225165562913906</v>
      </c>
      <c r="I33" s="57">
        <f>SUM(方向別!B115,方向別!I197,方向別!B320)</f>
        <v>75</v>
      </c>
      <c r="J33" s="57">
        <f>SUM(方向別!C115,方向別!J197,方向別!C320)</f>
        <v>0</v>
      </c>
      <c r="K33" s="57">
        <f>SUM(方向別!D115,方向別!K197,方向別!D320)</f>
        <v>21</v>
      </c>
      <c r="L33" s="57">
        <f>SUM(方向別!E115,方向別!L197,方向別!E320)</f>
        <v>3</v>
      </c>
      <c r="M33" s="57">
        <f t="shared" si="3"/>
        <v>99</v>
      </c>
      <c r="N33" s="56">
        <f t="shared" si="4"/>
        <v>3.0303030303030303</v>
      </c>
      <c r="O33" s="55">
        <f t="shared" si="5"/>
        <v>1.5954875100725221</v>
      </c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f>方向別!I75</f>
        <v>65</v>
      </c>
      <c r="C34" s="53">
        <f>方向別!J75</f>
        <v>1</v>
      </c>
      <c r="D34" s="53">
        <f>方向別!K75</f>
        <v>10</v>
      </c>
      <c r="E34" s="53">
        <f>方向別!L75</f>
        <v>4</v>
      </c>
      <c r="F34" s="53">
        <f t="shared" si="0"/>
        <v>80</v>
      </c>
      <c r="G34" s="52">
        <f t="shared" si="1"/>
        <v>6.25</v>
      </c>
      <c r="H34" s="51">
        <f t="shared" si="2"/>
        <v>1.3245033112582782</v>
      </c>
      <c r="I34" s="53">
        <f>SUM(方向別!B116,方向別!I198,方向別!B321)</f>
        <v>84</v>
      </c>
      <c r="J34" s="53">
        <f>SUM(方向別!C116,方向別!J198,方向別!C321)</f>
        <v>1</v>
      </c>
      <c r="K34" s="53">
        <f>SUM(方向別!D116,方向別!K198,方向別!D321)</f>
        <v>20</v>
      </c>
      <c r="L34" s="53">
        <f>SUM(方向別!E116,方向別!L198,方向別!E321)</f>
        <v>2</v>
      </c>
      <c r="M34" s="53">
        <f t="shared" si="3"/>
        <v>107</v>
      </c>
      <c r="N34" s="52">
        <f t="shared" si="4"/>
        <v>2.8037383177570092</v>
      </c>
      <c r="O34" s="51">
        <f t="shared" si="5"/>
        <v>1.7244157937147464</v>
      </c>
      <c r="P34" s="44"/>
    </row>
    <row r="35" spans="1:67" s="46" customFormat="1" ht="13.5" customHeight="1">
      <c r="A35" s="54" t="s">
        <v>31</v>
      </c>
      <c r="B35" s="53">
        <f>方向別!I76</f>
        <v>50</v>
      </c>
      <c r="C35" s="53">
        <f>方向別!J76</f>
        <v>0</v>
      </c>
      <c r="D35" s="53">
        <f>方向別!K76</f>
        <v>6</v>
      </c>
      <c r="E35" s="53">
        <f>方向別!L76</f>
        <v>1</v>
      </c>
      <c r="F35" s="53">
        <f t="shared" si="0"/>
        <v>57</v>
      </c>
      <c r="G35" s="52">
        <f t="shared" si="1"/>
        <v>1.7543859649122806</v>
      </c>
      <c r="H35" s="51">
        <f t="shared" si="2"/>
        <v>0.94370860927152322</v>
      </c>
      <c r="I35" s="53">
        <f>SUM(方向別!B117,方向別!I199,方向別!B322)</f>
        <v>80</v>
      </c>
      <c r="J35" s="53">
        <f>SUM(方向別!C117,方向別!J199,方向別!C322)</f>
        <v>1</v>
      </c>
      <c r="K35" s="53">
        <f>SUM(方向別!D117,方向別!K199,方向別!D322)</f>
        <v>13</v>
      </c>
      <c r="L35" s="53">
        <f>SUM(方向別!E117,方向別!L199,方向別!E322)</f>
        <v>4</v>
      </c>
      <c r="M35" s="53">
        <f t="shared" si="3"/>
        <v>98</v>
      </c>
      <c r="N35" s="52">
        <f t="shared" si="4"/>
        <v>5.1020408163265305</v>
      </c>
      <c r="O35" s="51">
        <f t="shared" si="5"/>
        <v>1.579371474617244</v>
      </c>
      <c r="P35" s="44"/>
    </row>
    <row r="36" spans="1:67" s="46" customFormat="1" ht="13.5" customHeight="1">
      <c r="A36" s="54" t="s">
        <v>32</v>
      </c>
      <c r="B36" s="53">
        <f>方向別!I77</f>
        <v>70</v>
      </c>
      <c r="C36" s="53">
        <f>方向別!J77</f>
        <v>1</v>
      </c>
      <c r="D36" s="53">
        <f>方向別!K77</f>
        <v>10</v>
      </c>
      <c r="E36" s="53">
        <f>方向別!L77</f>
        <v>2</v>
      </c>
      <c r="F36" s="53">
        <f t="shared" si="0"/>
        <v>83</v>
      </c>
      <c r="G36" s="52">
        <f t="shared" si="1"/>
        <v>3.6144578313253009</v>
      </c>
      <c r="H36" s="51">
        <f t="shared" si="2"/>
        <v>1.3741721854304636</v>
      </c>
      <c r="I36" s="53">
        <f>SUM(方向別!B118,方向別!I200,方向別!B323)</f>
        <v>92</v>
      </c>
      <c r="J36" s="53">
        <f>SUM(方向別!C118,方向別!J200,方向別!C323)</f>
        <v>2</v>
      </c>
      <c r="K36" s="53">
        <f>SUM(方向別!D118,方向別!K200,方向別!D323)</f>
        <v>14</v>
      </c>
      <c r="L36" s="53">
        <f>SUM(方向別!E118,方向別!L200,方向別!E323)</f>
        <v>5</v>
      </c>
      <c r="M36" s="53">
        <f t="shared" si="3"/>
        <v>113</v>
      </c>
      <c r="N36" s="52">
        <f t="shared" si="4"/>
        <v>6.1946902654867255</v>
      </c>
      <c r="O36" s="51">
        <f t="shared" si="5"/>
        <v>1.8211120064464144</v>
      </c>
      <c r="P36" s="44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f>方向別!I78</f>
        <v>73</v>
      </c>
      <c r="C37" s="53">
        <f>方向別!J78</f>
        <v>3</v>
      </c>
      <c r="D37" s="53">
        <f>方向別!K78</f>
        <v>11</v>
      </c>
      <c r="E37" s="53">
        <f>方向別!L78</f>
        <v>1</v>
      </c>
      <c r="F37" s="53">
        <f t="shared" si="0"/>
        <v>88</v>
      </c>
      <c r="G37" s="52">
        <f t="shared" si="1"/>
        <v>4.5454545454545459</v>
      </c>
      <c r="H37" s="51">
        <f t="shared" si="2"/>
        <v>1.4569536423841061</v>
      </c>
      <c r="I37" s="53">
        <f>SUM(方向別!B119,方向別!I201,方向別!B324)</f>
        <v>87</v>
      </c>
      <c r="J37" s="53">
        <f>SUM(方向別!C119,方向別!J201,方向別!C324)</f>
        <v>0</v>
      </c>
      <c r="K37" s="53">
        <f>SUM(方向別!D119,方向別!K201,方向別!D324)</f>
        <v>13</v>
      </c>
      <c r="L37" s="53">
        <f>SUM(方向別!E119,方向別!L201,方向別!E324)</f>
        <v>5</v>
      </c>
      <c r="M37" s="53">
        <f t="shared" si="3"/>
        <v>105</v>
      </c>
      <c r="N37" s="52">
        <f t="shared" si="4"/>
        <v>4.7619047619047619</v>
      </c>
      <c r="O37" s="51">
        <f t="shared" si="5"/>
        <v>1.6921837228041903</v>
      </c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f>方向別!I79</f>
        <v>75</v>
      </c>
      <c r="C38" s="53">
        <f>方向別!J79</f>
        <v>0</v>
      </c>
      <c r="D38" s="53">
        <f>方向別!K79</f>
        <v>16</v>
      </c>
      <c r="E38" s="53">
        <f>方向別!L79</f>
        <v>1</v>
      </c>
      <c r="F38" s="53">
        <f t="shared" si="0"/>
        <v>92</v>
      </c>
      <c r="G38" s="52">
        <f t="shared" si="1"/>
        <v>1.0869565217391304</v>
      </c>
      <c r="H38" s="51">
        <f t="shared" si="2"/>
        <v>1.5231788079470199</v>
      </c>
      <c r="I38" s="53">
        <f>SUM(方向別!B120,方向別!I202,方向別!B325)</f>
        <v>99</v>
      </c>
      <c r="J38" s="53">
        <f>SUM(方向別!C120,方向別!J202,方向別!C325)</f>
        <v>1</v>
      </c>
      <c r="K38" s="53">
        <f>SUM(方向別!D120,方向別!K202,方向別!D325)</f>
        <v>11</v>
      </c>
      <c r="L38" s="53">
        <f>SUM(方向別!E120,方向別!L202,方向別!E325)</f>
        <v>3</v>
      </c>
      <c r="M38" s="53">
        <f t="shared" si="3"/>
        <v>114</v>
      </c>
      <c r="N38" s="52">
        <f t="shared" si="4"/>
        <v>3.5087719298245612</v>
      </c>
      <c r="O38" s="51">
        <f t="shared" si="5"/>
        <v>1.8372280419016924</v>
      </c>
      <c r="P38" s="44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419</v>
      </c>
      <c r="C39" s="49">
        <f>SUM(C33:C38)</f>
        <v>5</v>
      </c>
      <c r="D39" s="49">
        <f>SUM(D33:D38)</f>
        <v>64</v>
      </c>
      <c r="E39" s="49">
        <f>SUM(E33:E38)</f>
        <v>10</v>
      </c>
      <c r="F39" s="49">
        <f t="shared" si="0"/>
        <v>498</v>
      </c>
      <c r="G39" s="48">
        <f t="shared" si="1"/>
        <v>3.0120481927710845</v>
      </c>
      <c r="H39" s="47">
        <f t="shared" si="2"/>
        <v>8.2450331125827816</v>
      </c>
      <c r="I39" s="49">
        <f>SUM(I33:I38)</f>
        <v>517</v>
      </c>
      <c r="J39" s="49">
        <f>SUM(J33:J38)</f>
        <v>5</v>
      </c>
      <c r="K39" s="49">
        <f>SUM(K33:K38)</f>
        <v>92</v>
      </c>
      <c r="L39" s="49">
        <f>SUM(L33:L38)</f>
        <v>22</v>
      </c>
      <c r="M39" s="49">
        <f t="shared" si="3"/>
        <v>636</v>
      </c>
      <c r="N39" s="48">
        <f t="shared" si="4"/>
        <v>4.2452830188679247</v>
      </c>
      <c r="O39" s="47">
        <f t="shared" si="5"/>
        <v>10.249798549556809</v>
      </c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f>方向別!I81</f>
        <v>52</v>
      </c>
      <c r="C40" s="57">
        <f>方向別!J81</f>
        <v>1</v>
      </c>
      <c r="D40" s="57">
        <f>方向別!K81</f>
        <v>5</v>
      </c>
      <c r="E40" s="57">
        <f>方向別!L81</f>
        <v>1</v>
      </c>
      <c r="F40" s="57">
        <f t="shared" si="0"/>
        <v>59</v>
      </c>
      <c r="G40" s="56">
        <f t="shared" si="1"/>
        <v>3.3898305084745761</v>
      </c>
      <c r="H40" s="55">
        <f t="shared" si="2"/>
        <v>0.97682119205298001</v>
      </c>
      <c r="I40" s="57">
        <f>SUM(方向別!B122,方向別!I204,方向別!B327)</f>
        <v>111</v>
      </c>
      <c r="J40" s="57">
        <f>SUM(方向別!C122,方向別!J204,方向別!C327)</f>
        <v>1</v>
      </c>
      <c r="K40" s="57">
        <f>SUM(方向別!D122,方向別!K204,方向別!D327)</f>
        <v>7</v>
      </c>
      <c r="L40" s="57">
        <f>SUM(方向別!E122,方向別!L204,方向別!E327)</f>
        <v>4</v>
      </c>
      <c r="M40" s="57">
        <f t="shared" si="3"/>
        <v>123</v>
      </c>
      <c r="N40" s="56">
        <f t="shared" si="4"/>
        <v>4.0650406504065035</v>
      </c>
      <c r="O40" s="55">
        <f t="shared" si="5"/>
        <v>1.9822723609991943</v>
      </c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f>方向別!I82</f>
        <v>58</v>
      </c>
      <c r="C41" s="53">
        <f>方向別!J82</f>
        <v>0</v>
      </c>
      <c r="D41" s="53">
        <f>方向別!K82</f>
        <v>6</v>
      </c>
      <c r="E41" s="53">
        <f>方向別!L82</f>
        <v>1</v>
      </c>
      <c r="F41" s="53">
        <f t="shared" si="0"/>
        <v>65</v>
      </c>
      <c r="G41" s="52">
        <f t="shared" si="1"/>
        <v>1.5384615384615385</v>
      </c>
      <c r="H41" s="51">
        <f t="shared" si="2"/>
        <v>1.076158940397351</v>
      </c>
      <c r="I41" s="53">
        <f>SUM(方向別!B123,方向別!I205,方向別!B328)</f>
        <v>97</v>
      </c>
      <c r="J41" s="53">
        <f>SUM(方向別!C123,方向別!J205,方向別!C328)</f>
        <v>2</v>
      </c>
      <c r="K41" s="53">
        <f>SUM(方向別!D123,方向別!K205,方向別!D328)</f>
        <v>11</v>
      </c>
      <c r="L41" s="53">
        <f>SUM(方向別!E123,方向別!L205,方向別!E328)</f>
        <v>2</v>
      </c>
      <c r="M41" s="53">
        <f t="shared" si="3"/>
        <v>112</v>
      </c>
      <c r="N41" s="52">
        <f t="shared" si="4"/>
        <v>3.5714285714285712</v>
      </c>
      <c r="O41" s="51">
        <f t="shared" si="5"/>
        <v>1.8049959709911363</v>
      </c>
      <c r="P41" s="44"/>
    </row>
    <row r="42" spans="1:67" s="46" customFormat="1" ht="13.5" customHeight="1">
      <c r="A42" s="54" t="s">
        <v>37</v>
      </c>
      <c r="B42" s="53">
        <f>方向別!I83</f>
        <v>67</v>
      </c>
      <c r="C42" s="53">
        <f>方向別!J83</f>
        <v>0</v>
      </c>
      <c r="D42" s="53">
        <f>方向別!K83</f>
        <v>8</v>
      </c>
      <c r="E42" s="53">
        <f>方向別!L83</f>
        <v>1</v>
      </c>
      <c r="F42" s="53">
        <f t="shared" si="0"/>
        <v>76</v>
      </c>
      <c r="G42" s="52">
        <f t="shared" si="1"/>
        <v>1.3157894736842104</v>
      </c>
      <c r="H42" s="51">
        <f t="shared" si="2"/>
        <v>1.2582781456953642</v>
      </c>
      <c r="I42" s="53">
        <f>SUM(方向別!B124,方向別!I206,方向別!B329)</f>
        <v>103</v>
      </c>
      <c r="J42" s="53">
        <f>SUM(方向別!C124,方向別!J206,方向別!C329)</f>
        <v>1</v>
      </c>
      <c r="K42" s="53">
        <f>SUM(方向別!D124,方向別!K206,方向別!D329)</f>
        <v>12</v>
      </c>
      <c r="L42" s="53">
        <f>SUM(方向別!E124,方向別!L206,方向別!E329)</f>
        <v>0</v>
      </c>
      <c r="M42" s="53">
        <f t="shared" si="3"/>
        <v>116</v>
      </c>
      <c r="N42" s="52">
        <f t="shared" si="4"/>
        <v>0.86206896551724133</v>
      </c>
      <c r="O42" s="51">
        <f t="shared" si="5"/>
        <v>1.8694601128122483</v>
      </c>
      <c r="P42" s="44"/>
    </row>
    <row r="43" spans="1:67" s="43" customFormat="1" ht="13.5" customHeight="1">
      <c r="A43" s="54" t="s">
        <v>38</v>
      </c>
      <c r="B43" s="53">
        <f>方向別!I84</f>
        <v>75</v>
      </c>
      <c r="C43" s="53">
        <f>方向別!J84</f>
        <v>0</v>
      </c>
      <c r="D43" s="53">
        <f>方向別!K84</f>
        <v>6</v>
      </c>
      <c r="E43" s="53">
        <f>方向別!L84</f>
        <v>1</v>
      </c>
      <c r="F43" s="53">
        <f t="shared" si="0"/>
        <v>82</v>
      </c>
      <c r="G43" s="52">
        <f t="shared" si="1"/>
        <v>1.2195121951219512</v>
      </c>
      <c r="H43" s="51">
        <f t="shared" si="2"/>
        <v>1.3576158940397351</v>
      </c>
      <c r="I43" s="53">
        <f>SUM(方向別!B125,方向別!I207,方向別!B330)</f>
        <v>87</v>
      </c>
      <c r="J43" s="53">
        <f>SUM(方向別!C125,方向別!J207,方向別!C330)</f>
        <v>0</v>
      </c>
      <c r="K43" s="53">
        <f>SUM(方向別!D125,方向別!K207,方向別!D330)</f>
        <v>8</v>
      </c>
      <c r="L43" s="53">
        <f>SUM(方向別!E125,方向別!L207,方向別!E330)</f>
        <v>3</v>
      </c>
      <c r="M43" s="53">
        <f t="shared" si="3"/>
        <v>98</v>
      </c>
      <c r="N43" s="52">
        <f t="shared" si="4"/>
        <v>3.0612244897959182</v>
      </c>
      <c r="O43" s="51">
        <f t="shared" si="5"/>
        <v>1.579371474617244</v>
      </c>
      <c r="P43" s="44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f>方向別!I85</f>
        <v>65</v>
      </c>
      <c r="C44" s="53">
        <f>方向別!J85</f>
        <v>0</v>
      </c>
      <c r="D44" s="53">
        <f>方向別!K85</f>
        <v>9</v>
      </c>
      <c r="E44" s="53">
        <f>方向別!L85</f>
        <v>0</v>
      </c>
      <c r="F44" s="53">
        <f t="shared" si="0"/>
        <v>74</v>
      </c>
      <c r="G44" s="52">
        <f t="shared" si="1"/>
        <v>0</v>
      </c>
      <c r="H44" s="51">
        <f t="shared" si="2"/>
        <v>1.2251655629139073</v>
      </c>
      <c r="I44" s="53">
        <f>SUM(方向別!B126,方向別!I208,方向別!B331)</f>
        <v>79</v>
      </c>
      <c r="J44" s="53">
        <f>SUM(方向別!C126,方向別!J208,方向別!C331)</f>
        <v>0</v>
      </c>
      <c r="K44" s="53">
        <f>SUM(方向別!D126,方向別!K208,方向別!D331)</f>
        <v>5</v>
      </c>
      <c r="L44" s="53">
        <f>SUM(方向別!E126,方向別!L208,方向別!E331)</f>
        <v>1</v>
      </c>
      <c r="M44" s="53">
        <f t="shared" si="3"/>
        <v>85</v>
      </c>
      <c r="N44" s="52">
        <f t="shared" si="4"/>
        <v>1.1764705882352942</v>
      </c>
      <c r="O44" s="51">
        <f t="shared" si="5"/>
        <v>1.3698630136986301</v>
      </c>
      <c r="P44" s="44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f>方向別!I86</f>
        <v>56</v>
      </c>
      <c r="C45" s="53">
        <f>方向別!J86</f>
        <v>0</v>
      </c>
      <c r="D45" s="53">
        <f>方向別!K86</f>
        <v>6</v>
      </c>
      <c r="E45" s="53">
        <f>方向別!L86</f>
        <v>1</v>
      </c>
      <c r="F45" s="53">
        <f t="shared" si="0"/>
        <v>63</v>
      </c>
      <c r="G45" s="52">
        <f t="shared" si="1"/>
        <v>1.5873015873015872</v>
      </c>
      <c r="H45" s="51">
        <f t="shared" si="2"/>
        <v>1.0430463576158941</v>
      </c>
      <c r="I45" s="53">
        <f>SUM(方向別!B127,方向別!I209,方向別!B332)</f>
        <v>73</v>
      </c>
      <c r="J45" s="53">
        <f>SUM(方向別!C127,方向別!J209,方向別!C332)</f>
        <v>0</v>
      </c>
      <c r="K45" s="53">
        <f>SUM(方向別!D127,方向別!K209,方向別!D332)</f>
        <v>5</v>
      </c>
      <c r="L45" s="53">
        <f>SUM(方向別!E127,方向別!L209,方向別!E332)</f>
        <v>2</v>
      </c>
      <c r="M45" s="53">
        <f t="shared" si="3"/>
        <v>80</v>
      </c>
      <c r="N45" s="52">
        <f t="shared" si="4"/>
        <v>2.5</v>
      </c>
      <c r="O45" s="51">
        <f t="shared" si="5"/>
        <v>1.2892828364222402</v>
      </c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373</v>
      </c>
      <c r="C46" s="49">
        <f>SUM(C40:C45)</f>
        <v>1</v>
      </c>
      <c r="D46" s="49">
        <f>SUM(D40:D45)</f>
        <v>40</v>
      </c>
      <c r="E46" s="49">
        <f>SUM(E40:E45)</f>
        <v>5</v>
      </c>
      <c r="F46" s="49">
        <f t="shared" si="0"/>
        <v>419</v>
      </c>
      <c r="G46" s="48">
        <f t="shared" si="1"/>
        <v>1.431980906921241</v>
      </c>
      <c r="H46" s="47">
        <f t="shared" si="2"/>
        <v>6.9370860927152318</v>
      </c>
      <c r="I46" s="49">
        <f>SUM(I40:I45)</f>
        <v>550</v>
      </c>
      <c r="J46" s="49">
        <f>SUM(J40:J45)</f>
        <v>4</v>
      </c>
      <c r="K46" s="49">
        <f>SUM(K40:K45)</f>
        <v>48</v>
      </c>
      <c r="L46" s="49">
        <f>SUM(L40:L45)</f>
        <v>12</v>
      </c>
      <c r="M46" s="49">
        <f t="shared" si="3"/>
        <v>614</v>
      </c>
      <c r="N46" s="48">
        <f t="shared" si="4"/>
        <v>2.6058631921824107</v>
      </c>
      <c r="O46" s="47">
        <f t="shared" si="5"/>
        <v>9.8952457695406935</v>
      </c>
      <c r="P46" s="44"/>
    </row>
    <row r="47" spans="1:67" s="43" customFormat="1" ht="13.5" customHeight="1">
      <c r="A47" s="50" t="s">
        <v>41</v>
      </c>
      <c r="B47" s="49">
        <f>SUM(B17,B24:B32,B39,B46)</f>
        <v>4856</v>
      </c>
      <c r="C47" s="49">
        <f>SUM(C17,C24:C32,C39,C46)</f>
        <v>48</v>
      </c>
      <c r="D47" s="49">
        <f>SUM(D17,D24:D32,D39,D46)</f>
        <v>863</v>
      </c>
      <c r="E47" s="49">
        <f>SUM(E17,E24:E32,E39,E46)</f>
        <v>273</v>
      </c>
      <c r="F47" s="49">
        <f t="shared" si="0"/>
        <v>6040</v>
      </c>
      <c r="G47" s="48">
        <f t="shared" si="1"/>
        <v>5.314569536423841</v>
      </c>
      <c r="H47" s="47">
        <f t="shared" si="2"/>
        <v>100</v>
      </c>
      <c r="I47" s="49">
        <f>SUM(I17,I24:I32,I39,I46)</f>
        <v>4968</v>
      </c>
      <c r="J47" s="49">
        <f>SUM(J17,J24:J32,J39,J46)</f>
        <v>39</v>
      </c>
      <c r="K47" s="49">
        <f>SUM(K17,K24:K32,K39,K46)</f>
        <v>876</v>
      </c>
      <c r="L47" s="49">
        <f>SUM(L17,L24:L32,L39,L46)</f>
        <v>322</v>
      </c>
      <c r="M47" s="49">
        <f t="shared" si="3"/>
        <v>6205</v>
      </c>
      <c r="N47" s="48">
        <f t="shared" si="4"/>
        <v>5.8178887993553587</v>
      </c>
      <c r="O47" s="47">
        <f t="shared" si="5"/>
        <v>100</v>
      </c>
      <c r="P47" s="44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5"/>
      <c r="BM48" s="45"/>
      <c r="BN48" s="45"/>
      <c r="BO48" s="45"/>
    </row>
    <row r="49" spans="1:67" s="44" customFormat="1" ht="13.5" customHeight="1">
      <c r="BL49" s="45"/>
      <c r="BM49" s="45"/>
      <c r="BN49" s="45"/>
      <c r="BO49" s="45"/>
    </row>
    <row r="50" spans="1:67" s="46" customFormat="1" ht="13.5" customHeight="1">
      <c r="A50" s="70" t="s">
        <v>0</v>
      </c>
      <c r="B50" s="69" t="s">
        <v>77</v>
      </c>
      <c r="C50" s="68"/>
      <c r="D50" s="68"/>
      <c r="E50" s="68"/>
      <c r="F50" s="68"/>
      <c r="G50" s="68"/>
      <c r="H50" s="67"/>
      <c r="I50" s="69" t="s">
        <v>76</v>
      </c>
      <c r="J50" s="68"/>
      <c r="K50" s="68"/>
      <c r="L50" s="68"/>
      <c r="M50" s="68"/>
      <c r="N50" s="68"/>
      <c r="O50" s="67"/>
      <c r="P50" s="66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5"/>
      <c r="BM50" s="45"/>
      <c r="BN50" s="45"/>
      <c r="BO50" s="45"/>
    </row>
    <row r="51" spans="1:67" s="43" customFormat="1" ht="39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5"/>
      <c r="BM51" s="45"/>
      <c r="BN51" s="45"/>
      <c r="BO51" s="45"/>
    </row>
    <row r="52" spans="1:67" s="43" customFormat="1" ht="13.5" customHeight="1">
      <c r="A52" s="58" t="s">
        <v>9</v>
      </c>
      <c r="B52" s="57">
        <f>方向別!I134</f>
        <v>13</v>
      </c>
      <c r="C52" s="57">
        <f>方向別!J134</f>
        <v>1</v>
      </c>
      <c r="D52" s="57">
        <f>方向別!K134</f>
        <v>1</v>
      </c>
      <c r="E52" s="57">
        <f>方向別!L134</f>
        <v>0</v>
      </c>
      <c r="F52" s="57">
        <f t="shared" ref="F52:F88" si="6">SUM(B52:E52)</f>
        <v>15</v>
      </c>
      <c r="G52" s="56">
        <f t="shared" ref="G52:G88" si="7">IF(SUM(C52,E52)=0,0,SUM(C52,E52)/F52*100)</f>
        <v>6.666666666666667</v>
      </c>
      <c r="H52" s="55">
        <f t="shared" ref="H52:H88" si="8">IF(F52=0,0,F52/F$88*100)</f>
        <v>0.8537279453614115</v>
      </c>
      <c r="I52" s="57">
        <f>SUM(方向別!B52,方向別!B175,方向別!I257)</f>
        <v>2</v>
      </c>
      <c r="J52" s="57">
        <f>SUM(方向別!C52,方向別!C175,方向別!J257)</f>
        <v>0</v>
      </c>
      <c r="K52" s="57">
        <f>SUM(方向別!D52,方向別!D175,方向別!K257)</f>
        <v>0</v>
      </c>
      <c r="L52" s="57">
        <f>SUM(方向別!E52,方向別!E175,方向別!L257)</f>
        <v>0</v>
      </c>
      <c r="M52" s="57">
        <f t="shared" ref="M52:M88" si="9">SUM(I52:L52)</f>
        <v>2</v>
      </c>
      <c r="N52" s="56">
        <f t="shared" ref="N52:N88" si="10">IF(SUM(J52,L52)=0,0,SUM(J52,L52)/M52*100)</f>
        <v>0</v>
      </c>
      <c r="O52" s="55">
        <f t="shared" ref="O52:O88" si="11">IF(M52=0,0,M52/M$88*100)</f>
        <v>0.17699115044247787</v>
      </c>
      <c r="P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f>方向別!I135</f>
        <v>20</v>
      </c>
      <c r="C53" s="53">
        <f>方向別!J135</f>
        <v>1</v>
      </c>
      <c r="D53" s="53">
        <f>方向別!K135</f>
        <v>2</v>
      </c>
      <c r="E53" s="53">
        <f>方向別!L135</f>
        <v>2</v>
      </c>
      <c r="F53" s="53">
        <f t="shared" si="6"/>
        <v>25</v>
      </c>
      <c r="G53" s="52">
        <f t="shared" si="7"/>
        <v>12</v>
      </c>
      <c r="H53" s="51">
        <f t="shared" si="8"/>
        <v>1.4228799089356858</v>
      </c>
      <c r="I53" s="53">
        <f>SUM(方向別!B53,方向別!B176,方向別!I258)</f>
        <v>7</v>
      </c>
      <c r="J53" s="53">
        <f>SUM(方向別!C53,方向別!C176,方向別!J258)</f>
        <v>0</v>
      </c>
      <c r="K53" s="53">
        <f>SUM(方向別!D53,方向別!D176,方向別!K258)</f>
        <v>0</v>
      </c>
      <c r="L53" s="53">
        <f>SUM(方向別!E53,方向別!E176,方向別!L258)</f>
        <v>0</v>
      </c>
      <c r="M53" s="53">
        <f t="shared" si="9"/>
        <v>7</v>
      </c>
      <c r="N53" s="52">
        <f t="shared" si="10"/>
        <v>0</v>
      </c>
      <c r="O53" s="51">
        <f t="shared" si="11"/>
        <v>0.61946902654867253</v>
      </c>
      <c r="P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5"/>
      <c r="BM53" s="45"/>
      <c r="BN53" s="45"/>
      <c r="BO53" s="45"/>
    </row>
    <row r="54" spans="1:67" s="43" customFormat="1" ht="13.5" customHeight="1">
      <c r="A54" s="54" t="s">
        <v>11</v>
      </c>
      <c r="B54" s="53">
        <f>方向別!I136</f>
        <v>16</v>
      </c>
      <c r="C54" s="53">
        <f>方向別!J136</f>
        <v>1</v>
      </c>
      <c r="D54" s="53">
        <f>方向別!K136</f>
        <v>1</v>
      </c>
      <c r="E54" s="53">
        <f>方向別!L136</f>
        <v>0</v>
      </c>
      <c r="F54" s="53">
        <f t="shared" si="6"/>
        <v>18</v>
      </c>
      <c r="G54" s="52">
        <f t="shared" si="7"/>
        <v>5.5555555555555554</v>
      </c>
      <c r="H54" s="51">
        <f t="shared" si="8"/>
        <v>1.0244735344336939</v>
      </c>
      <c r="I54" s="53">
        <f>SUM(方向別!B54,方向別!B177,方向別!I259)</f>
        <v>4</v>
      </c>
      <c r="J54" s="53">
        <f>SUM(方向別!C54,方向別!C177,方向別!J259)</f>
        <v>0</v>
      </c>
      <c r="K54" s="53">
        <f>SUM(方向別!D54,方向別!D177,方向別!K259)</f>
        <v>1</v>
      </c>
      <c r="L54" s="53">
        <f>SUM(方向別!E54,方向別!E177,方向別!L259)</f>
        <v>0</v>
      </c>
      <c r="M54" s="53">
        <f t="shared" si="9"/>
        <v>5</v>
      </c>
      <c r="N54" s="52">
        <f t="shared" si="10"/>
        <v>0</v>
      </c>
      <c r="O54" s="51">
        <f t="shared" si="11"/>
        <v>0.44247787610619471</v>
      </c>
      <c r="P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5"/>
      <c r="BM54" s="45"/>
      <c r="BN54" s="45"/>
      <c r="BO54" s="45"/>
    </row>
    <row r="55" spans="1:67" s="43" customFormat="1" ht="13.5" customHeight="1">
      <c r="A55" s="54" t="s">
        <v>12</v>
      </c>
      <c r="B55" s="53">
        <f>方向別!I137</f>
        <v>13</v>
      </c>
      <c r="C55" s="53">
        <f>方向別!J137</f>
        <v>1</v>
      </c>
      <c r="D55" s="53">
        <f>方向別!K137</f>
        <v>1</v>
      </c>
      <c r="E55" s="53">
        <f>方向別!L137</f>
        <v>0</v>
      </c>
      <c r="F55" s="53">
        <f t="shared" si="6"/>
        <v>15</v>
      </c>
      <c r="G55" s="52">
        <f t="shared" si="7"/>
        <v>6.666666666666667</v>
      </c>
      <c r="H55" s="51">
        <f t="shared" si="8"/>
        <v>0.8537279453614115</v>
      </c>
      <c r="I55" s="53">
        <f>SUM(方向別!B55,方向別!B178,方向別!I260)</f>
        <v>3</v>
      </c>
      <c r="J55" s="53">
        <f>SUM(方向別!C55,方向別!C178,方向別!J260)</f>
        <v>0</v>
      </c>
      <c r="K55" s="53">
        <f>SUM(方向別!D55,方向別!D178,方向別!K260)</f>
        <v>1</v>
      </c>
      <c r="L55" s="53">
        <f>SUM(方向別!E55,方向別!E178,方向別!L260)</f>
        <v>0</v>
      </c>
      <c r="M55" s="53">
        <f t="shared" si="9"/>
        <v>4</v>
      </c>
      <c r="N55" s="52">
        <f t="shared" si="10"/>
        <v>0</v>
      </c>
      <c r="O55" s="51">
        <f t="shared" si="11"/>
        <v>0.35398230088495575</v>
      </c>
      <c r="P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5"/>
      <c r="BM55" s="45"/>
      <c r="BN55" s="45"/>
      <c r="BO55" s="45"/>
    </row>
    <row r="56" spans="1:67" s="43" customFormat="1" ht="13.5" customHeight="1">
      <c r="A56" s="54" t="s">
        <v>13</v>
      </c>
      <c r="B56" s="53">
        <f>方向別!I138</f>
        <v>16</v>
      </c>
      <c r="C56" s="53">
        <f>方向別!J138</f>
        <v>2</v>
      </c>
      <c r="D56" s="53">
        <f>方向別!K138</f>
        <v>2</v>
      </c>
      <c r="E56" s="53">
        <f>方向別!L138</f>
        <v>0</v>
      </c>
      <c r="F56" s="53">
        <f t="shared" si="6"/>
        <v>20</v>
      </c>
      <c r="G56" s="52">
        <f t="shared" si="7"/>
        <v>10</v>
      </c>
      <c r="H56" s="51">
        <f t="shared" si="8"/>
        <v>1.1383039271485487</v>
      </c>
      <c r="I56" s="53">
        <f>SUM(方向別!B56,方向別!B179,方向別!I261)</f>
        <v>3</v>
      </c>
      <c r="J56" s="53">
        <f>SUM(方向別!C56,方向別!C179,方向別!J261)</f>
        <v>0</v>
      </c>
      <c r="K56" s="53">
        <f>SUM(方向別!D56,方向別!D179,方向別!K261)</f>
        <v>0</v>
      </c>
      <c r="L56" s="53">
        <f>SUM(方向別!E56,方向別!E179,方向別!L261)</f>
        <v>0</v>
      </c>
      <c r="M56" s="53">
        <f t="shared" si="9"/>
        <v>3</v>
      </c>
      <c r="N56" s="52">
        <f t="shared" si="10"/>
        <v>0</v>
      </c>
      <c r="O56" s="51">
        <f t="shared" si="11"/>
        <v>0.26548672566371678</v>
      </c>
      <c r="P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f>方向別!I139</f>
        <v>21</v>
      </c>
      <c r="C57" s="53">
        <f>方向別!J139</f>
        <v>3</v>
      </c>
      <c r="D57" s="53">
        <f>方向別!K139</f>
        <v>1</v>
      </c>
      <c r="E57" s="53">
        <f>方向別!L139</f>
        <v>1</v>
      </c>
      <c r="F57" s="53">
        <f t="shared" si="6"/>
        <v>26</v>
      </c>
      <c r="G57" s="52">
        <f t="shared" si="7"/>
        <v>15.384615384615385</v>
      </c>
      <c r="H57" s="51">
        <f t="shared" si="8"/>
        <v>1.4797951052931131</v>
      </c>
      <c r="I57" s="53">
        <f>SUM(方向別!B57,方向別!B180,方向別!I262)</f>
        <v>5</v>
      </c>
      <c r="J57" s="53">
        <f>SUM(方向別!C57,方向別!C180,方向別!J262)</f>
        <v>1</v>
      </c>
      <c r="K57" s="53">
        <f>SUM(方向別!D57,方向別!D180,方向別!K262)</f>
        <v>0</v>
      </c>
      <c r="L57" s="53">
        <f>SUM(方向別!E57,方向別!E180,方向別!L262)</f>
        <v>1</v>
      </c>
      <c r="M57" s="53">
        <f t="shared" si="9"/>
        <v>7</v>
      </c>
      <c r="N57" s="52">
        <f t="shared" si="10"/>
        <v>28.571428571428569</v>
      </c>
      <c r="O57" s="51">
        <f t="shared" si="11"/>
        <v>0.61946902654867253</v>
      </c>
      <c r="BL57" s="45"/>
      <c r="BM57" s="45"/>
      <c r="BN57" s="45"/>
      <c r="BO57" s="45"/>
    </row>
    <row r="58" spans="1:67" s="46" customFormat="1" ht="13.5" customHeight="1">
      <c r="A58" s="50" t="s">
        <v>15</v>
      </c>
      <c r="B58" s="49">
        <f>SUM(B52:B57)</f>
        <v>99</v>
      </c>
      <c r="C58" s="49">
        <f>SUM(C52:C57)</f>
        <v>9</v>
      </c>
      <c r="D58" s="49">
        <f>SUM(D52:D57)</f>
        <v>8</v>
      </c>
      <c r="E58" s="49">
        <f>SUM(E52:E57)</f>
        <v>3</v>
      </c>
      <c r="F58" s="49">
        <f t="shared" si="6"/>
        <v>119</v>
      </c>
      <c r="G58" s="48">
        <f t="shared" si="7"/>
        <v>10.084033613445378</v>
      </c>
      <c r="H58" s="47">
        <f t="shared" si="8"/>
        <v>6.7729083665338639</v>
      </c>
      <c r="I58" s="49">
        <f>SUM(I52:I57)</f>
        <v>24</v>
      </c>
      <c r="J58" s="49">
        <f>SUM(J52:J57)</f>
        <v>1</v>
      </c>
      <c r="K58" s="49">
        <f>SUM(K52:K57)</f>
        <v>2</v>
      </c>
      <c r="L58" s="49">
        <f>SUM(L52:L57)</f>
        <v>1</v>
      </c>
      <c r="M58" s="49">
        <f t="shared" si="9"/>
        <v>28</v>
      </c>
      <c r="N58" s="48">
        <f t="shared" si="10"/>
        <v>7.1428571428571423</v>
      </c>
      <c r="O58" s="47">
        <f t="shared" si="11"/>
        <v>2.4778761061946901</v>
      </c>
      <c r="P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spans="1:67" s="43" customFormat="1" ht="13.5" customHeight="1">
      <c r="A59" s="58" t="s">
        <v>16</v>
      </c>
      <c r="B59" s="57">
        <f>方向別!I141</f>
        <v>28</v>
      </c>
      <c r="C59" s="57">
        <f>方向別!J141</f>
        <v>0</v>
      </c>
      <c r="D59" s="57">
        <f>方向別!K141</f>
        <v>1</v>
      </c>
      <c r="E59" s="57">
        <f>方向別!L141</f>
        <v>0</v>
      </c>
      <c r="F59" s="57">
        <f t="shared" si="6"/>
        <v>29</v>
      </c>
      <c r="G59" s="56">
        <f t="shared" si="7"/>
        <v>0</v>
      </c>
      <c r="H59" s="55">
        <f t="shared" si="8"/>
        <v>1.6505406943653957</v>
      </c>
      <c r="I59" s="57">
        <f>SUM(方向別!B59,方向別!B182,方向別!I264)</f>
        <v>5</v>
      </c>
      <c r="J59" s="57">
        <f>SUM(方向別!C59,方向別!C182,方向別!J264)</f>
        <v>0</v>
      </c>
      <c r="K59" s="57">
        <f>SUM(方向別!D59,方向別!D182,方向別!K264)</f>
        <v>0</v>
      </c>
      <c r="L59" s="57">
        <f>SUM(方向別!E59,方向別!E182,方向別!L264)</f>
        <v>0</v>
      </c>
      <c r="M59" s="57">
        <f t="shared" si="9"/>
        <v>5</v>
      </c>
      <c r="N59" s="56">
        <f t="shared" si="10"/>
        <v>0</v>
      </c>
      <c r="O59" s="55">
        <f t="shared" si="11"/>
        <v>0.44247787610619471</v>
      </c>
      <c r="P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5"/>
      <c r="BM59" s="45"/>
      <c r="BN59" s="45"/>
      <c r="BO59" s="45"/>
    </row>
    <row r="60" spans="1:67" s="43" customFormat="1" ht="13.5" customHeight="1">
      <c r="A60" s="54" t="s">
        <v>17</v>
      </c>
      <c r="B60" s="53">
        <f>方向別!I142</f>
        <v>21</v>
      </c>
      <c r="C60" s="53">
        <f>方向別!J142</f>
        <v>5</v>
      </c>
      <c r="D60" s="53">
        <f>方向別!K142</f>
        <v>3</v>
      </c>
      <c r="E60" s="53">
        <f>方向別!L142</f>
        <v>0</v>
      </c>
      <c r="F60" s="53">
        <f t="shared" si="6"/>
        <v>29</v>
      </c>
      <c r="G60" s="52">
        <f t="shared" si="7"/>
        <v>17.241379310344829</v>
      </c>
      <c r="H60" s="51">
        <f t="shared" si="8"/>
        <v>1.6505406943653957</v>
      </c>
      <c r="I60" s="53">
        <f>SUM(方向別!B60,方向別!B183,方向別!I265)</f>
        <v>5</v>
      </c>
      <c r="J60" s="53">
        <f>SUM(方向別!C60,方向別!C183,方向別!J265)</f>
        <v>0</v>
      </c>
      <c r="K60" s="53">
        <f>SUM(方向別!D60,方向別!D183,方向別!K265)</f>
        <v>1</v>
      </c>
      <c r="L60" s="53">
        <f>SUM(方向別!E60,方向別!E183,方向別!L265)</f>
        <v>0</v>
      </c>
      <c r="M60" s="53">
        <f t="shared" si="9"/>
        <v>6</v>
      </c>
      <c r="N60" s="52">
        <f t="shared" si="10"/>
        <v>0</v>
      </c>
      <c r="O60" s="51">
        <f t="shared" si="11"/>
        <v>0.53097345132743357</v>
      </c>
      <c r="P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5"/>
      <c r="BM60" s="45"/>
      <c r="BN60" s="45"/>
      <c r="BO60" s="45"/>
    </row>
    <row r="61" spans="1:67" s="43" customFormat="1" ht="13.5" customHeight="1">
      <c r="A61" s="54" t="s">
        <v>18</v>
      </c>
      <c r="B61" s="53">
        <f>方向別!I143</f>
        <v>15</v>
      </c>
      <c r="C61" s="53">
        <f>方向別!J143</f>
        <v>0</v>
      </c>
      <c r="D61" s="53">
        <f>方向別!K143</f>
        <v>1</v>
      </c>
      <c r="E61" s="53">
        <f>方向別!L143</f>
        <v>0</v>
      </c>
      <c r="F61" s="53">
        <f t="shared" si="6"/>
        <v>16</v>
      </c>
      <c r="G61" s="52">
        <f t="shared" si="7"/>
        <v>0</v>
      </c>
      <c r="H61" s="51">
        <f t="shared" si="8"/>
        <v>0.91064314171883898</v>
      </c>
      <c r="I61" s="53">
        <f>SUM(方向別!B61,方向別!B184,方向別!I266)</f>
        <v>6</v>
      </c>
      <c r="J61" s="53">
        <f>SUM(方向別!C61,方向別!C184,方向別!J266)</f>
        <v>1</v>
      </c>
      <c r="K61" s="53">
        <f>SUM(方向別!D61,方向別!D184,方向別!K266)</f>
        <v>1</v>
      </c>
      <c r="L61" s="53">
        <f>SUM(方向別!E61,方向別!E184,方向別!L266)</f>
        <v>0</v>
      </c>
      <c r="M61" s="53">
        <f t="shared" si="9"/>
        <v>8</v>
      </c>
      <c r="N61" s="52">
        <f t="shared" si="10"/>
        <v>12.5</v>
      </c>
      <c r="O61" s="51">
        <f t="shared" si="11"/>
        <v>0.70796460176991149</v>
      </c>
      <c r="P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5"/>
      <c r="BM61" s="45"/>
      <c r="BN61" s="45"/>
      <c r="BO61" s="45"/>
    </row>
    <row r="62" spans="1:67" s="43" customFormat="1" ht="13.5" customHeight="1">
      <c r="A62" s="54" t="s">
        <v>19</v>
      </c>
      <c r="B62" s="53">
        <f>方向別!I144</f>
        <v>22</v>
      </c>
      <c r="C62" s="53">
        <f>方向別!J144</f>
        <v>3</v>
      </c>
      <c r="D62" s="53">
        <f>方向別!K144</f>
        <v>2</v>
      </c>
      <c r="E62" s="53">
        <f>方向別!L144</f>
        <v>0</v>
      </c>
      <c r="F62" s="53">
        <f t="shared" si="6"/>
        <v>27</v>
      </c>
      <c r="G62" s="52">
        <f t="shared" si="7"/>
        <v>11.111111111111111</v>
      </c>
      <c r="H62" s="51">
        <f t="shared" si="8"/>
        <v>1.5367103016505406</v>
      </c>
      <c r="I62" s="53">
        <f>SUM(方向別!B62,方向別!B185,方向別!I267)</f>
        <v>6</v>
      </c>
      <c r="J62" s="53">
        <f>SUM(方向別!C62,方向別!C185,方向別!J267)</f>
        <v>1</v>
      </c>
      <c r="K62" s="53">
        <f>SUM(方向別!D62,方向別!D185,方向別!K267)</f>
        <v>0</v>
      </c>
      <c r="L62" s="53">
        <f>SUM(方向別!E62,方向別!E185,方向別!L267)</f>
        <v>0</v>
      </c>
      <c r="M62" s="53">
        <f t="shared" si="9"/>
        <v>7</v>
      </c>
      <c r="N62" s="52">
        <f t="shared" si="10"/>
        <v>14.285714285714285</v>
      </c>
      <c r="O62" s="51">
        <f t="shared" si="11"/>
        <v>0.61946902654867253</v>
      </c>
      <c r="P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5"/>
      <c r="BM62" s="45"/>
      <c r="BN62" s="45"/>
      <c r="BO62" s="45"/>
    </row>
    <row r="63" spans="1:67" s="43" customFormat="1" ht="13.5" customHeight="1">
      <c r="A63" s="54" t="s">
        <v>20</v>
      </c>
      <c r="B63" s="53">
        <f>方向別!I145</f>
        <v>27</v>
      </c>
      <c r="C63" s="53">
        <f>方向別!J145</f>
        <v>1</v>
      </c>
      <c r="D63" s="53">
        <f>方向別!K145</f>
        <v>5</v>
      </c>
      <c r="E63" s="53">
        <f>方向別!L145</f>
        <v>1</v>
      </c>
      <c r="F63" s="53">
        <f t="shared" si="6"/>
        <v>34</v>
      </c>
      <c r="G63" s="52">
        <f t="shared" si="7"/>
        <v>5.8823529411764701</v>
      </c>
      <c r="H63" s="51">
        <f t="shared" si="8"/>
        <v>1.9351166761525329</v>
      </c>
      <c r="I63" s="53">
        <f>SUM(方向別!B63,方向別!B186,方向別!I268)</f>
        <v>10</v>
      </c>
      <c r="J63" s="53">
        <f>SUM(方向別!C63,方向別!C186,方向別!J268)</f>
        <v>2</v>
      </c>
      <c r="K63" s="53">
        <f>SUM(方向別!D63,方向別!D186,方向別!K268)</f>
        <v>2</v>
      </c>
      <c r="L63" s="53">
        <f>SUM(方向別!E63,方向別!E186,方向別!L268)</f>
        <v>0</v>
      </c>
      <c r="M63" s="53">
        <f t="shared" si="9"/>
        <v>14</v>
      </c>
      <c r="N63" s="52">
        <f t="shared" si="10"/>
        <v>14.285714285714285</v>
      </c>
      <c r="O63" s="51">
        <f t="shared" si="11"/>
        <v>1.2389380530973451</v>
      </c>
      <c r="P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5"/>
      <c r="BM63" s="45"/>
      <c r="BN63" s="45"/>
      <c r="BO63" s="45"/>
    </row>
    <row r="64" spans="1:67" s="43" customFormat="1" ht="13.5" customHeight="1">
      <c r="A64" s="54" t="s">
        <v>21</v>
      </c>
      <c r="B64" s="53">
        <f>方向別!I146</f>
        <v>17</v>
      </c>
      <c r="C64" s="53">
        <f>方向別!J146</f>
        <v>0</v>
      </c>
      <c r="D64" s="53">
        <f>方向別!K146</f>
        <v>0</v>
      </c>
      <c r="E64" s="53">
        <f>方向別!L146</f>
        <v>0</v>
      </c>
      <c r="F64" s="53">
        <f t="shared" si="6"/>
        <v>17</v>
      </c>
      <c r="G64" s="52">
        <f t="shared" si="7"/>
        <v>0</v>
      </c>
      <c r="H64" s="51">
        <f t="shared" si="8"/>
        <v>0.96755833807626646</v>
      </c>
      <c r="I64" s="53">
        <f>SUM(方向別!B64,方向別!B187,方向別!I269)</f>
        <v>14</v>
      </c>
      <c r="J64" s="53">
        <f>SUM(方向別!C64,方向別!C187,方向別!J269)</f>
        <v>1</v>
      </c>
      <c r="K64" s="53">
        <f>SUM(方向別!D64,方向別!D187,方向別!K269)</f>
        <v>0</v>
      </c>
      <c r="L64" s="53">
        <f>SUM(方向別!E64,方向別!E187,方向別!L269)</f>
        <v>2</v>
      </c>
      <c r="M64" s="53">
        <f t="shared" si="9"/>
        <v>17</v>
      </c>
      <c r="N64" s="52">
        <f t="shared" si="10"/>
        <v>17.647058823529413</v>
      </c>
      <c r="O64" s="51">
        <f t="shared" si="11"/>
        <v>1.5044247787610618</v>
      </c>
      <c r="P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5"/>
      <c r="BM64" s="45"/>
      <c r="BN64" s="45"/>
      <c r="BO64" s="45"/>
    </row>
    <row r="65" spans="1:67" s="43" customFormat="1" ht="13.5" customHeight="1">
      <c r="A65" s="50" t="s">
        <v>15</v>
      </c>
      <c r="B65" s="49">
        <f>SUM(B59:B64)</f>
        <v>130</v>
      </c>
      <c r="C65" s="49">
        <f>SUM(C59:C64)</f>
        <v>9</v>
      </c>
      <c r="D65" s="49">
        <f>SUM(D59:D64)</f>
        <v>12</v>
      </c>
      <c r="E65" s="49">
        <f>SUM(E59:E64)</f>
        <v>1</v>
      </c>
      <c r="F65" s="49">
        <f t="shared" si="6"/>
        <v>152</v>
      </c>
      <c r="G65" s="48">
        <f t="shared" si="7"/>
        <v>6.5789473684210522</v>
      </c>
      <c r="H65" s="47">
        <f t="shared" si="8"/>
        <v>8.6511098463289695</v>
      </c>
      <c r="I65" s="49">
        <f>SUM(I59:I64)</f>
        <v>46</v>
      </c>
      <c r="J65" s="49">
        <f>SUM(J59:J64)</f>
        <v>5</v>
      </c>
      <c r="K65" s="49">
        <f>SUM(K59:K64)</f>
        <v>4</v>
      </c>
      <c r="L65" s="49">
        <f>SUM(L59:L64)</f>
        <v>2</v>
      </c>
      <c r="M65" s="49">
        <f t="shared" si="9"/>
        <v>57</v>
      </c>
      <c r="N65" s="48">
        <f t="shared" si="10"/>
        <v>12.280701754385964</v>
      </c>
      <c r="O65" s="47">
        <f t="shared" si="11"/>
        <v>5.0442477876106198</v>
      </c>
      <c r="P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5"/>
      <c r="BM65" s="45"/>
      <c r="BN65" s="45"/>
      <c r="BO65" s="45"/>
    </row>
    <row r="66" spans="1:67" s="43" customFormat="1" ht="13.5" customHeight="1">
      <c r="A66" s="54" t="s">
        <v>22</v>
      </c>
      <c r="B66" s="53">
        <f>方向別!I148</f>
        <v>105</v>
      </c>
      <c r="C66" s="53">
        <f>方向別!J148</f>
        <v>8</v>
      </c>
      <c r="D66" s="53">
        <f>方向別!K148</f>
        <v>5</v>
      </c>
      <c r="E66" s="53">
        <f>方向別!L148</f>
        <v>0</v>
      </c>
      <c r="F66" s="53">
        <f t="shared" si="6"/>
        <v>118</v>
      </c>
      <c r="G66" s="52">
        <f t="shared" si="7"/>
        <v>6.7796610169491522</v>
      </c>
      <c r="H66" s="51">
        <f t="shared" si="8"/>
        <v>6.7159931701764375</v>
      </c>
      <c r="I66" s="53">
        <f>SUM(方向別!B66,方向別!B189,方向別!I271)</f>
        <v>60</v>
      </c>
      <c r="J66" s="53">
        <f>SUM(方向別!C66,方向別!C189,方向別!J271)</f>
        <v>2</v>
      </c>
      <c r="K66" s="53">
        <f>SUM(方向別!D66,方向別!D189,方向別!K271)</f>
        <v>5</v>
      </c>
      <c r="L66" s="53">
        <f>SUM(方向別!E66,方向別!E189,方向別!L271)</f>
        <v>1</v>
      </c>
      <c r="M66" s="53">
        <f t="shared" si="9"/>
        <v>68</v>
      </c>
      <c r="N66" s="52">
        <f t="shared" si="10"/>
        <v>4.4117647058823533</v>
      </c>
      <c r="O66" s="51">
        <f t="shared" si="11"/>
        <v>6.0176991150442474</v>
      </c>
      <c r="P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5"/>
      <c r="BM66" s="45"/>
      <c r="BN66" s="45"/>
      <c r="BO66" s="45"/>
    </row>
    <row r="67" spans="1:67" s="43" customFormat="1" ht="13.5" customHeight="1">
      <c r="A67" s="54" t="s">
        <v>23</v>
      </c>
      <c r="B67" s="53">
        <f>方向別!I149</f>
        <v>99</v>
      </c>
      <c r="C67" s="53">
        <f>方向別!J149</f>
        <v>6</v>
      </c>
      <c r="D67" s="53">
        <f>方向別!K149</f>
        <v>13</v>
      </c>
      <c r="E67" s="53">
        <f>方向別!L149</f>
        <v>3</v>
      </c>
      <c r="F67" s="53">
        <f t="shared" si="6"/>
        <v>121</v>
      </c>
      <c r="G67" s="52">
        <f t="shared" si="7"/>
        <v>7.4380165289256199</v>
      </c>
      <c r="H67" s="51">
        <f t="shared" si="8"/>
        <v>6.8867387592487201</v>
      </c>
      <c r="I67" s="53">
        <f>SUM(方向別!B67,方向別!B190,方向別!I272)</f>
        <v>53</v>
      </c>
      <c r="J67" s="53">
        <f>SUM(方向別!C67,方向別!C190,方向別!J272)</f>
        <v>0</v>
      </c>
      <c r="K67" s="53">
        <f>SUM(方向別!D67,方向別!D190,方向別!K272)</f>
        <v>10</v>
      </c>
      <c r="L67" s="53">
        <f>SUM(方向別!E67,方向別!E190,方向別!L272)</f>
        <v>3</v>
      </c>
      <c r="M67" s="53">
        <f t="shared" si="9"/>
        <v>66</v>
      </c>
      <c r="N67" s="52">
        <f t="shared" si="10"/>
        <v>4.5454545454545459</v>
      </c>
      <c r="O67" s="51">
        <f t="shared" si="11"/>
        <v>5.8407079646017701</v>
      </c>
      <c r="P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5"/>
      <c r="BM67" s="45"/>
      <c r="BN67" s="45"/>
      <c r="BO67" s="45"/>
    </row>
    <row r="68" spans="1:67" s="43" customFormat="1" ht="13.5" customHeight="1">
      <c r="A68" s="54" t="s">
        <v>24</v>
      </c>
      <c r="B68" s="53">
        <f>方向別!I150</f>
        <v>109</v>
      </c>
      <c r="C68" s="53">
        <f>方向別!J150</f>
        <v>6</v>
      </c>
      <c r="D68" s="53">
        <f>方向別!K150</f>
        <v>6</v>
      </c>
      <c r="E68" s="53">
        <f>方向別!L150</f>
        <v>2</v>
      </c>
      <c r="F68" s="53">
        <f t="shared" si="6"/>
        <v>123</v>
      </c>
      <c r="G68" s="52">
        <f t="shared" si="7"/>
        <v>6.5040650406504072</v>
      </c>
      <c r="H68" s="51">
        <f t="shared" si="8"/>
        <v>7.0005691519635747</v>
      </c>
      <c r="I68" s="53">
        <f>SUM(方向別!B68,方向別!B191,方向別!I273)</f>
        <v>95</v>
      </c>
      <c r="J68" s="53">
        <f>SUM(方向別!C68,方向別!C191,方向別!J273)</f>
        <v>0</v>
      </c>
      <c r="K68" s="53">
        <f>SUM(方向別!D68,方向別!D191,方向別!K273)</f>
        <v>8</v>
      </c>
      <c r="L68" s="53">
        <f>SUM(方向別!E68,方向別!E191,方向別!L273)</f>
        <v>2</v>
      </c>
      <c r="M68" s="53">
        <f t="shared" si="9"/>
        <v>105</v>
      </c>
      <c r="N68" s="52">
        <f t="shared" si="10"/>
        <v>1.9047619047619049</v>
      </c>
      <c r="O68" s="51">
        <f t="shared" si="11"/>
        <v>9.2920353982300892</v>
      </c>
      <c r="P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5"/>
      <c r="BM68" s="45"/>
      <c r="BN68" s="45"/>
      <c r="BO68" s="45"/>
    </row>
    <row r="69" spans="1:67" s="43" customFormat="1" ht="13.5" customHeight="1">
      <c r="A69" s="54" t="s">
        <v>25</v>
      </c>
      <c r="B69" s="53">
        <f>方向別!I151</f>
        <v>102</v>
      </c>
      <c r="C69" s="53">
        <f>方向別!J151</f>
        <v>7</v>
      </c>
      <c r="D69" s="53">
        <f>方向別!K151</f>
        <v>12</v>
      </c>
      <c r="E69" s="53">
        <f>方向別!L151</f>
        <v>1</v>
      </c>
      <c r="F69" s="53">
        <f t="shared" si="6"/>
        <v>122</v>
      </c>
      <c r="G69" s="52">
        <f t="shared" si="7"/>
        <v>6.557377049180328</v>
      </c>
      <c r="H69" s="51">
        <f t="shared" si="8"/>
        <v>6.9436539556061465</v>
      </c>
      <c r="I69" s="53">
        <f>SUM(方向別!B69,方向別!B192,方向別!I274)</f>
        <v>74</v>
      </c>
      <c r="J69" s="53">
        <f>SUM(方向別!C69,方向別!C192,方向別!J274)</f>
        <v>0</v>
      </c>
      <c r="K69" s="53">
        <f>SUM(方向別!D69,方向別!D192,方向別!K274)</f>
        <v>8</v>
      </c>
      <c r="L69" s="53">
        <f>SUM(方向別!E69,方向別!E192,方向別!L274)</f>
        <v>0</v>
      </c>
      <c r="M69" s="53">
        <f t="shared" si="9"/>
        <v>82</v>
      </c>
      <c r="N69" s="52">
        <f t="shared" si="10"/>
        <v>0</v>
      </c>
      <c r="O69" s="51">
        <f t="shared" si="11"/>
        <v>7.2566371681415927</v>
      </c>
      <c r="P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5"/>
      <c r="BM69" s="45"/>
      <c r="BN69" s="45"/>
      <c r="BO69" s="45"/>
    </row>
    <row r="70" spans="1:67" s="43" customFormat="1" ht="13.5" customHeight="1">
      <c r="A70" s="54" t="s">
        <v>26</v>
      </c>
      <c r="B70" s="53">
        <f>方向別!I152</f>
        <v>92</v>
      </c>
      <c r="C70" s="53">
        <f>方向別!J152</f>
        <v>8</v>
      </c>
      <c r="D70" s="53">
        <f>方向別!K152</f>
        <v>6</v>
      </c>
      <c r="E70" s="53">
        <f>方向別!L152</f>
        <v>0</v>
      </c>
      <c r="F70" s="53">
        <f t="shared" si="6"/>
        <v>106</v>
      </c>
      <c r="G70" s="52">
        <f t="shared" si="7"/>
        <v>7.5471698113207548</v>
      </c>
      <c r="H70" s="51">
        <f t="shared" si="8"/>
        <v>6.0330108138873078</v>
      </c>
      <c r="I70" s="53">
        <f>SUM(方向別!B70,方向別!B193,方向別!I275)</f>
        <v>85</v>
      </c>
      <c r="J70" s="53">
        <f>SUM(方向別!C70,方向別!C193,方向別!J275)</f>
        <v>0</v>
      </c>
      <c r="K70" s="53">
        <f>SUM(方向別!D70,方向別!D193,方向別!K275)</f>
        <v>8</v>
      </c>
      <c r="L70" s="53">
        <f>SUM(方向別!E70,方向別!E193,方向別!L275)</f>
        <v>0</v>
      </c>
      <c r="M70" s="53">
        <f t="shared" si="9"/>
        <v>93</v>
      </c>
      <c r="N70" s="52">
        <f t="shared" si="10"/>
        <v>0</v>
      </c>
      <c r="O70" s="51">
        <f t="shared" si="11"/>
        <v>8.230088495575222</v>
      </c>
      <c r="P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5"/>
      <c r="BM70" s="45"/>
      <c r="BN70" s="45"/>
      <c r="BO70" s="45"/>
    </row>
    <row r="71" spans="1:67" s="43" customFormat="1" ht="13.5" customHeight="1">
      <c r="A71" s="54" t="s">
        <v>27</v>
      </c>
      <c r="B71" s="53">
        <f>方向別!I153</f>
        <v>110</v>
      </c>
      <c r="C71" s="53">
        <f>方向別!J153</f>
        <v>11</v>
      </c>
      <c r="D71" s="53">
        <f>方向別!K153</f>
        <v>10</v>
      </c>
      <c r="E71" s="53">
        <f>方向別!L153</f>
        <v>0</v>
      </c>
      <c r="F71" s="53">
        <f t="shared" si="6"/>
        <v>131</v>
      </c>
      <c r="G71" s="52">
        <f t="shared" si="7"/>
        <v>8.3969465648854964</v>
      </c>
      <c r="H71" s="51">
        <f t="shared" si="8"/>
        <v>7.4558907228229945</v>
      </c>
      <c r="I71" s="53">
        <f>SUM(方向別!B71,方向別!B194,方向別!I276)</f>
        <v>83</v>
      </c>
      <c r="J71" s="53">
        <f>SUM(方向別!C71,方向別!C194,方向別!J276)</f>
        <v>4</v>
      </c>
      <c r="K71" s="53">
        <f>SUM(方向別!D71,方向別!D194,方向別!K276)</f>
        <v>11</v>
      </c>
      <c r="L71" s="53">
        <f>SUM(方向別!E71,方向別!E194,方向別!L276)</f>
        <v>0</v>
      </c>
      <c r="M71" s="53">
        <f t="shared" si="9"/>
        <v>98</v>
      </c>
      <c r="N71" s="52">
        <f t="shared" si="10"/>
        <v>4.0816326530612246</v>
      </c>
      <c r="O71" s="51">
        <f t="shared" si="11"/>
        <v>8.6725663716814161</v>
      </c>
      <c r="P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5"/>
      <c r="BM71" s="45"/>
      <c r="BN71" s="45"/>
      <c r="BO71" s="45"/>
    </row>
    <row r="72" spans="1:67" s="43" customFormat="1" ht="13.5" customHeight="1">
      <c r="A72" s="54" t="s">
        <v>28</v>
      </c>
      <c r="B72" s="53">
        <f>方向別!I154</f>
        <v>131</v>
      </c>
      <c r="C72" s="53">
        <f>方向別!J154</f>
        <v>12</v>
      </c>
      <c r="D72" s="53">
        <f>方向別!K154</f>
        <v>13</v>
      </c>
      <c r="E72" s="53">
        <f>方向別!L154</f>
        <v>5</v>
      </c>
      <c r="F72" s="53">
        <f t="shared" si="6"/>
        <v>161</v>
      </c>
      <c r="G72" s="52">
        <f t="shared" si="7"/>
        <v>10.559006211180124</v>
      </c>
      <c r="H72" s="51">
        <f t="shared" si="8"/>
        <v>9.1633466135458175</v>
      </c>
      <c r="I72" s="53">
        <f>SUM(方向別!B72,方向別!B195,方向別!I277)</f>
        <v>110</v>
      </c>
      <c r="J72" s="53">
        <f>SUM(方向別!C72,方向別!C195,方向別!J277)</f>
        <v>2</v>
      </c>
      <c r="K72" s="53">
        <f>SUM(方向別!D72,方向別!D195,方向別!K277)</f>
        <v>7</v>
      </c>
      <c r="L72" s="53">
        <f>SUM(方向別!E72,方向別!E195,方向別!L277)</f>
        <v>0</v>
      </c>
      <c r="M72" s="53">
        <f t="shared" si="9"/>
        <v>119</v>
      </c>
      <c r="N72" s="52">
        <f t="shared" si="10"/>
        <v>1.680672268907563</v>
      </c>
      <c r="O72" s="51">
        <f t="shared" si="11"/>
        <v>10.530973451327434</v>
      </c>
      <c r="P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5"/>
      <c r="BM72" s="45"/>
      <c r="BN72" s="45"/>
      <c r="BO72" s="45"/>
    </row>
    <row r="73" spans="1:67" s="43" customFormat="1" ht="13.5" customHeight="1">
      <c r="A73" s="54" t="s">
        <v>59</v>
      </c>
      <c r="B73" s="53">
        <f>方向別!I155</f>
        <v>178</v>
      </c>
      <c r="C73" s="53">
        <f>方向別!J155</f>
        <v>11</v>
      </c>
      <c r="D73" s="53">
        <f>方向別!K155</f>
        <v>10</v>
      </c>
      <c r="E73" s="53">
        <f>方向別!L155</f>
        <v>2</v>
      </c>
      <c r="F73" s="53">
        <f t="shared" si="6"/>
        <v>201</v>
      </c>
      <c r="G73" s="52">
        <f t="shared" si="7"/>
        <v>6.467661691542288</v>
      </c>
      <c r="H73" s="51">
        <f t="shared" si="8"/>
        <v>11.439954467842913</v>
      </c>
      <c r="I73" s="53">
        <f>SUM(方向別!B73,方向別!B196,方向別!I278)</f>
        <v>132</v>
      </c>
      <c r="J73" s="53">
        <f>SUM(方向別!C73,方向別!C196,方向別!J278)</f>
        <v>0</v>
      </c>
      <c r="K73" s="53">
        <f>SUM(方向別!D73,方向別!D196,方向別!K278)</f>
        <v>3</v>
      </c>
      <c r="L73" s="53">
        <f>SUM(方向別!E73,方向別!E196,方向別!L278)</f>
        <v>4</v>
      </c>
      <c r="M73" s="53">
        <f t="shared" si="9"/>
        <v>139</v>
      </c>
      <c r="N73" s="52">
        <f t="shared" si="10"/>
        <v>2.877697841726619</v>
      </c>
      <c r="O73" s="51">
        <f t="shared" si="11"/>
        <v>12.300884955752213</v>
      </c>
      <c r="P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5"/>
      <c r="BM73" s="45"/>
      <c r="BN73" s="45"/>
      <c r="BO73" s="45"/>
    </row>
    <row r="74" spans="1:67" s="43" customFormat="1" ht="13.5" customHeight="1">
      <c r="A74" s="58" t="s">
        <v>29</v>
      </c>
      <c r="B74" s="57">
        <f>方向別!I156</f>
        <v>27</v>
      </c>
      <c r="C74" s="57">
        <f>方向別!J156</f>
        <v>3</v>
      </c>
      <c r="D74" s="57">
        <f>方向別!K156</f>
        <v>1</v>
      </c>
      <c r="E74" s="57">
        <f>方向別!L156</f>
        <v>0</v>
      </c>
      <c r="F74" s="57">
        <f t="shared" si="6"/>
        <v>31</v>
      </c>
      <c r="G74" s="56">
        <f t="shared" si="7"/>
        <v>9.67741935483871</v>
      </c>
      <c r="H74" s="55">
        <f t="shared" si="8"/>
        <v>1.7643710870802503</v>
      </c>
      <c r="I74" s="57">
        <f>SUM(方向別!B74,方向別!B197,方向別!I279)</f>
        <v>31</v>
      </c>
      <c r="J74" s="57">
        <f>SUM(方向別!C74,方向別!C197,方向別!J279)</f>
        <v>0</v>
      </c>
      <c r="K74" s="57">
        <f>SUM(方向別!D74,方向別!D197,方向別!K279)</f>
        <v>2</v>
      </c>
      <c r="L74" s="57">
        <f>SUM(方向別!E74,方向別!E197,方向別!L279)</f>
        <v>0</v>
      </c>
      <c r="M74" s="57">
        <f t="shared" si="9"/>
        <v>33</v>
      </c>
      <c r="N74" s="56">
        <f t="shared" si="10"/>
        <v>0</v>
      </c>
      <c r="O74" s="55">
        <f t="shared" si="11"/>
        <v>2.9203539823008851</v>
      </c>
      <c r="P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5"/>
      <c r="BM74" s="45"/>
      <c r="BN74" s="45"/>
      <c r="BO74" s="45"/>
    </row>
    <row r="75" spans="1:67" s="43" customFormat="1" ht="13.5" customHeight="1">
      <c r="A75" s="54" t="s">
        <v>30</v>
      </c>
      <c r="B75" s="53">
        <f>方向別!I157</f>
        <v>32</v>
      </c>
      <c r="C75" s="53">
        <f>方向別!J157</f>
        <v>3</v>
      </c>
      <c r="D75" s="53">
        <f>方向別!K157</f>
        <v>1</v>
      </c>
      <c r="E75" s="53">
        <f>方向別!L157</f>
        <v>1</v>
      </c>
      <c r="F75" s="53">
        <f t="shared" si="6"/>
        <v>37</v>
      </c>
      <c r="G75" s="52">
        <f t="shared" si="7"/>
        <v>10.810810810810811</v>
      </c>
      <c r="H75" s="51">
        <f t="shared" si="8"/>
        <v>2.1058622652248151</v>
      </c>
      <c r="I75" s="53">
        <f>SUM(方向別!B75,方向別!B198,方向別!I280)</f>
        <v>16</v>
      </c>
      <c r="J75" s="53">
        <f>SUM(方向別!C75,方向別!C198,方向別!J280)</f>
        <v>0</v>
      </c>
      <c r="K75" s="53">
        <f>SUM(方向別!D75,方向別!D198,方向別!K280)</f>
        <v>1</v>
      </c>
      <c r="L75" s="53">
        <f>SUM(方向別!E75,方向別!E198,方向別!L280)</f>
        <v>0</v>
      </c>
      <c r="M75" s="53">
        <f t="shared" si="9"/>
        <v>17</v>
      </c>
      <c r="N75" s="52">
        <f t="shared" si="10"/>
        <v>0</v>
      </c>
      <c r="O75" s="51">
        <f t="shared" si="11"/>
        <v>1.5044247787610618</v>
      </c>
      <c r="P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5"/>
      <c r="BM75" s="45"/>
      <c r="BN75" s="45"/>
      <c r="BO75" s="45"/>
    </row>
    <row r="76" spans="1:67" s="43" customFormat="1" ht="13.5" customHeight="1">
      <c r="A76" s="54" t="s">
        <v>31</v>
      </c>
      <c r="B76" s="53">
        <f>方向別!I158</f>
        <v>26</v>
      </c>
      <c r="C76" s="53">
        <f>方向別!J158</f>
        <v>0</v>
      </c>
      <c r="D76" s="53">
        <f>方向別!K158</f>
        <v>1</v>
      </c>
      <c r="E76" s="53">
        <f>方向別!L158</f>
        <v>1</v>
      </c>
      <c r="F76" s="53">
        <f t="shared" si="6"/>
        <v>28</v>
      </c>
      <c r="G76" s="52">
        <f t="shared" si="7"/>
        <v>3.5714285714285712</v>
      </c>
      <c r="H76" s="51">
        <f t="shared" si="8"/>
        <v>1.593625498007968</v>
      </c>
      <c r="I76" s="53">
        <f>SUM(方向別!B76,方向別!B199,方向別!I281)</f>
        <v>22</v>
      </c>
      <c r="J76" s="53">
        <f>SUM(方向別!C76,方向別!C199,方向別!J281)</f>
        <v>0</v>
      </c>
      <c r="K76" s="53">
        <f>SUM(方向別!D76,方向別!D199,方向別!K281)</f>
        <v>1</v>
      </c>
      <c r="L76" s="53">
        <f>SUM(方向別!E76,方向別!E199,方向別!L281)</f>
        <v>0</v>
      </c>
      <c r="M76" s="53">
        <f t="shared" si="9"/>
        <v>23</v>
      </c>
      <c r="N76" s="52">
        <f t="shared" si="10"/>
        <v>0</v>
      </c>
      <c r="O76" s="51">
        <f t="shared" si="11"/>
        <v>2.0353982300884956</v>
      </c>
      <c r="P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5"/>
      <c r="BM76" s="45"/>
      <c r="BN76" s="45"/>
      <c r="BO76" s="45"/>
    </row>
    <row r="77" spans="1:67" s="43" customFormat="1" ht="13.5" customHeight="1">
      <c r="A77" s="54" t="s">
        <v>32</v>
      </c>
      <c r="B77" s="53">
        <f>方向別!I159</f>
        <v>27</v>
      </c>
      <c r="C77" s="53">
        <f>方向別!J159</f>
        <v>1</v>
      </c>
      <c r="D77" s="53">
        <f>方向別!K159</f>
        <v>1</v>
      </c>
      <c r="E77" s="53">
        <f>方向別!L159</f>
        <v>0</v>
      </c>
      <c r="F77" s="53">
        <f t="shared" si="6"/>
        <v>29</v>
      </c>
      <c r="G77" s="52">
        <f t="shared" si="7"/>
        <v>3.4482758620689653</v>
      </c>
      <c r="H77" s="51">
        <f t="shared" si="8"/>
        <v>1.6505406943653957</v>
      </c>
      <c r="I77" s="53">
        <f>SUM(方向別!B77,方向別!B200,方向別!I282)</f>
        <v>23</v>
      </c>
      <c r="J77" s="53">
        <f>SUM(方向別!C77,方向別!C200,方向別!J282)</f>
        <v>1</v>
      </c>
      <c r="K77" s="53">
        <f>SUM(方向別!D77,方向別!D200,方向別!K282)</f>
        <v>0</v>
      </c>
      <c r="L77" s="53">
        <f>SUM(方向別!E77,方向別!E200,方向別!L282)</f>
        <v>1</v>
      </c>
      <c r="M77" s="53">
        <f t="shared" si="9"/>
        <v>25</v>
      </c>
      <c r="N77" s="52">
        <f t="shared" si="10"/>
        <v>8</v>
      </c>
      <c r="O77" s="51">
        <f t="shared" si="11"/>
        <v>2.2123893805309733</v>
      </c>
      <c r="P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5"/>
      <c r="BM77" s="45"/>
      <c r="BN77" s="45"/>
      <c r="BO77" s="45"/>
    </row>
    <row r="78" spans="1:67" s="43" customFormat="1" ht="13.5" customHeight="1">
      <c r="A78" s="54" t="s">
        <v>33</v>
      </c>
      <c r="B78" s="53">
        <f>方向別!I160</f>
        <v>33</v>
      </c>
      <c r="C78" s="53">
        <f>方向別!J160</f>
        <v>2</v>
      </c>
      <c r="D78" s="53">
        <f>方向別!K160</f>
        <v>1</v>
      </c>
      <c r="E78" s="53">
        <f>方向別!L160</f>
        <v>0</v>
      </c>
      <c r="F78" s="53">
        <f t="shared" si="6"/>
        <v>36</v>
      </c>
      <c r="G78" s="52">
        <f t="shared" si="7"/>
        <v>5.5555555555555554</v>
      </c>
      <c r="H78" s="51">
        <f t="shared" si="8"/>
        <v>2.0489470688673879</v>
      </c>
      <c r="I78" s="53">
        <f>SUM(方向別!B78,方向別!B201,方向別!I283)</f>
        <v>25</v>
      </c>
      <c r="J78" s="53">
        <f>SUM(方向別!C78,方向別!C201,方向別!J283)</f>
        <v>0</v>
      </c>
      <c r="K78" s="53">
        <f>SUM(方向別!D78,方向別!D201,方向別!K283)</f>
        <v>2</v>
      </c>
      <c r="L78" s="53">
        <f>SUM(方向別!E78,方向別!E201,方向別!L283)</f>
        <v>0</v>
      </c>
      <c r="M78" s="53">
        <f t="shared" si="9"/>
        <v>27</v>
      </c>
      <c r="N78" s="52">
        <f t="shared" si="10"/>
        <v>0</v>
      </c>
      <c r="O78" s="51">
        <f t="shared" si="11"/>
        <v>2.3893805309734515</v>
      </c>
      <c r="P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5"/>
      <c r="BM78" s="45"/>
      <c r="BN78" s="45"/>
      <c r="BO78" s="45"/>
    </row>
    <row r="79" spans="1:67" s="43" customFormat="1" ht="13.5" customHeight="1">
      <c r="A79" s="54" t="s">
        <v>34</v>
      </c>
      <c r="B79" s="53">
        <f>方向別!I161</f>
        <v>32</v>
      </c>
      <c r="C79" s="53">
        <f>方向別!J161</f>
        <v>2</v>
      </c>
      <c r="D79" s="53">
        <f>方向別!K161</f>
        <v>1</v>
      </c>
      <c r="E79" s="53">
        <f>方向別!L161</f>
        <v>0</v>
      </c>
      <c r="F79" s="53">
        <f t="shared" si="6"/>
        <v>35</v>
      </c>
      <c r="G79" s="52">
        <f t="shared" si="7"/>
        <v>5.7142857142857144</v>
      </c>
      <c r="H79" s="51">
        <f t="shared" si="8"/>
        <v>1.9920318725099602</v>
      </c>
      <c r="I79" s="53">
        <f>SUM(方向別!B79,方向別!B202,方向別!I284)</f>
        <v>22</v>
      </c>
      <c r="J79" s="53">
        <f>SUM(方向別!C79,方向別!C202,方向別!J284)</f>
        <v>0</v>
      </c>
      <c r="K79" s="53">
        <f>SUM(方向別!D79,方向別!D202,方向別!K284)</f>
        <v>0</v>
      </c>
      <c r="L79" s="53">
        <f>SUM(方向別!E79,方向別!E202,方向別!L284)</f>
        <v>0</v>
      </c>
      <c r="M79" s="53">
        <f t="shared" si="9"/>
        <v>22</v>
      </c>
      <c r="N79" s="52">
        <f t="shared" si="10"/>
        <v>0</v>
      </c>
      <c r="O79" s="51">
        <f t="shared" si="11"/>
        <v>1.9469026548672566</v>
      </c>
      <c r="P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5"/>
      <c r="BM79" s="45"/>
      <c r="BN79" s="45"/>
      <c r="BO79" s="45"/>
    </row>
    <row r="80" spans="1:67" s="43" customFormat="1" ht="13.5" customHeight="1">
      <c r="A80" s="50" t="s">
        <v>15</v>
      </c>
      <c r="B80" s="49">
        <f>SUM(B74:B79)</f>
        <v>177</v>
      </c>
      <c r="C80" s="49">
        <f>SUM(C74:C79)</f>
        <v>11</v>
      </c>
      <c r="D80" s="49">
        <f>SUM(D74:D79)</f>
        <v>6</v>
      </c>
      <c r="E80" s="49">
        <f>SUM(E74:E79)</f>
        <v>2</v>
      </c>
      <c r="F80" s="49">
        <f t="shared" si="6"/>
        <v>196</v>
      </c>
      <c r="G80" s="48">
        <f t="shared" si="7"/>
        <v>6.6326530612244898</v>
      </c>
      <c r="H80" s="47">
        <f t="shared" si="8"/>
        <v>11.155378486055776</v>
      </c>
      <c r="I80" s="49">
        <f>SUM(I74:I79)</f>
        <v>139</v>
      </c>
      <c r="J80" s="49">
        <f>SUM(J74:J79)</f>
        <v>1</v>
      </c>
      <c r="K80" s="49">
        <f>SUM(K74:K79)</f>
        <v>6</v>
      </c>
      <c r="L80" s="49">
        <f>SUM(L74:L79)</f>
        <v>1</v>
      </c>
      <c r="M80" s="49">
        <f t="shared" si="9"/>
        <v>147</v>
      </c>
      <c r="N80" s="48">
        <f t="shared" si="10"/>
        <v>1.3605442176870748</v>
      </c>
      <c r="O80" s="47">
        <f t="shared" si="11"/>
        <v>13.008849557522122</v>
      </c>
      <c r="P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f>方向別!I163</f>
        <v>31</v>
      </c>
      <c r="C81" s="57">
        <f>方向別!J163</f>
        <v>2</v>
      </c>
      <c r="D81" s="57">
        <f>方向別!K163</f>
        <v>1</v>
      </c>
      <c r="E81" s="57">
        <f>方向別!L163</f>
        <v>0</v>
      </c>
      <c r="F81" s="57">
        <f t="shared" si="6"/>
        <v>34</v>
      </c>
      <c r="G81" s="56">
        <f t="shared" si="7"/>
        <v>5.8823529411764701</v>
      </c>
      <c r="H81" s="55">
        <f t="shared" si="8"/>
        <v>1.9351166761525329</v>
      </c>
      <c r="I81" s="57">
        <f>SUM(方向別!B81,方向別!B204,方向別!I286)</f>
        <v>17</v>
      </c>
      <c r="J81" s="57">
        <f>SUM(方向別!C81,方向別!C204,方向別!J286)</f>
        <v>0</v>
      </c>
      <c r="K81" s="57">
        <f>SUM(方向別!D81,方向別!D204,方向別!K286)</f>
        <v>0</v>
      </c>
      <c r="L81" s="57">
        <f>SUM(方向別!E81,方向別!E204,方向別!L286)</f>
        <v>0</v>
      </c>
      <c r="M81" s="57">
        <f t="shared" si="9"/>
        <v>17</v>
      </c>
      <c r="N81" s="56">
        <f t="shared" si="10"/>
        <v>0</v>
      </c>
      <c r="O81" s="55">
        <f t="shared" si="11"/>
        <v>1.5044247787610618</v>
      </c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f>方向別!I164</f>
        <v>35</v>
      </c>
      <c r="C82" s="53">
        <f>方向別!J164</f>
        <v>0</v>
      </c>
      <c r="D82" s="53">
        <f>方向別!K164</f>
        <v>0</v>
      </c>
      <c r="E82" s="53">
        <f>方向別!L164</f>
        <v>0</v>
      </c>
      <c r="F82" s="53">
        <f t="shared" si="6"/>
        <v>35</v>
      </c>
      <c r="G82" s="52">
        <f t="shared" si="7"/>
        <v>0</v>
      </c>
      <c r="H82" s="51">
        <f t="shared" si="8"/>
        <v>1.9920318725099602</v>
      </c>
      <c r="I82" s="53">
        <f>SUM(方向別!B82,方向別!B205,方向別!I287)</f>
        <v>17</v>
      </c>
      <c r="J82" s="53">
        <f>SUM(方向別!C82,方向別!C205,方向別!J287)</f>
        <v>0</v>
      </c>
      <c r="K82" s="53">
        <f>SUM(方向別!D82,方向別!D205,方向別!K287)</f>
        <v>1</v>
      </c>
      <c r="L82" s="53">
        <f>SUM(方向別!E82,方向別!E205,方向別!L287)</f>
        <v>0</v>
      </c>
      <c r="M82" s="53">
        <f t="shared" si="9"/>
        <v>18</v>
      </c>
      <c r="N82" s="52">
        <f t="shared" si="10"/>
        <v>0</v>
      </c>
      <c r="O82" s="51">
        <f t="shared" si="11"/>
        <v>1.5929203539823009</v>
      </c>
      <c r="P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spans="1:67" s="43" customFormat="1" ht="13.5" customHeight="1">
      <c r="A83" s="54" t="s">
        <v>37</v>
      </c>
      <c r="B83" s="53">
        <f>方向別!I165</f>
        <v>32</v>
      </c>
      <c r="C83" s="53">
        <f>方向別!J165</f>
        <v>2</v>
      </c>
      <c r="D83" s="53">
        <f>方向別!K165</f>
        <v>1</v>
      </c>
      <c r="E83" s="53">
        <f>方向別!L165</f>
        <v>0</v>
      </c>
      <c r="F83" s="53">
        <f t="shared" si="6"/>
        <v>35</v>
      </c>
      <c r="G83" s="52">
        <f t="shared" si="7"/>
        <v>5.7142857142857144</v>
      </c>
      <c r="H83" s="51">
        <f t="shared" si="8"/>
        <v>1.9920318725099602</v>
      </c>
      <c r="I83" s="53">
        <f>SUM(方向別!B83,方向別!B206,方向別!I288)</f>
        <v>17</v>
      </c>
      <c r="J83" s="53">
        <f>SUM(方向別!C83,方向別!C206,方向別!J288)</f>
        <v>0</v>
      </c>
      <c r="K83" s="53">
        <f>SUM(方向別!D83,方向別!D206,方向別!K288)</f>
        <v>3</v>
      </c>
      <c r="L83" s="53">
        <f>SUM(方向別!E83,方向別!E206,方向別!L288)</f>
        <v>0</v>
      </c>
      <c r="M83" s="53">
        <f t="shared" si="9"/>
        <v>20</v>
      </c>
      <c r="N83" s="52">
        <f t="shared" si="10"/>
        <v>0</v>
      </c>
      <c r="O83" s="51">
        <f t="shared" si="11"/>
        <v>1.7699115044247788</v>
      </c>
      <c r="P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5"/>
      <c r="BM83" s="45"/>
      <c r="BN83" s="45"/>
      <c r="BO83" s="45"/>
    </row>
    <row r="84" spans="1:67" s="43" customFormat="1" ht="13.5" customHeight="1">
      <c r="A84" s="54" t="s">
        <v>38</v>
      </c>
      <c r="B84" s="53">
        <f>方向別!I166</f>
        <v>33</v>
      </c>
      <c r="C84" s="53">
        <f>方向別!J166</f>
        <v>1</v>
      </c>
      <c r="D84" s="53">
        <f>方向別!K166</f>
        <v>0</v>
      </c>
      <c r="E84" s="53">
        <f>方向別!L166</f>
        <v>1</v>
      </c>
      <c r="F84" s="53">
        <f t="shared" si="6"/>
        <v>35</v>
      </c>
      <c r="G84" s="52">
        <f t="shared" si="7"/>
        <v>5.7142857142857144</v>
      </c>
      <c r="H84" s="51">
        <f t="shared" si="8"/>
        <v>1.9920318725099602</v>
      </c>
      <c r="I84" s="53">
        <f>SUM(方向別!B84,方向別!B207,方向別!I289)</f>
        <v>27</v>
      </c>
      <c r="J84" s="53">
        <f>SUM(方向別!C84,方向別!C207,方向別!J289)</f>
        <v>0</v>
      </c>
      <c r="K84" s="53">
        <f>SUM(方向別!D84,方向別!D207,方向別!K289)</f>
        <v>2</v>
      </c>
      <c r="L84" s="53">
        <f>SUM(方向別!E84,方向別!E207,方向別!L289)</f>
        <v>1</v>
      </c>
      <c r="M84" s="53">
        <f t="shared" si="9"/>
        <v>30</v>
      </c>
      <c r="N84" s="52">
        <f t="shared" si="10"/>
        <v>3.3333333333333335</v>
      </c>
      <c r="O84" s="51">
        <f t="shared" si="11"/>
        <v>2.6548672566371683</v>
      </c>
      <c r="P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f>方向別!I167</f>
        <v>29</v>
      </c>
      <c r="C85" s="53">
        <f>方向別!J167</f>
        <v>2</v>
      </c>
      <c r="D85" s="53">
        <f>方向別!K167</f>
        <v>2</v>
      </c>
      <c r="E85" s="53">
        <f>方向別!L167</f>
        <v>0</v>
      </c>
      <c r="F85" s="53">
        <f t="shared" si="6"/>
        <v>33</v>
      </c>
      <c r="G85" s="52">
        <f t="shared" si="7"/>
        <v>6.0606060606060606</v>
      </c>
      <c r="H85" s="51">
        <f t="shared" si="8"/>
        <v>1.8782014797951052</v>
      </c>
      <c r="I85" s="53">
        <f>SUM(方向別!B85,方向別!B208,方向別!I290)</f>
        <v>21</v>
      </c>
      <c r="J85" s="53">
        <f>SUM(方向別!C85,方向別!C208,方向別!J290)</f>
        <v>0</v>
      </c>
      <c r="K85" s="53">
        <f>SUM(方向別!D85,方向別!D208,方向別!K290)</f>
        <v>2</v>
      </c>
      <c r="L85" s="53">
        <f>SUM(方向別!E85,方向別!E208,方向別!L290)</f>
        <v>0</v>
      </c>
      <c r="M85" s="53">
        <f t="shared" si="9"/>
        <v>23</v>
      </c>
      <c r="N85" s="52">
        <f t="shared" si="10"/>
        <v>0</v>
      </c>
      <c r="O85" s="51">
        <f t="shared" si="11"/>
        <v>2.0353982300884956</v>
      </c>
      <c r="P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5"/>
      <c r="BM85" s="45"/>
      <c r="BN85" s="45"/>
      <c r="BO85" s="45"/>
    </row>
    <row r="86" spans="1:67" s="43" customFormat="1" ht="13.5" customHeight="1">
      <c r="A86" s="54" t="s">
        <v>40</v>
      </c>
      <c r="B86" s="53">
        <f>方向別!I168</f>
        <v>30</v>
      </c>
      <c r="C86" s="53">
        <f>方向別!J168</f>
        <v>2</v>
      </c>
      <c r="D86" s="53">
        <f>方向別!K168</f>
        <v>3</v>
      </c>
      <c r="E86" s="53">
        <f>方向別!L168</f>
        <v>0</v>
      </c>
      <c r="F86" s="53">
        <f t="shared" si="6"/>
        <v>35</v>
      </c>
      <c r="G86" s="52">
        <f t="shared" si="7"/>
        <v>5.7142857142857144</v>
      </c>
      <c r="H86" s="51">
        <f t="shared" si="8"/>
        <v>1.9920318725099602</v>
      </c>
      <c r="I86" s="53">
        <f>SUM(方向別!B86,方向別!B209,方向別!I291)</f>
        <v>19</v>
      </c>
      <c r="J86" s="53">
        <f>SUM(方向別!C86,方向別!C209,方向別!J291)</f>
        <v>0</v>
      </c>
      <c r="K86" s="53">
        <f>SUM(方向別!D86,方向別!D209,方向別!K291)</f>
        <v>1</v>
      </c>
      <c r="L86" s="53">
        <f>SUM(方向別!E86,方向別!E209,方向別!L291)</f>
        <v>0</v>
      </c>
      <c r="M86" s="53">
        <f t="shared" si="9"/>
        <v>20</v>
      </c>
      <c r="N86" s="52">
        <f t="shared" si="10"/>
        <v>0</v>
      </c>
      <c r="O86" s="51">
        <f t="shared" si="11"/>
        <v>1.7699115044247788</v>
      </c>
      <c r="P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5"/>
      <c r="BM86" s="45"/>
      <c r="BN86" s="45"/>
      <c r="BO86" s="45"/>
    </row>
    <row r="87" spans="1:67" s="43" customFormat="1" ht="13.5" customHeight="1">
      <c r="A87" s="50" t="s">
        <v>15</v>
      </c>
      <c r="B87" s="49">
        <f>SUM(B81:B86)</f>
        <v>190</v>
      </c>
      <c r="C87" s="49">
        <f>SUM(C81:C86)</f>
        <v>9</v>
      </c>
      <c r="D87" s="49">
        <f>SUM(D81:D86)</f>
        <v>7</v>
      </c>
      <c r="E87" s="49">
        <f>SUM(E81:E86)</f>
        <v>1</v>
      </c>
      <c r="F87" s="49">
        <f t="shared" si="6"/>
        <v>207</v>
      </c>
      <c r="G87" s="48">
        <f t="shared" si="7"/>
        <v>4.8309178743961354</v>
      </c>
      <c r="H87" s="47">
        <f t="shared" si="8"/>
        <v>11.781445645987478</v>
      </c>
      <c r="I87" s="49">
        <f>SUM(I81:I86)</f>
        <v>118</v>
      </c>
      <c r="J87" s="49">
        <f>SUM(J81:J86)</f>
        <v>0</v>
      </c>
      <c r="K87" s="49">
        <f>SUM(K81:K86)</f>
        <v>9</v>
      </c>
      <c r="L87" s="49">
        <f>SUM(L81:L86)</f>
        <v>1</v>
      </c>
      <c r="M87" s="49">
        <f t="shared" si="9"/>
        <v>128</v>
      </c>
      <c r="N87" s="48">
        <f t="shared" si="10"/>
        <v>0.78125</v>
      </c>
      <c r="O87" s="47">
        <f t="shared" si="11"/>
        <v>11.327433628318584</v>
      </c>
      <c r="P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5"/>
      <c r="BM87" s="45"/>
      <c r="BN87" s="45"/>
      <c r="BO87" s="45"/>
    </row>
    <row r="88" spans="1:67" s="43" customFormat="1" ht="13.5" customHeight="1">
      <c r="A88" s="50" t="s">
        <v>41</v>
      </c>
      <c r="B88" s="49">
        <f>SUM(B58,B65:B73,B80,B87)</f>
        <v>1522</v>
      </c>
      <c r="C88" s="49">
        <f>SUM(C58,C65:C73,C80,C87)</f>
        <v>107</v>
      </c>
      <c r="D88" s="49">
        <f>SUM(D58,D65:D73,D80,D87)</f>
        <v>108</v>
      </c>
      <c r="E88" s="49">
        <f>SUM(E58,E65:E73,E80,E87)</f>
        <v>20</v>
      </c>
      <c r="F88" s="49">
        <f t="shared" si="6"/>
        <v>1757</v>
      </c>
      <c r="G88" s="48">
        <f t="shared" si="7"/>
        <v>7.2282299373932837</v>
      </c>
      <c r="H88" s="47">
        <f t="shared" si="8"/>
        <v>100</v>
      </c>
      <c r="I88" s="49">
        <f>SUM(I58,I65:I73,I80,I87)</f>
        <v>1019</v>
      </c>
      <c r="J88" s="49">
        <f>SUM(J58,J65:J73,J80,J87)</f>
        <v>15</v>
      </c>
      <c r="K88" s="49">
        <f>SUM(K58,K65:K73,K80,K87)</f>
        <v>81</v>
      </c>
      <c r="L88" s="49">
        <f>SUM(L58,L65:L73,L80,L87)</f>
        <v>15</v>
      </c>
      <c r="M88" s="49">
        <f t="shared" si="9"/>
        <v>1130</v>
      </c>
      <c r="N88" s="48">
        <f t="shared" si="10"/>
        <v>2.6548672566371683</v>
      </c>
      <c r="O88" s="47">
        <f t="shared" si="11"/>
        <v>100</v>
      </c>
      <c r="P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5"/>
      <c r="BM88" s="45"/>
      <c r="BN88" s="45"/>
      <c r="BO88" s="45"/>
    </row>
    <row r="89" spans="1:67" s="43" customFormat="1" ht="13.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5"/>
      <c r="BM89" s="45"/>
      <c r="BN89" s="45"/>
      <c r="BO89" s="45"/>
    </row>
    <row r="90" spans="1:67" s="43" customFormat="1" ht="13.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5"/>
      <c r="BM90" s="45"/>
      <c r="BN90" s="45"/>
      <c r="BO90" s="45"/>
    </row>
    <row r="91" spans="1:67" s="43" customFormat="1" ht="13.5" customHeight="1">
      <c r="A91" s="70" t="s">
        <v>0</v>
      </c>
      <c r="B91" s="69" t="s">
        <v>75</v>
      </c>
      <c r="C91" s="68"/>
      <c r="D91" s="68"/>
      <c r="E91" s="68"/>
      <c r="F91" s="68"/>
      <c r="G91" s="68"/>
      <c r="H91" s="67"/>
      <c r="I91" s="69" t="s">
        <v>74</v>
      </c>
      <c r="J91" s="68"/>
      <c r="K91" s="68"/>
      <c r="L91" s="68"/>
      <c r="M91" s="68"/>
      <c r="N91" s="68"/>
      <c r="O91" s="67"/>
      <c r="P91" s="66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5"/>
      <c r="BM91" s="45"/>
      <c r="BN91" s="45"/>
      <c r="BO91" s="45"/>
    </row>
    <row r="92" spans="1:67" s="43" customFormat="1" ht="39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5"/>
      <c r="BM92" s="45"/>
      <c r="BN92" s="45"/>
      <c r="BO92" s="45"/>
    </row>
    <row r="93" spans="1:67" s="43" customFormat="1" ht="13.5" customHeight="1">
      <c r="A93" s="58" t="s">
        <v>9</v>
      </c>
      <c r="B93" s="57">
        <f>方向別!I216</f>
        <v>44</v>
      </c>
      <c r="C93" s="57">
        <f>方向別!J216</f>
        <v>2</v>
      </c>
      <c r="D93" s="57">
        <f>方向別!K216</f>
        <v>10</v>
      </c>
      <c r="E93" s="57">
        <f>方向別!L216</f>
        <v>6</v>
      </c>
      <c r="F93" s="57">
        <f t="shared" ref="F93:F129" si="12">SUM(B93:E93)</f>
        <v>62</v>
      </c>
      <c r="G93" s="56">
        <f t="shared" ref="G93:G129" si="13">IF(SUM(C93,E93)=0,0,SUM(C93,E93)/F93*100)</f>
        <v>12.903225806451612</v>
      </c>
      <c r="H93" s="55">
        <f t="shared" ref="H93:H129" si="14">IF(F93=0,0,F93/F$129*100)</f>
        <v>1.0122448979591838</v>
      </c>
      <c r="I93" s="57">
        <f>SUM(方向別!I11,方向別!B134,方向別!B257)</f>
        <v>76</v>
      </c>
      <c r="J93" s="57">
        <f>SUM(方向別!J11,方向別!C134,方向別!C257)</f>
        <v>5</v>
      </c>
      <c r="K93" s="57">
        <f>SUM(方向別!K11,方向別!D134,方向別!D257)</f>
        <v>13</v>
      </c>
      <c r="L93" s="57">
        <f>SUM(方向別!L11,方向別!E134,方向別!E257)</f>
        <v>4</v>
      </c>
      <c r="M93" s="57">
        <f t="shared" ref="M93:M129" si="15">SUM(I93:L93)</f>
        <v>98</v>
      </c>
      <c r="N93" s="56">
        <f t="shared" ref="N93:N129" si="16">IF(SUM(J93,L93)=0,0,SUM(J93,L93)/M93*100)</f>
        <v>9.183673469387756</v>
      </c>
      <c r="O93" s="55">
        <f t="shared" ref="O93:O129" si="17">IF(M93=0,0,M93/M$129*100)</f>
        <v>1.3972055888223553</v>
      </c>
      <c r="P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f>方向別!I217</f>
        <v>40</v>
      </c>
      <c r="C94" s="53">
        <f>方向別!J217</f>
        <v>0</v>
      </c>
      <c r="D94" s="53">
        <f>方向別!K217</f>
        <v>6</v>
      </c>
      <c r="E94" s="53">
        <f>方向別!L217</f>
        <v>1</v>
      </c>
      <c r="F94" s="53">
        <f t="shared" si="12"/>
        <v>47</v>
      </c>
      <c r="G94" s="52">
        <f t="shared" si="13"/>
        <v>2.1276595744680851</v>
      </c>
      <c r="H94" s="51">
        <f t="shared" si="14"/>
        <v>0.76734693877551019</v>
      </c>
      <c r="I94" s="53">
        <f>SUM(方向別!I12,方向別!B135,方向別!B258)</f>
        <v>77</v>
      </c>
      <c r="J94" s="53">
        <f>SUM(方向別!J12,方向別!C135,方向別!C258)</f>
        <v>1</v>
      </c>
      <c r="K94" s="53">
        <f>SUM(方向別!K12,方向別!D135,方向別!D258)</f>
        <v>17</v>
      </c>
      <c r="L94" s="53">
        <f>SUM(方向別!L12,方向別!E135,方向別!E258)</f>
        <v>7</v>
      </c>
      <c r="M94" s="53">
        <f t="shared" si="15"/>
        <v>102</v>
      </c>
      <c r="N94" s="52">
        <f t="shared" si="16"/>
        <v>7.8431372549019605</v>
      </c>
      <c r="O94" s="51">
        <f t="shared" si="17"/>
        <v>1.4542343883661248</v>
      </c>
      <c r="P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5"/>
      <c r="BM94" s="45"/>
      <c r="BN94" s="45"/>
      <c r="BO94" s="45"/>
    </row>
    <row r="95" spans="1:67" s="43" customFormat="1" ht="13.5" customHeight="1">
      <c r="A95" s="54" t="s">
        <v>11</v>
      </c>
      <c r="B95" s="53">
        <f>方向別!I218</f>
        <v>46</v>
      </c>
      <c r="C95" s="53">
        <f>方向別!J218</f>
        <v>1</v>
      </c>
      <c r="D95" s="53">
        <f>方向別!K218</f>
        <v>7</v>
      </c>
      <c r="E95" s="53">
        <f>方向別!L218</f>
        <v>2</v>
      </c>
      <c r="F95" s="53">
        <f t="shared" si="12"/>
        <v>56</v>
      </c>
      <c r="G95" s="52">
        <f t="shared" si="13"/>
        <v>5.3571428571428568</v>
      </c>
      <c r="H95" s="51">
        <f t="shared" si="14"/>
        <v>0.91428571428571437</v>
      </c>
      <c r="I95" s="53">
        <f>SUM(方向別!I13,方向別!B136,方向別!B259)</f>
        <v>103</v>
      </c>
      <c r="J95" s="53">
        <f>SUM(方向別!J13,方向別!C136,方向別!C259)</f>
        <v>3</v>
      </c>
      <c r="K95" s="53">
        <f>SUM(方向別!K13,方向別!D136,方向別!D259)</f>
        <v>13</v>
      </c>
      <c r="L95" s="53">
        <f>SUM(方向別!L13,方向別!E136,方向別!E259)</f>
        <v>3</v>
      </c>
      <c r="M95" s="53">
        <f t="shared" si="15"/>
        <v>122</v>
      </c>
      <c r="N95" s="52">
        <f t="shared" si="16"/>
        <v>4.918032786885246</v>
      </c>
      <c r="O95" s="51">
        <f t="shared" si="17"/>
        <v>1.7393783860849727</v>
      </c>
      <c r="P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5"/>
      <c r="BM95" s="45"/>
      <c r="BN95" s="45"/>
      <c r="BO95" s="45"/>
    </row>
    <row r="96" spans="1:67" s="43" customFormat="1" ht="13.5" customHeight="1">
      <c r="A96" s="54" t="s">
        <v>12</v>
      </c>
      <c r="B96" s="53">
        <f>方向別!I219</f>
        <v>43</v>
      </c>
      <c r="C96" s="53">
        <f>方向別!J219</f>
        <v>3</v>
      </c>
      <c r="D96" s="53">
        <f>方向別!K219</f>
        <v>9</v>
      </c>
      <c r="E96" s="53">
        <f>方向別!L219</f>
        <v>2</v>
      </c>
      <c r="F96" s="53">
        <f t="shared" si="12"/>
        <v>57</v>
      </c>
      <c r="G96" s="52">
        <f t="shared" si="13"/>
        <v>8.7719298245614024</v>
      </c>
      <c r="H96" s="51">
        <f t="shared" si="14"/>
        <v>0.93061224489795913</v>
      </c>
      <c r="I96" s="53">
        <f>SUM(方向別!I14,方向別!B137,方向別!B260)</f>
        <v>111</v>
      </c>
      <c r="J96" s="53">
        <f>SUM(方向別!J14,方向別!C137,方向別!C260)</f>
        <v>2</v>
      </c>
      <c r="K96" s="53">
        <f>SUM(方向別!K14,方向別!D137,方向別!D260)</f>
        <v>18</v>
      </c>
      <c r="L96" s="53">
        <f>SUM(方向別!L14,方向別!E137,方向別!E260)</f>
        <v>5</v>
      </c>
      <c r="M96" s="53">
        <f t="shared" si="15"/>
        <v>136</v>
      </c>
      <c r="N96" s="52">
        <f t="shared" si="16"/>
        <v>5.1470588235294112</v>
      </c>
      <c r="O96" s="51">
        <f t="shared" si="17"/>
        <v>1.9389791844881665</v>
      </c>
      <c r="P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5"/>
      <c r="BM96" s="45"/>
      <c r="BN96" s="45"/>
      <c r="BO96" s="45"/>
    </row>
    <row r="97" spans="1:67" s="43" customFormat="1" ht="13.5" customHeight="1">
      <c r="A97" s="54" t="s">
        <v>13</v>
      </c>
      <c r="B97" s="53">
        <f>方向別!I220</f>
        <v>47</v>
      </c>
      <c r="C97" s="53">
        <f>方向別!J220</f>
        <v>0</v>
      </c>
      <c r="D97" s="53">
        <f>方向別!K220</f>
        <v>6</v>
      </c>
      <c r="E97" s="53">
        <f>方向別!L220</f>
        <v>1</v>
      </c>
      <c r="F97" s="53">
        <f t="shared" si="12"/>
        <v>54</v>
      </c>
      <c r="G97" s="52">
        <f t="shared" si="13"/>
        <v>1.8518518518518516</v>
      </c>
      <c r="H97" s="51">
        <f t="shared" si="14"/>
        <v>0.8816326530612244</v>
      </c>
      <c r="I97" s="53">
        <f>SUM(方向別!I15,方向別!B138,方向別!B261)</f>
        <v>90</v>
      </c>
      <c r="J97" s="53">
        <f>SUM(方向別!J15,方向別!C138,方向別!C261)</f>
        <v>4</v>
      </c>
      <c r="K97" s="53">
        <f>SUM(方向別!K15,方向別!D138,方向別!D261)</f>
        <v>22</v>
      </c>
      <c r="L97" s="53">
        <f>SUM(方向別!L15,方向別!E138,方向別!E261)</f>
        <v>10</v>
      </c>
      <c r="M97" s="53">
        <f t="shared" si="15"/>
        <v>126</v>
      </c>
      <c r="N97" s="52">
        <f t="shared" si="16"/>
        <v>11.111111111111111</v>
      </c>
      <c r="O97" s="51">
        <f t="shared" si="17"/>
        <v>1.7964071856287425</v>
      </c>
      <c r="P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5"/>
      <c r="BM97" s="45"/>
      <c r="BN97" s="45"/>
      <c r="BO97" s="45"/>
    </row>
    <row r="98" spans="1:67" s="43" customFormat="1" ht="13.5" customHeight="1">
      <c r="A98" s="54" t="s">
        <v>14</v>
      </c>
      <c r="B98" s="53">
        <f>方向別!I221</f>
        <v>44</v>
      </c>
      <c r="C98" s="53">
        <f>方向別!J221</f>
        <v>2</v>
      </c>
      <c r="D98" s="53">
        <f>方向別!K221</f>
        <v>8</v>
      </c>
      <c r="E98" s="53">
        <f>方向別!L221</f>
        <v>2</v>
      </c>
      <c r="F98" s="53">
        <f t="shared" si="12"/>
        <v>56</v>
      </c>
      <c r="G98" s="52">
        <f t="shared" si="13"/>
        <v>7.1428571428571423</v>
      </c>
      <c r="H98" s="51">
        <f t="shared" si="14"/>
        <v>0.91428571428571437</v>
      </c>
      <c r="I98" s="53">
        <f>SUM(方向別!I16,方向別!B139,方向別!B262)</f>
        <v>112</v>
      </c>
      <c r="J98" s="53">
        <f>SUM(方向別!J16,方向別!C139,方向別!C262)</f>
        <v>3</v>
      </c>
      <c r="K98" s="53">
        <f>SUM(方向別!K16,方向別!D139,方向別!D262)</f>
        <v>25</v>
      </c>
      <c r="L98" s="53">
        <f>SUM(方向別!L16,方向別!E139,方向別!E262)</f>
        <v>6</v>
      </c>
      <c r="M98" s="53">
        <f t="shared" si="15"/>
        <v>146</v>
      </c>
      <c r="N98" s="52">
        <f t="shared" si="16"/>
        <v>6.1643835616438354</v>
      </c>
      <c r="O98" s="51">
        <f t="shared" si="17"/>
        <v>2.0815511833475906</v>
      </c>
      <c r="P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5"/>
      <c r="BM98" s="45"/>
      <c r="BN98" s="45"/>
      <c r="BO98" s="45"/>
    </row>
    <row r="99" spans="1:67" s="43" customFormat="1" ht="13.5" customHeight="1">
      <c r="A99" s="50" t="s">
        <v>15</v>
      </c>
      <c r="B99" s="49">
        <f>SUM(B93:B98)</f>
        <v>264</v>
      </c>
      <c r="C99" s="49">
        <f>SUM(C93:C98)</f>
        <v>8</v>
      </c>
      <c r="D99" s="49">
        <f>SUM(D93:D98)</f>
        <v>46</v>
      </c>
      <c r="E99" s="49">
        <f>SUM(E93:E98)</f>
        <v>14</v>
      </c>
      <c r="F99" s="49">
        <f t="shared" si="12"/>
        <v>332</v>
      </c>
      <c r="G99" s="48">
        <f t="shared" si="13"/>
        <v>6.6265060240963862</v>
      </c>
      <c r="H99" s="47">
        <f t="shared" si="14"/>
        <v>5.4204081632653063</v>
      </c>
      <c r="I99" s="49">
        <f>SUM(I93:I98)</f>
        <v>569</v>
      </c>
      <c r="J99" s="49">
        <f>SUM(J93:J98)</f>
        <v>18</v>
      </c>
      <c r="K99" s="49">
        <f>SUM(K93:K98)</f>
        <v>108</v>
      </c>
      <c r="L99" s="49">
        <f>SUM(L93:L98)</f>
        <v>35</v>
      </c>
      <c r="M99" s="49">
        <f t="shared" si="15"/>
        <v>730</v>
      </c>
      <c r="N99" s="48">
        <f t="shared" si="16"/>
        <v>7.2602739726027394</v>
      </c>
      <c r="O99" s="47">
        <f t="shared" si="17"/>
        <v>10.407755916737953</v>
      </c>
      <c r="P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5"/>
      <c r="BM99" s="45"/>
      <c r="BN99" s="45"/>
      <c r="BO99" s="45"/>
    </row>
    <row r="100" spans="1:67" s="43" customFormat="1" ht="13.5" customHeight="1">
      <c r="A100" s="58" t="s">
        <v>16</v>
      </c>
      <c r="B100" s="57">
        <f>方向別!I223</f>
        <v>59</v>
      </c>
      <c r="C100" s="57">
        <f>方向別!J223</f>
        <v>0</v>
      </c>
      <c r="D100" s="57">
        <f>方向別!K223</f>
        <v>12</v>
      </c>
      <c r="E100" s="57">
        <f>方向別!L223</f>
        <v>4</v>
      </c>
      <c r="F100" s="57">
        <f t="shared" si="12"/>
        <v>75</v>
      </c>
      <c r="G100" s="56">
        <f t="shared" si="13"/>
        <v>5.3333333333333339</v>
      </c>
      <c r="H100" s="55">
        <f t="shared" si="14"/>
        <v>1.2244897959183674</v>
      </c>
      <c r="I100" s="57">
        <f>SUM(方向別!I18,方向別!B141,方向別!B264)</f>
        <v>103</v>
      </c>
      <c r="J100" s="57">
        <f>SUM(方向別!J18,方向別!C141,方向別!C264)</f>
        <v>1</v>
      </c>
      <c r="K100" s="57">
        <f>SUM(方向別!K18,方向別!D141,方向別!D264)</f>
        <v>15</v>
      </c>
      <c r="L100" s="57">
        <f>SUM(方向別!L18,方向別!E141,方向別!E264)</f>
        <v>10</v>
      </c>
      <c r="M100" s="57">
        <f t="shared" si="15"/>
        <v>129</v>
      </c>
      <c r="N100" s="56">
        <f t="shared" si="16"/>
        <v>8.5271317829457356</v>
      </c>
      <c r="O100" s="55">
        <f t="shared" si="17"/>
        <v>1.8391787852865698</v>
      </c>
      <c r="P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5"/>
      <c r="BM100" s="45"/>
      <c r="BN100" s="45"/>
      <c r="BO100" s="45"/>
    </row>
    <row r="101" spans="1:67" s="43" customFormat="1" ht="13.5" customHeight="1">
      <c r="A101" s="54" t="s">
        <v>17</v>
      </c>
      <c r="B101" s="53">
        <f>方向別!I224</f>
        <v>57</v>
      </c>
      <c r="C101" s="53">
        <f>方向別!J224</f>
        <v>1</v>
      </c>
      <c r="D101" s="53">
        <f>方向別!K224</f>
        <v>7</v>
      </c>
      <c r="E101" s="53">
        <f>方向別!L224</f>
        <v>3</v>
      </c>
      <c r="F101" s="53">
        <f t="shared" si="12"/>
        <v>68</v>
      </c>
      <c r="G101" s="52">
        <f t="shared" si="13"/>
        <v>5.8823529411764701</v>
      </c>
      <c r="H101" s="51">
        <f t="shared" si="14"/>
        <v>1.1102040816326531</v>
      </c>
      <c r="I101" s="53">
        <f>SUM(方向別!I19,方向別!B142,方向別!B265)</f>
        <v>95</v>
      </c>
      <c r="J101" s="53">
        <f>SUM(方向別!J19,方向別!C142,方向別!C265)</f>
        <v>3</v>
      </c>
      <c r="K101" s="53">
        <f>SUM(方向別!K19,方向別!D142,方向別!D265)</f>
        <v>19</v>
      </c>
      <c r="L101" s="53">
        <f>SUM(方向別!L19,方向別!E142,方向別!E265)</f>
        <v>7</v>
      </c>
      <c r="M101" s="53">
        <f t="shared" si="15"/>
        <v>124</v>
      </c>
      <c r="N101" s="52">
        <f t="shared" si="16"/>
        <v>8.064516129032258</v>
      </c>
      <c r="O101" s="51">
        <f t="shared" si="17"/>
        <v>1.7678927858568578</v>
      </c>
      <c r="P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5"/>
      <c r="BM101" s="45"/>
      <c r="BN101" s="45"/>
      <c r="BO101" s="45"/>
    </row>
    <row r="102" spans="1:67" s="43" customFormat="1" ht="13.5" customHeight="1">
      <c r="A102" s="54" t="s">
        <v>18</v>
      </c>
      <c r="B102" s="53">
        <f>方向別!I225</f>
        <v>51</v>
      </c>
      <c r="C102" s="53">
        <f>方向別!J225</f>
        <v>0</v>
      </c>
      <c r="D102" s="53">
        <f>方向別!K225</f>
        <v>5</v>
      </c>
      <c r="E102" s="53">
        <f>方向別!L225</f>
        <v>5</v>
      </c>
      <c r="F102" s="53">
        <f t="shared" si="12"/>
        <v>61</v>
      </c>
      <c r="G102" s="52">
        <f t="shared" si="13"/>
        <v>8.1967213114754092</v>
      </c>
      <c r="H102" s="51">
        <f t="shared" si="14"/>
        <v>0.99591836734693873</v>
      </c>
      <c r="I102" s="53">
        <f>SUM(方向別!I20,方向別!B143,方向別!B266)</f>
        <v>108</v>
      </c>
      <c r="J102" s="53">
        <f>SUM(方向別!J20,方向別!C143,方向別!C266)</f>
        <v>2</v>
      </c>
      <c r="K102" s="53">
        <f>SUM(方向別!K20,方向別!D143,方向別!D266)</f>
        <v>13</v>
      </c>
      <c r="L102" s="53">
        <f>SUM(方向別!L20,方向別!E143,方向別!E266)</f>
        <v>6</v>
      </c>
      <c r="M102" s="53">
        <f t="shared" si="15"/>
        <v>129</v>
      </c>
      <c r="N102" s="52">
        <f t="shared" si="16"/>
        <v>6.2015503875968996</v>
      </c>
      <c r="O102" s="51">
        <f t="shared" si="17"/>
        <v>1.8391787852865698</v>
      </c>
      <c r="P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5"/>
      <c r="BM102" s="45"/>
      <c r="BN102" s="45"/>
      <c r="BO102" s="45"/>
    </row>
    <row r="103" spans="1:67" s="43" customFormat="1" ht="13.5" customHeight="1">
      <c r="A103" s="54" t="s">
        <v>19</v>
      </c>
      <c r="B103" s="53">
        <f>方向別!I226</f>
        <v>68</v>
      </c>
      <c r="C103" s="53">
        <f>方向別!J226</f>
        <v>3</v>
      </c>
      <c r="D103" s="53">
        <f>方向別!K226</f>
        <v>14</v>
      </c>
      <c r="E103" s="53">
        <f>方向別!L226</f>
        <v>2</v>
      </c>
      <c r="F103" s="53">
        <f t="shared" si="12"/>
        <v>87</v>
      </c>
      <c r="G103" s="52">
        <f t="shared" si="13"/>
        <v>5.7471264367816088</v>
      </c>
      <c r="H103" s="51">
        <f t="shared" si="14"/>
        <v>1.4204081632653061</v>
      </c>
      <c r="I103" s="53">
        <f>SUM(方向別!I21,方向別!B144,方向別!B267)</f>
        <v>118</v>
      </c>
      <c r="J103" s="53">
        <f>SUM(方向別!J21,方向別!C144,方向別!C267)</f>
        <v>3</v>
      </c>
      <c r="K103" s="53">
        <f>SUM(方向別!K21,方向別!D144,方向別!D267)</f>
        <v>15</v>
      </c>
      <c r="L103" s="53">
        <f>SUM(方向別!L21,方向別!E144,方向別!E267)</f>
        <v>5</v>
      </c>
      <c r="M103" s="53">
        <f t="shared" si="15"/>
        <v>141</v>
      </c>
      <c r="N103" s="52">
        <f t="shared" si="16"/>
        <v>5.6737588652482271</v>
      </c>
      <c r="O103" s="51">
        <f t="shared" si="17"/>
        <v>2.0102651839178787</v>
      </c>
      <c r="P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5"/>
      <c r="BM103" s="45"/>
      <c r="BN103" s="45"/>
      <c r="BO103" s="45"/>
    </row>
    <row r="104" spans="1:67" s="43" customFormat="1" ht="13.5" customHeight="1">
      <c r="A104" s="54" t="s">
        <v>20</v>
      </c>
      <c r="B104" s="53">
        <f>方向別!I227</f>
        <v>51</v>
      </c>
      <c r="C104" s="53">
        <f>方向別!J227</f>
        <v>2</v>
      </c>
      <c r="D104" s="53">
        <f>方向別!K227</f>
        <v>9</v>
      </c>
      <c r="E104" s="53">
        <f>方向別!L227</f>
        <v>3</v>
      </c>
      <c r="F104" s="53">
        <f t="shared" si="12"/>
        <v>65</v>
      </c>
      <c r="G104" s="52">
        <f t="shared" si="13"/>
        <v>7.6923076923076925</v>
      </c>
      <c r="H104" s="51">
        <f t="shared" si="14"/>
        <v>1.0612244897959184</v>
      </c>
      <c r="I104" s="53">
        <f>SUM(方向別!I22,方向別!B145,方向別!B268)</f>
        <v>104</v>
      </c>
      <c r="J104" s="53">
        <f>SUM(方向別!J22,方向別!C145,方向別!C268)</f>
        <v>1</v>
      </c>
      <c r="K104" s="53">
        <f>SUM(方向別!K22,方向別!D145,方向別!D268)</f>
        <v>16</v>
      </c>
      <c r="L104" s="53">
        <f>SUM(方向別!L22,方向別!E145,方向別!E268)</f>
        <v>12</v>
      </c>
      <c r="M104" s="53">
        <f t="shared" si="15"/>
        <v>133</v>
      </c>
      <c r="N104" s="52">
        <f t="shared" si="16"/>
        <v>9.7744360902255636</v>
      </c>
      <c r="O104" s="51">
        <f t="shared" si="17"/>
        <v>1.8962075848303395</v>
      </c>
      <c r="P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5"/>
      <c r="BM104" s="45"/>
      <c r="BN104" s="45"/>
      <c r="BO104" s="45"/>
    </row>
    <row r="105" spans="1:67" s="43" customFormat="1" ht="13.5" customHeight="1">
      <c r="A105" s="54" t="s">
        <v>21</v>
      </c>
      <c r="B105" s="53">
        <f>方向別!I228</f>
        <v>57</v>
      </c>
      <c r="C105" s="53">
        <f>方向別!J228</f>
        <v>1</v>
      </c>
      <c r="D105" s="53">
        <f>方向別!K228</f>
        <v>13</v>
      </c>
      <c r="E105" s="53">
        <f>方向別!L228</f>
        <v>5</v>
      </c>
      <c r="F105" s="53">
        <f t="shared" si="12"/>
        <v>76</v>
      </c>
      <c r="G105" s="52">
        <f t="shared" si="13"/>
        <v>7.8947368421052628</v>
      </c>
      <c r="H105" s="51">
        <f t="shared" si="14"/>
        <v>1.2408163265306122</v>
      </c>
      <c r="I105" s="53">
        <f>SUM(方向別!I23,方向別!B146,方向別!B269)</f>
        <v>118</v>
      </c>
      <c r="J105" s="53">
        <f>SUM(方向別!J23,方向別!C146,方向別!C269)</f>
        <v>1</v>
      </c>
      <c r="K105" s="53">
        <f>SUM(方向別!K23,方向別!D146,方向別!D269)</f>
        <v>22</v>
      </c>
      <c r="L105" s="53">
        <f>SUM(方向別!L23,方向別!E146,方向別!E269)</f>
        <v>16</v>
      </c>
      <c r="M105" s="53">
        <f t="shared" si="15"/>
        <v>157</v>
      </c>
      <c r="N105" s="52">
        <f t="shared" si="16"/>
        <v>10.828025477707007</v>
      </c>
      <c r="O105" s="51">
        <f t="shared" si="17"/>
        <v>2.2383803820929566</v>
      </c>
      <c r="P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5"/>
      <c r="BM105" s="45"/>
      <c r="BN105" s="45"/>
      <c r="BO105" s="45"/>
    </row>
    <row r="106" spans="1:67" s="43" customFormat="1" ht="13.5" customHeight="1">
      <c r="A106" s="50" t="s">
        <v>15</v>
      </c>
      <c r="B106" s="49">
        <f>SUM(B100:B105)</f>
        <v>343</v>
      </c>
      <c r="C106" s="49">
        <f>SUM(C100:C105)</f>
        <v>7</v>
      </c>
      <c r="D106" s="49">
        <f>SUM(D100:D105)</f>
        <v>60</v>
      </c>
      <c r="E106" s="49">
        <f>SUM(E100:E105)</f>
        <v>22</v>
      </c>
      <c r="F106" s="49">
        <f t="shared" si="12"/>
        <v>432</v>
      </c>
      <c r="G106" s="48">
        <f t="shared" si="13"/>
        <v>6.7129629629629637</v>
      </c>
      <c r="H106" s="47">
        <f t="shared" si="14"/>
        <v>7.0530612244897952</v>
      </c>
      <c r="I106" s="49">
        <f>SUM(I100:I105)</f>
        <v>646</v>
      </c>
      <c r="J106" s="49">
        <f>SUM(J100:J105)</f>
        <v>11</v>
      </c>
      <c r="K106" s="49">
        <f>SUM(K100:K105)</f>
        <v>100</v>
      </c>
      <c r="L106" s="49">
        <f>SUM(L100:L105)</f>
        <v>56</v>
      </c>
      <c r="M106" s="49">
        <f t="shared" si="15"/>
        <v>813</v>
      </c>
      <c r="N106" s="48">
        <f t="shared" si="16"/>
        <v>8.2410824108241076</v>
      </c>
      <c r="O106" s="47">
        <f t="shared" si="17"/>
        <v>11.591103507271171</v>
      </c>
      <c r="P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5"/>
      <c r="BM106" s="45"/>
      <c r="BN106" s="45"/>
      <c r="BO106" s="45"/>
    </row>
    <row r="107" spans="1:67" s="43" customFormat="1" ht="13.5" customHeight="1">
      <c r="A107" s="54" t="s">
        <v>22</v>
      </c>
      <c r="B107" s="53">
        <f>方向別!I230</f>
        <v>286</v>
      </c>
      <c r="C107" s="53">
        <f>方向別!J230</f>
        <v>7</v>
      </c>
      <c r="D107" s="53">
        <f>方向別!K230</f>
        <v>82</v>
      </c>
      <c r="E107" s="53">
        <f>方向別!L230</f>
        <v>32</v>
      </c>
      <c r="F107" s="53">
        <f t="shared" si="12"/>
        <v>407</v>
      </c>
      <c r="G107" s="52">
        <f t="shared" si="13"/>
        <v>9.5823095823095823</v>
      </c>
      <c r="H107" s="51">
        <f t="shared" si="14"/>
        <v>6.6448979591836741</v>
      </c>
      <c r="I107" s="53">
        <f>SUM(方向別!I25,方向別!B148,方向別!B271)</f>
        <v>518</v>
      </c>
      <c r="J107" s="53">
        <f>SUM(方向別!J25,方向別!C148,方向別!C271)</f>
        <v>18</v>
      </c>
      <c r="K107" s="53">
        <f>SUM(方向別!K25,方向別!D148,方向別!D271)</f>
        <v>91</v>
      </c>
      <c r="L107" s="53">
        <f>SUM(方向別!L25,方向別!E148,方向別!E271)</f>
        <v>27</v>
      </c>
      <c r="M107" s="53">
        <f t="shared" si="15"/>
        <v>654</v>
      </c>
      <c r="N107" s="52">
        <f t="shared" si="16"/>
        <v>6.8807339449541285</v>
      </c>
      <c r="O107" s="51">
        <f t="shared" si="17"/>
        <v>9.3242087254063293</v>
      </c>
      <c r="P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5"/>
      <c r="BM107" s="45"/>
      <c r="BN107" s="45"/>
      <c r="BO107" s="45"/>
    </row>
    <row r="108" spans="1:67" s="43" customFormat="1" ht="13.5" customHeight="1">
      <c r="A108" s="54" t="s">
        <v>23</v>
      </c>
      <c r="B108" s="53">
        <f>方向別!I231</f>
        <v>330</v>
      </c>
      <c r="C108" s="53">
        <f>方向別!J231</f>
        <v>3</v>
      </c>
      <c r="D108" s="53">
        <f>方向別!K231</f>
        <v>68</v>
      </c>
      <c r="E108" s="53">
        <f>方向別!L231</f>
        <v>35</v>
      </c>
      <c r="F108" s="53">
        <f t="shared" si="12"/>
        <v>436</v>
      </c>
      <c r="G108" s="52">
        <f t="shared" si="13"/>
        <v>8.7155963302752291</v>
      </c>
      <c r="H108" s="51">
        <f t="shared" si="14"/>
        <v>7.1183673469387756</v>
      </c>
      <c r="I108" s="53">
        <f>SUM(方向別!I26,方向別!B149,方向別!B272)</f>
        <v>445</v>
      </c>
      <c r="J108" s="53">
        <f>SUM(方向別!J26,方向別!C149,方向別!C272)</f>
        <v>9</v>
      </c>
      <c r="K108" s="53">
        <f>SUM(方向別!K26,方向別!D149,方向別!D272)</f>
        <v>77</v>
      </c>
      <c r="L108" s="53">
        <f>SUM(方向別!L26,方向別!E149,方向別!E272)</f>
        <v>41</v>
      </c>
      <c r="M108" s="53">
        <f t="shared" si="15"/>
        <v>572</v>
      </c>
      <c r="N108" s="52">
        <f t="shared" si="16"/>
        <v>8.7412587412587417</v>
      </c>
      <c r="O108" s="51">
        <f t="shared" si="17"/>
        <v>8.1551183347590541</v>
      </c>
      <c r="P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5"/>
      <c r="BM108" s="45"/>
      <c r="BN108" s="45"/>
      <c r="BO108" s="45"/>
    </row>
    <row r="109" spans="1:67" s="43" customFormat="1" ht="13.5" customHeight="1">
      <c r="A109" s="54" t="s">
        <v>24</v>
      </c>
      <c r="B109" s="53">
        <f>方向別!I232</f>
        <v>399</v>
      </c>
      <c r="C109" s="53">
        <f>方向別!J232</f>
        <v>4</v>
      </c>
      <c r="D109" s="53">
        <f>方向別!K232</f>
        <v>92</v>
      </c>
      <c r="E109" s="53">
        <f>方向別!L232</f>
        <v>44</v>
      </c>
      <c r="F109" s="53">
        <f t="shared" si="12"/>
        <v>539</v>
      </c>
      <c r="G109" s="52">
        <f t="shared" si="13"/>
        <v>8.9053803339517614</v>
      </c>
      <c r="H109" s="51">
        <f t="shared" si="14"/>
        <v>8.7999999999999989</v>
      </c>
      <c r="I109" s="53">
        <f>SUM(方向別!I27,方向別!B150,方向別!B273)</f>
        <v>425</v>
      </c>
      <c r="J109" s="53">
        <f>SUM(方向別!J27,方向別!C150,方向別!C273)</f>
        <v>8</v>
      </c>
      <c r="K109" s="53">
        <f>SUM(方向別!K27,方向別!D150,方向別!D273)</f>
        <v>85</v>
      </c>
      <c r="L109" s="53">
        <f>SUM(方向別!L27,方向別!E150,方向別!E273)</f>
        <v>29</v>
      </c>
      <c r="M109" s="53">
        <f t="shared" si="15"/>
        <v>547</v>
      </c>
      <c r="N109" s="52">
        <f t="shared" si="16"/>
        <v>6.7641681901279709</v>
      </c>
      <c r="O109" s="51">
        <f t="shared" si="17"/>
        <v>7.7986883376104927</v>
      </c>
      <c r="P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5"/>
      <c r="BM109" s="45"/>
      <c r="BN109" s="45"/>
      <c r="BO109" s="45"/>
    </row>
    <row r="110" spans="1:67" s="43" customFormat="1" ht="13.5" customHeight="1">
      <c r="A110" s="54" t="s">
        <v>25</v>
      </c>
      <c r="B110" s="53">
        <f>方向別!I233</f>
        <v>404</v>
      </c>
      <c r="C110" s="53">
        <f>方向別!J233</f>
        <v>4</v>
      </c>
      <c r="D110" s="53">
        <f>方向別!K233</f>
        <v>76</v>
      </c>
      <c r="E110" s="53">
        <f>方向別!L233</f>
        <v>27</v>
      </c>
      <c r="F110" s="53">
        <f t="shared" si="12"/>
        <v>511</v>
      </c>
      <c r="G110" s="52">
        <f t="shared" si="13"/>
        <v>6.0665362035225048</v>
      </c>
      <c r="H110" s="51">
        <f t="shared" si="14"/>
        <v>8.3428571428571434</v>
      </c>
      <c r="I110" s="53">
        <f>SUM(方向別!I28,方向別!B151,方向別!B274)</f>
        <v>395</v>
      </c>
      <c r="J110" s="53">
        <f>SUM(方向別!J28,方向別!C151,方向別!C274)</f>
        <v>8</v>
      </c>
      <c r="K110" s="53">
        <f>SUM(方向別!K28,方向別!D151,方向別!D274)</f>
        <v>62</v>
      </c>
      <c r="L110" s="53">
        <f>SUM(方向別!L28,方向別!E151,方向別!E274)</f>
        <v>28</v>
      </c>
      <c r="M110" s="53">
        <f t="shared" si="15"/>
        <v>493</v>
      </c>
      <c r="N110" s="52">
        <f t="shared" si="16"/>
        <v>7.3022312373225153</v>
      </c>
      <c r="O110" s="51">
        <f t="shared" si="17"/>
        <v>7.0287995437696038</v>
      </c>
      <c r="P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5"/>
      <c r="BM110" s="45"/>
      <c r="BN110" s="45"/>
      <c r="BO110" s="45"/>
    </row>
    <row r="111" spans="1:67" s="43" customFormat="1" ht="13.5" customHeight="1">
      <c r="A111" s="54" t="s">
        <v>26</v>
      </c>
      <c r="B111" s="53">
        <f>方向別!I234</f>
        <v>393</v>
      </c>
      <c r="C111" s="53">
        <f>方向別!J234</f>
        <v>6</v>
      </c>
      <c r="D111" s="53">
        <f>方向別!K234</f>
        <v>70</v>
      </c>
      <c r="E111" s="53">
        <f>方向別!L234</f>
        <v>34</v>
      </c>
      <c r="F111" s="53">
        <f t="shared" si="12"/>
        <v>503</v>
      </c>
      <c r="G111" s="52">
        <f t="shared" si="13"/>
        <v>7.9522862823061633</v>
      </c>
      <c r="H111" s="51">
        <f t="shared" si="14"/>
        <v>8.2122448979591844</v>
      </c>
      <c r="I111" s="53">
        <f>SUM(方向別!I29,方向別!B152,方向別!B275)</f>
        <v>447</v>
      </c>
      <c r="J111" s="53">
        <f>SUM(方向別!J29,方向別!C152,方向別!C275)</f>
        <v>11</v>
      </c>
      <c r="K111" s="53">
        <f>SUM(方向別!K29,方向別!D152,方向別!D275)</f>
        <v>96</v>
      </c>
      <c r="L111" s="53">
        <f>SUM(方向別!L29,方向別!E152,方向別!E275)</f>
        <v>31</v>
      </c>
      <c r="M111" s="53">
        <f t="shared" si="15"/>
        <v>585</v>
      </c>
      <c r="N111" s="52">
        <f t="shared" si="16"/>
        <v>7.1794871794871788</v>
      </c>
      <c r="O111" s="51">
        <f t="shared" si="17"/>
        <v>8.3404619332763037</v>
      </c>
      <c r="P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5"/>
      <c r="BM111" s="45"/>
      <c r="BN111" s="45"/>
      <c r="BO111" s="45"/>
    </row>
    <row r="112" spans="1:67" s="43" customFormat="1" ht="13.5" customHeight="1">
      <c r="A112" s="54" t="s">
        <v>27</v>
      </c>
      <c r="B112" s="53">
        <f>方向別!I235</f>
        <v>390</v>
      </c>
      <c r="C112" s="53">
        <f>方向別!J235</f>
        <v>5</v>
      </c>
      <c r="D112" s="53">
        <f>方向別!K235</f>
        <v>54</v>
      </c>
      <c r="E112" s="53">
        <f>方向別!L235</f>
        <v>31</v>
      </c>
      <c r="F112" s="53">
        <f t="shared" si="12"/>
        <v>480</v>
      </c>
      <c r="G112" s="52">
        <f t="shared" si="13"/>
        <v>7.5</v>
      </c>
      <c r="H112" s="51">
        <f t="shared" si="14"/>
        <v>7.8367346938775508</v>
      </c>
      <c r="I112" s="53">
        <f>SUM(方向別!I30,方向別!B153,方向別!B276)</f>
        <v>440</v>
      </c>
      <c r="J112" s="53">
        <f>SUM(方向別!J30,方向別!C153,方向別!C276)</f>
        <v>12</v>
      </c>
      <c r="K112" s="53">
        <f>SUM(方向別!K30,方向別!D153,方向別!D276)</f>
        <v>65</v>
      </c>
      <c r="L112" s="53">
        <f>SUM(方向別!L30,方向別!E153,方向別!E276)</f>
        <v>32</v>
      </c>
      <c r="M112" s="53">
        <f t="shared" si="15"/>
        <v>549</v>
      </c>
      <c r="N112" s="52">
        <f t="shared" si="16"/>
        <v>8.0145719489981779</v>
      </c>
      <c r="O112" s="51">
        <f t="shared" si="17"/>
        <v>7.8272027373823789</v>
      </c>
      <c r="P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5"/>
      <c r="BM112" s="45"/>
      <c r="BN112" s="45"/>
      <c r="BO112" s="45"/>
    </row>
    <row r="113" spans="1:67" s="43" customFormat="1" ht="13.5" customHeight="1">
      <c r="A113" s="54" t="s">
        <v>28</v>
      </c>
      <c r="B113" s="53">
        <f>方向別!I236</f>
        <v>458</v>
      </c>
      <c r="C113" s="53">
        <f>方向別!J236</f>
        <v>8</v>
      </c>
      <c r="D113" s="53">
        <f>方向別!K236</f>
        <v>98</v>
      </c>
      <c r="E113" s="53">
        <f>方向別!L236</f>
        <v>31</v>
      </c>
      <c r="F113" s="53">
        <f t="shared" si="12"/>
        <v>595</v>
      </c>
      <c r="G113" s="52">
        <f t="shared" si="13"/>
        <v>6.5546218487394965</v>
      </c>
      <c r="H113" s="51">
        <f t="shared" si="14"/>
        <v>9.7142857142857135</v>
      </c>
      <c r="I113" s="53">
        <f>SUM(方向別!I31,方向別!B154,方向別!B277)</f>
        <v>462</v>
      </c>
      <c r="J113" s="53">
        <f>SUM(方向別!J31,方向別!C154,方向別!C277)</f>
        <v>15</v>
      </c>
      <c r="K113" s="53">
        <f>SUM(方向別!K31,方向別!D154,方向別!D277)</f>
        <v>57</v>
      </c>
      <c r="L113" s="53">
        <f>SUM(方向別!L31,方向別!E154,方向別!E277)</f>
        <v>21</v>
      </c>
      <c r="M113" s="53">
        <f t="shared" si="15"/>
        <v>555</v>
      </c>
      <c r="N113" s="52">
        <f t="shared" si="16"/>
        <v>6.4864864864864868</v>
      </c>
      <c r="O113" s="51">
        <f t="shared" si="17"/>
        <v>7.9127459366980322</v>
      </c>
      <c r="P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5"/>
      <c r="BM113" s="45"/>
      <c r="BN113" s="45"/>
      <c r="BO113" s="45"/>
    </row>
    <row r="114" spans="1:67" s="43" customFormat="1" ht="13.5" customHeight="1">
      <c r="A114" s="54" t="s">
        <v>59</v>
      </c>
      <c r="B114" s="53">
        <f>方向別!I237</f>
        <v>520</v>
      </c>
      <c r="C114" s="53">
        <f>方向別!J237</f>
        <v>5</v>
      </c>
      <c r="D114" s="53">
        <f>方向別!K237</f>
        <v>93</v>
      </c>
      <c r="E114" s="53">
        <f>方向別!L237</f>
        <v>39</v>
      </c>
      <c r="F114" s="53">
        <f t="shared" si="12"/>
        <v>657</v>
      </c>
      <c r="G114" s="52">
        <f t="shared" si="13"/>
        <v>6.6971080669710803</v>
      </c>
      <c r="H114" s="51">
        <f t="shared" si="14"/>
        <v>10.726530612244899</v>
      </c>
      <c r="I114" s="53">
        <f>SUM(方向別!I32,方向別!B155,方向別!B278)</f>
        <v>414</v>
      </c>
      <c r="J114" s="53">
        <f>SUM(方向別!J32,方向別!C155,方向別!C278)</f>
        <v>13</v>
      </c>
      <c r="K114" s="53">
        <f>SUM(方向別!K32,方向別!D155,方向別!D278)</f>
        <v>75</v>
      </c>
      <c r="L114" s="53">
        <f>SUM(方向別!L32,方向別!E155,方向別!E278)</f>
        <v>11</v>
      </c>
      <c r="M114" s="53">
        <f t="shared" si="15"/>
        <v>513</v>
      </c>
      <c r="N114" s="52">
        <f t="shared" si="16"/>
        <v>4.6783625730994149</v>
      </c>
      <c r="O114" s="51">
        <f t="shared" si="17"/>
        <v>7.3139435414884515</v>
      </c>
      <c r="P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5"/>
      <c r="BM114" s="45"/>
      <c r="BN114" s="45"/>
      <c r="BO114" s="45"/>
    </row>
    <row r="115" spans="1:67" s="43" customFormat="1" ht="13.5" customHeight="1">
      <c r="A115" s="58" t="s">
        <v>29</v>
      </c>
      <c r="B115" s="57">
        <f>方向別!I238</f>
        <v>76</v>
      </c>
      <c r="C115" s="57">
        <f>方向別!J238</f>
        <v>0</v>
      </c>
      <c r="D115" s="57">
        <f>方向別!K238</f>
        <v>16</v>
      </c>
      <c r="E115" s="57">
        <f>方向別!L238</f>
        <v>4</v>
      </c>
      <c r="F115" s="57">
        <f t="shared" si="12"/>
        <v>96</v>
      </c>
      <c r="G115" s="56">
        <f t="shared" si="13"/>
        <v>4.1666666666666661</v>
      </c>
      <c r="H115" s="55">
        <f t="shared" si="14"/>
        <v>1.5673469387755101</v>
      </c>
      <c r="I115" s="57">
        <f>SUM(方向別!I33,方向別!B156,方向別!B279)</f>
        <v>99</v>
      </c>
      <c r="J115" s="57">
        <f>SUM(方向別!J33,方向別!C156,方向別!C279)</f>
        <v>3</v>
      </c>
      <c r="K115" s="57">
        <f>SUM(方向別!K33,方向別!D156,方向別!D279)</f>
        <v>11</v>
      </c>
      <c r="L115" s="57">
        <f>SUM(方向別!L33,方向別!E156,方向別!E279)</f>
        <v>2</v>
      </c>
      <c r="M115" s="57">
        <f t="shared" si="15"/>
        <v>115</v>
      </c>
      <c r="N115" s="56">
        <f t="shared" si="16"/>
        <v>4.3478260869565215</v>
      </c>
      <c r="O115" s="55">
        <f t="shared" si="17"/>
        <v>1.6395779868833762</v>
      </c>
      <c r="P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5"/>
      <c r="BM115" s="45"/>
      <c r="BN115" s="45"/>
      <c r="BO115" s="45"/>
    </row>
    <row r="116" spans="1:67" s="43" customFormat="1" ht="13.5" customHeight="1">
      <c r="A116" s="54" t="s">
        <v>30</v>
      </c>
      <c r="B116" s="53">
        <f>方向別!I239</f>
        <v>84</v>
      </c>
      <c r="C116" s="53">
        <f>方向別!J239</f>
        <v>1</v>
      </c>
      <c r="D116" s="53">
        <f>方向別!K239</f>
        <v>20</v>
      </c>
      <c r="E116" s="53">
        <f>方向別!L239</f>
        <v>1</v>
      </c>
      <c r="F116" s="53">
        <f t="shared" si="12"/>
        <v>106</v>
      </c>
      <c r="G116" s="52">
        <f t="shared" si="13"/>
        <v>1.8867924528301887</v>
      </c>
      <c r="H116" s="51">
        <f t="shared" si="14"/>
        <v>1.7306122448979593</v>
      </c>
      <c r="I116" s="53">
        <f>SUM(方向別!I34,方向別!B157,方向別!B280)</f>
        <v>79</v>
      </c>
      <c r="J116" s="53">
        <f>SUM(方向別!J34,方向別!C157,方向別!C280)</f>
        <v>3</v>
      </c>
      <c r="K116" s="53">
        <f>SUM(方向別!K34,方向別!D157,方向別!D280)</f>
        <v>15</v>
      </c>
      <c r="L116" s="53">
        <f>SUM(方向別!L34,方向別!E157,方向別!E280)</f>
        <v>4</v>
      </c>
      <c r="M116" s="53">
        <f t="shared" si="15"/>
        <v>101</v>
      </c>
      <c r="N116" s="52">
        <f t="shared" si="16"/>
        <v>6.9306930693069315</v>
      </c>
      <c r="O116" s="51">
        <f t="shared" si="17"/>
        <v>1.4399771884801824</v>
      </c>
      <c r="P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5"/>
      <c r="BM116" s="45"/>
      <c r="BN116" s="45"/>
      <c r="BO116" s="45"/>
    </row>
    <row r="117" spans="1:67" s="43" customFormat="1" ht="13.5" customHeight="1">
      <c r="A117" s="54" t="s">
        <v>31</v>
      </c>
      <c r="B117" s="53">
        <f>方向別!I240</f>
        <v>78</v>
      </c>
      <c r="C117" s="53">
        <f>方向別!J240</f>
        <v>2</v>
      </c>
      <c r="D117" s="53">
        <f>方向別!K240</f>
        <v>16</v>
      </c>
      <c r="E117" s="53">
        <f>方向別!L240</f>
        <v>6</v>
      </c>
      <c r="F117" s="53">
        <f t="shared" si="12"/>
        <v>102</v>
      </c>
      <c r="G117" s="52">
        <f t="shared" si="13"/>
        <v>7.8431372549019605</v>
      </c>
      <c r="H117" s="51">
        <f t="shared" si="14"/>
        <v>1.6653061224489796</v>
      </c>
      <c r="I117" s="53">
        <f>SUM(方向別!I35,方向別!B158,方向別!B281)</f>
        <v>56</v>
      </c>
      <c r="J117" s="53">
        <f>SUM(方向別!J35,方向別!C158,方向別!C281)</f>
        <v>0</v>
      </c>
      <c r="K117" s="53">
        <f>SUM(方向別!K35,方向別!D158,方向別!D281)</f>
        <v>6</v>
      </c>
      <c r="L117" s="53">
        <f>SUM(方向別!L35,方向別!E158,方向別!E281)</f>
        <v>1</v>
      </c>
      <c r="M117" s="53">
        <f t="shared" si="15"/>
        <v>63</v>
      </c>
      <c r="N117" s="52">
        <f t="shared" si="16"/>
        <v>1.5873015873015872</v>
      </c>
      <c r="O117" s="51">
        <f t="shared" si="17"/>
        <v>0.89820359281437123</v>
      </c>
      <c r="P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5"/>
      <c r="BM117" s="45"/>
      <c r="BN117" s="45"/>
      <c r="BO117" s="45"/>
    </row>
    <row r="118" spans="1:67" s="43" customFormat="1" ht="13.5" customHeight="1">
      <c r="A118" s="54" t="s">
        <v>32</v>
      </c>
      <c r="B118" s="53">
        <f>方向別!I241</f>
        <v>89</v>
      </c>
      <c r="C118" s="53">
        <f>方向別!J241</f>
        <v>2</v>
      </c>
      <c r="D118" s="53">
        <f>方向別!K241</f>
        <v>15</v>
      </c>
      <c r="E118" s="53">
        <f>方向別!L241</f>
        <v>6</v>
      </c>
      <c r="F118" s="53">
        <f t="shared" si="12"/>
        <v>112</v>
      </c>
      <c r="G118" s="52">
        <f t="shared" si="13"/>
        <v>7.1428571428571423</v>
      </c>
      <c r="H118" s="51">
        <f t="shared" si="14"/>
        <v>1.8285714285714287</v>
      </c>
      <c r="I118" s="53">
        <f>SUM(方向別!I36,方向別!B159,方向別!B282)</f>
        <v>72</v>
      </c>
      <c r="J118" s="53">
        <f>SUM(方向別!J36,方向別!C159,方向別!C282)</f>
        <v>4</v>
      </c>
      <c r="K118" s="53">
        <f>SUM(方向別!K36,方向別!D159,方向別!D282)</f>
        <v>11</v>
      </c>
      <c r="L118" s="53">
        <f>SUM(方向別!L36,方向別!E159,方向別!E282)</f>
        <v>1</v>
      </c>
      <c r="M118" s="53">
        <f t="shared" si="15"/>
        <v>88</v>
      </c>
      <c r="N118" s="52">
        <f t="shared" si="16"/>
        <v>5.6818181818181817</v>
      </c>
      <c r="O118" s="51">
        <f t="shared" si="17"/>
        <v>1.2546335899629313</v>
      </c>
      <c r="P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5"/>
      <c r="BM118" s="45"/>
      <c r="BN118" s="45"/>
      <c r="BO118" s="45"/>
    </row>
    <row r="119" spans="1:67" s="43" customFormat="1" ht="13.5" customHeight="1">
      <c r="A119" s="54" t="s">
        <v>33</v>
      </c>
      <c r="B119" s="53">
        <f>方向別!I242</f>
        <v>91</v>
      </c>
      <c r="C119" s="53">
        <f>方向別!J242</f>
        <v>0</v>
      </c>
      <c r="D119" s="53">
        <f>方向別!K242</f>
        <v>11</v>
      </c>
      <c r="E119" s="53">
        <f>方向別!L242</f>
        <v>4</v>
      </c>
      <c r="F119" s="53">
        <f t="shared" si="12"/>
        <v>106</v>
      </c>
      <c r="G119" s="52">
        <f t="shared" si="13"/>
        <v>3.7735849056603774</v>
      </c>
      <c r="H119" s="51">
        <f t="shared" si="14"/>
        <v>1.7306122448979593</v>
      </c>
      <c r="I119" s="53">
        <f>SUM(方向別!I37,方向別!B160,方向別!B283)</f>
        <v>73</v>
      </c>
      <c r="J119" s="53">
        <f>SUM(方向別!J37,方向別!C160,方向別!C283)</f>
        <v>3</v>
      </c>
      <c r="K119" s="53">
        <f>SUM(方向別!K37,方向別!D160,方向別!D283)</f>
        <v>9</v>
      </c>
      <c r="L119" s="53">
        <f>SUM(方向別!L37,方向別!E160,方向別!E283)</f>
        <v>1</v>
      </c>
      <c r="M119" s="53">
        <f t="shared" si="15"/>
        <v>86</v>
      </c>
      <c r="N119" s="52">
        <f t="shared" si="16"/>
        <v>4.6511627906976747</v>
      </c>
      <c r="O119" s="51">
        <f t="shared" si="17"/>
        <v>1.2261191901910464</v>
      </c>
      <c r="P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5"/>
      <c r="BM119" s="45"/>
      <c r="BN119" s="45"/>
      <c r="BO119" s="45"/>
    </row>
    <row r="120" spans="1:67" s="43" customFormat="1" ht="13.5" customHeight="1">
      <c r="A120" s="54" t="s">
        <v>34</v>
      </c>
      <c r="B120" s="53">
        <f>方向別!I243</f>
        <v>91</v>
      </c>
      <c r="C120" s="53">
        <f>方向別!J243</f>
        <v>1</v>
      </c>
      <c r="D120" s="53">
        <f>方向別!K243</f>
        <v>11</v>
      </c>
      <c r="E120" s="53">
        <f>方向別!L243</f>
        <v>3</v>
      </c>
      <c r="F120" s="53">
        <f t="shared" si="12"/>
        <v>106</v>
      </c>
      <c r="G120" s="52">
        <f t="shared" si="13"/>
        <v>3.7735849056603774</v>
      </c>
      <c r="H120" s="51">
        <f t="shared" si="14"/>
        <v>1.7306122448979593</v>
      </c>
      <c r="I120" s="53">
        <f>SUM(方向別!I38,方向別!B161,方向別!B284)</f>
        <v>76</v>
      </c>
      <c r="J120" s="53">
        <f>SUM(方向別!J38,方向別!C161,方向別!C284)</f>
        <v>2</v>
      </c>
      <c r="K120" s="53">
        <f>SUM(方向別!K38,方向別!D161,方向別!D284)</f>
        <v>17</v>
      </c>
      <c r="L120" s="53">
        <f>SUM(方向別!L38,方向別!E161,方向別!E284)</f>
        <v>1</v>
      </c>
      <c r="M120" s="53">
        <f t="shared" si="15"/>
        <v>96</v>
      </c>
      <c r="N120" s="52">
        <f t="shared" si="16"/>
        <v>3.125</v>
      </c>
      <c r="O120" s="51">
        <f t="shared" si="17"/>
        <v>1.3686911890504705</v>
      </c>
      <c r="P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5"/>
      <c r="BM120" s="45"/>
      <c r="BN120" s="45"/>
      <c r="BO120" s="45"/>
    </row>
    <row r="121" spans="1:67" s="43" customFormat="1" ht="13.5" customHeight="1">
      <c r="A121" s="50" t="s">
        <v>15</v>
      </c>
      <c r="B121" s="49">
        <f>SUM(B115:B120)</f>
        <v>509</v>
      </c>
      <c r="C121" s="49">
        <f>SUM(C115:C120)</f>
        <v>6</v>
      </c>
      <c r="D121" s="49">
        <f>SUM(D115:D120)</f>
        <v>89</v>
      </c>
      <c r="E121" s="49">
        <f>SUM(E115:E120)</f>
        <v>24</v>
      </c>
      <c r="F121" s="49">
        <f t="shared" si="12"/>
        <v>628</v>
      </c>
      <c r="G121" s="48">
        <f t="shared" si="13"/>
        <v>4.7770700636942678</v>
      </c>
      <c r="H121" s="47">
        <f t="shared" si="14"/>
        <v>10.253061224489796</v>
      </c>
      <c r="I121" s="49">
        <f>SUM(I115:I120)</f>
        <v>455</v>
      </c>
      <c r="J121" s="49">
        <f>SUM(J115:J120)</f>
        <v>15</v>
      </c>
      <c r="K121" s="49">
        <f>SUM(K115:K120)</f>
        <v>69</v>
      </c>
      <c r="L121" s="49">
        <f>SUM(L115:L120)</f>
        <v>10</v>
      </c>
      <c r="M121" s="49">
        <f t="shared" si="15"/>
        <v>549</v>
      </c>
      <c r="N121" s="48">
        <f t="shared" si="16"/>
        <v>4.5537340619307827</v>
      </c>
      <c r="O121" s="47">
        <f t="shared" si="17"/>
        <v>7.8272027373823789</v>
      </c>
      <c r="P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5"/>
      <c r="BM121" s="45"/>
      <c r="BN121" s="45"/>
      <c r="BO121" s="45"/>
    </row>
    <row r="122" spans="1:67" s="43" customFormat="1" ht="13.5" customHeight="1">
      <c r="A122" s="58" t="s">
        <v>35</v>
      </c>
      <c r="B122" s="57">
        <f>方向別!I245</f>
        <v>103</v>
      </c>
      <c r="C122" s="57">
        <f>方向別!J245</f>
        <v>2</v>
      </c>
      <c r="D122" s="57">
        <f>方向別!K245</f>
        <v>7</v>
      </c>
      <c r="E122" s="57">
        <f>方向別!L245</f>
        <v>4</v>
      </c>
      <c r="F122" s="57">
        <f t="shared" si="12"/>
        <v>116</v>
      </c>
      <c r="G122" s="56">
        <f t="shared" si="13"/>
        <v>5.1724137931034484</v>
      </c>
      <c r="H122" s="55">
        <f t="shared" si="14"/>
        <v>1.8938775510204082</v>
      </c>
      <c r="I122" s="57">
        <f>SUM(方向別!I40,方向別!B163,方向別!B286)</f>
        <v>61</v>
      </c>
      <c r="J122" s="57">
        <f>SUM(方向別!J40,方向別!C163,方向別!C286)</f>
        <v>3</v>
      </c>
      <c r="K122" s="57">
        <f>SUM(方向別!K40,方向別!D163,方向別!D286)</f>
        <v>7</v>
      </c>
      <c r="L122" s="57">
        <f>SUM(方向別!L40,方向別!E163,方向別!E286)</f>
        <v>0</v>
      </c>
      <c r="M122" s="57">
        <f t="shared" si="15"/>
        <v>71</v>
      </c>
      <c r="N122" s="56">
        <f t="shared" si="16"/>
        <v>4.225352112676056</v>
      </c>
      <c r="O122" s="55">
        <f t="shared" si="17"/>
        <v>1.0122611919019104</v>
      </c>
      <c r="P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5"/>
      <c r="BM122" s="45"/>
      <c r="BN122" s="45"/>
      <c r="BO122" s="45"/>
    </row>
    <row r="123" spans="1:67" s="43" customFormat="1" ht="13.5" customHeight="1">
      <c r="A123" s="54" t="s">
        <v>36</v>
      </c>
      <c r="B123" s="53">
        <f>方向別!I246</f>
        <v>93</v>
      </c>
      <c r="C123" s="53">
        <f>方向別!J246</f>
        <v>3</v>
      </c>
      <c r="D123" s="53">
        <f>方向別!K246</f>
        <v>12</v>
      </c>
      <c r="E123" s="53">
        <f>方向別!L246</f>
        <v>2</v>
      </c>
      <c r="F123" s="53">
        <f t="shared" si="12"/>
        <v>110</v>
      </c>
      <c r="G123" s="52">
        <f t="shared" si="13"/>
        <v>4.5454545454545459</v>
      </c>
      <c r="H123" s="51">
        <f t="shared" si="14"/>
        <v>1.7959183673469388</v>
      </c>
      <c r="I123" s="53">
        <f>SUM(方向別!I41,方向別!B164,方向別!B287)</f>
        <v>66</v>
      </c>
      <c r="J123" s="53">
        <f>SUM(方向別!J41,方向別!C164,方向別!C287)</f>
        <v>3</v>
      </c>
      <c r="K123" s="53">
        <f>SUM(方向別!K41,方向別!D164,方向別!D287)</f>
        <v>5</v>
      </c>
      <c r="L123" s="53">
        <f>SUM(方向別!L41,方向別!E164,方向別!E287)</f>
        <v>1</v>
      </c>
      <c r="M123" s="53">
        <f t="shared" si="15"/>
        <v>75</v>
      </c>
      <c r="N123" s="52">
        <f t="shared" si="16"/>
        <v>5.3333333333333339</v>
      </c>
      <c r="O123" s="51">
        <f t="shared" si="17"/>
        <v>1.0692899914456802</v>
      </c>
      <c r="P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5"/>
      <c r="BM123" s="45"/>
      <c r="BN123" s="45"/>
      <c r="BO123" s="45"/>
    </row>
    <row r="124" spans="1:67" s="43" customFormat="1" ht="13.5" customHeight="1">
      <c r="A124" s="54" t="s">
        <v>37</v>
      </c>
      <c r="B124" s="53">
        <f>方向別!I247</f>
        <v>101</v>
      </c>
      <c r="C124" s="53">
        <f>方向別!J247</f>
        <v>2</v>
      </c>
      <c r="D124" s="53">
        <f>方向別!K247</f>
        <v>14</v>
      </c>
      <c r="E124" s="53">
        <f>方向別!L247</f>
        <v>0</v>
      </c>
      <c r="F124" s="53">
        <f t="shared" si="12"/>
        <v>117</v>
      </c>
      <c r="G124" s="52">
        <f t="shared" si="13"/>
        <v>1.7094017094017095</v>
      </c>
      <c r="H124" s="51">
        <f t="shared" si="14"/>
        <v>1.9102040816326531</v>
      </c>
      <c r="I124" s="53">
        <f>SUM(方向別!I42,方向別!B165,方向別!B288)</f>
        <v>64</v>
      </c>
      <c r="J124" s="53">
        <f>SUM(方向別!J42,方向別!C165,方向別!C288)</f>
        <v>2</v>
      </c>
      <c r="K124" s="53">
        <f>SUM(方向別!K42,方向別!D165,方向別!D288)</f>
        <v>7</v>
      </c>
      <c r="L124" s="53">
        <f>SUM(方向別!L42,方向別!E165,方向別!E288)</f>
        <v>0</v>
      </c>
      <c r="M124" s="53">
        <f t="shared" si="15"/>
        <v>73</v>
      </c>
      <c r="N124" s="52">
        <f t="shared" si="16"/>
        <v>2.7397260273972601</v>
      </c>
      <c r="O124" s="51">
        <f t="shared" si="17"/>
        <v>1.0407755916737953</v>
      </c>
      <c r="P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5"/>
      <c r="BM124" s="45"/>
      <c r="BN124" s="45"/>
      <c r="BO124" s="45"/>
    </row>
    <row r="125" spans="1:67" s="43" customFormat="1" ht="13.5" customHeight="1">
      <c r="A125" s="54" t="s">
        <v>38</v>
      </c>
      <c r="B125" s="53">
        <f>方向別!I248</f>
        <v>88</v>
      </c>
      <c r="C125" s="53">
        <f>方向別!J248</f>
        <v>1</v>
      </c>
      <c r="D125" s="53">
        <f>方向別!K248</f>
        <v>8</v>
      </c>
      <c r="E125" s="53">
        <f>方向別!L248</f>
        <v>4</v>
      </c>
      <c r="F125" s="53">
        <f t="shared" si="12"/>
        <v>101</v>
      </c>
      <c r="G125" s="52">
        <f t="shared" si="13"/>
        <v>4.9504950495049505</v>
      </c>
      <c r="H125" s="51">
        <f t="shared" si="14"/>
        <v>1.6489795918367345</v>
      </c>
      <c r="I125" s="53">
        <f>SUM(方向別!I43,方向別!B166,方向別!B289)</f>
        <v>68</v>
      </c>
      <c r="J125" s="53">
        <f>SUM(方向別!J43,方向別!C166,方向別!C289)</f>
        <v>3</v>
      </c>
      <c r="K125" s="53">
        <f>SUM(方向別!K43,方向別!D166,方向別!D289)</f>
        <v>9</v>
      </c>
      <c r="L125" s="53">
        <f>SUM(方向別!L43,方向別!E166,方向別!E289)</f>
        <v>1</v>
      </c>
      <c r="M125" s="53">
        <f t="shared" si="15"/>
        <v>81</v>
      </c>
      <c r="N125" s="52">
        <f t="shared" si="16"/>
        <v>4.9382716049382713</v>
      </c>
      <c r="O125" s="51">
        <f t="shared" si="17"/>
        <v>1.1548331907613345</v>
      </c>
      <c r="P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f>方向別!I249</f>
        <v>82</v>
      </c>
      <c r="C126" s="53">
        <f>方向別!J249</f>
        <v>0</v>
      </c>
      <c r="D126" s="53">
        <f>方向別!K249</f>
        <v>4</v>
      </c>
      <c r="E126" s="53">
        <f>方向別!L249</f>
        <v>1</v>
      </c>
      <c r="F126" s="53">
        <f t="shared" si="12"/>
        <v>87</v>
      </c>
      <c r="G126" s="52">
        <f t="shared" si="13"/>
        <v>1.1494252873563218</v>
      </c>
      <c r="H126" s="51">
        <f t="shared" si="14"/>
        <v>1.4204081632653061</v>
      </c>
      <c r="I126" s="53">
        <f>SUM(方向別!I44,方向別!B167,方向別!B290)</f>
        <v>67</v>
      </c>
      <c r="J126" s="53">
        <f>SUM(方向別!J44,方向別!C167,方向別!C290)</f>
        <v>2</v>
      </c>
      <c r="K126" s="53">
        <f>SUM(方向別!K44,方向別!D167,方向別!D290)</f>
        <v>8</v>
      </c>
      <c r="L126" s="53">
        <f>SUM(方向別!L44,方向別!E167,方向別!E290)</f>
        <v>1</v>
      </c>
      <c r="M126" s="53">
        <f t="shared" si="15"/>
        <v>78</v>
      </c>
      <c r="N126" s="52">
        <f t="shared" si="16"/>
        <v>3.8461538461538463</v>
      </c>
      <c r="O126" s="51">
        <f t="shared" si="17"/>
        <v>1.1120615911035072</v>
      </c>
      <c r="P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5"/>
      <c r="BM126" s="45"/>
      <c r="BN126" s="45"/>
      <c r="BO126" s="45"/>
    </row>
    <row r="127" spans="1:67" s="43" customFormat="1" ht="13.5" customHeight="1">
      <c r="A127" s="54" t="s">
        <v>40</v>
      </c>
      <c r="B127" s="53">
        <f>方向別!I250</f>
        <v>64</v>
      </c>
      <c r="C127" s="53">
        <f>方向別!J250</f>
        <v>2</v>
      </c>
      <c r="D127" s="53">
        <f>方向別!K250</f>
        <v>4</v>
      </c>
      <c r="E127" s="53">
        <f>方向別!L250</f>
        <v>4</v>
      </c>
      <c r="F127" s="53">
        <f t="shared" si="12"/>
        <v>74</v>
      </c>
      <c r="G127" s="52">
        <f t="shared" si="13"/>
        <v>8.1081081081081088</v>
      </c>
      <c r="H127" s="51">
        <f t="shared" si="14"/>
        <v>1.2081632653061225</v>
      </c>
      <c r="I127" s="53">
        <f>SUM(方向別!I45,方向別!B168,方向別!B291)</f>
        <v>69</v>
      </c>
      <c r="J127" s="53">
        <f>SUM(方向別!J45,方向別!C168,方向別!C291)</f>
        <v>2</v>
      </c>
      <c r="K127" s="53">
        <f>SUM(方向別!K45,方向別!D168,方向別!D291)</f>
        <v>4</v>
      </c>
      <c r="L127" s="53">
        <f>SUM(方向別!L45,方向別!E168,方向別!E291)</f>
        <v>1</v>
      </c>
      <c r="M127" s="53">
        <f t="shared" si="15"/>
        <v>76</v>
      </c>
      <c r="N127" s="52">
        <f t="shared" si="16"/>
        <v>3.9473684210526314</v>
      </c>
      <c r="O127" s="51">
        <f t="shared" si="17"/>
        <v>1.0835471913316224</v>
      </c>
      <c r="P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5"/>
      <c r="BM127" s="45"/>
      <c r="BN127" s="45"/>
      <c r="BO127" s="45"/>
    </row>
    <row r="128" spans="1:67" s="43" customFormat="1" ht="13.5" customHeight="1">
      <c r="A128" s="50" t="s">
        <v>15</v>
      </c>
      <c r="B128" s="49">
        <f>SUM(B122:B127)</f>
        <v>531</v>
      </c>
      <c r="C128" s="49">
        <f>SUM(C122:C127)</f>
        <v>10</v>
      </c>
      <c r="D128" s="49">
        <f>SUM(D122:D127)</f>
        <v>49</v>
      </c>
      <c r="E128" s="49">
        <f>SUM(E122:E127)</f>
        <v>15</v>
      </c>
      <c r="F128" s="49">
        <f t="shared" si="12"/>
        <v>605</v>
      </c>
      <c r="G128" s="48">
        <f t="shared" si="13"/>
        <v>4.1322314049586781</v>
      </c>
      <c r="H128" s="47">
        <f t="shared" si="14"/>
        <v>9.8775510204081645</v>
      </c>
      <c r="I128" s="49">
        <f>SUM(I122:I127)</f>
        <v>395</v>
      </c>
      <c r="J128" s="49">
        <f>SUM(J122:J127)</f>
        <v>15</v>
      </c>
      <c r="K128" s="49">
        <f>SUM(K122:K127)</f>
        <v>40</v>
      </c>
      <c r="L128" s="49">
        <f>SUM(L122:L127)</f>
        <v>4</v>
      </c>
      <c r="M128" s="49">
        <f t="shared" si="15"/>
        <v>454</v>
      </c>
      <c r="N128" s="48">
        <f t="shared" si="16"/>
        <v>4.1850220264317182</v>
      </c>
      <c r="O128" s="47">
        <f t="shared" si="17"/>
        <v>6.4727687482178498</v>
      </c>
      <c r="P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5"/>
      <c r="BM128" s="45"/>
      <c r="BN128" s="45"/>
      <c r="BO128" s="45"/>
    </row>
    <row r="129" spans="1:67" s="43" customFormat="1" ht="13.5" customHeight="1">
      <c r="A129" s="50" t="s">
        <v>41</v>
      </c>
      <c r="B129" s="49">
        <f>SUM(B99,B106:B114,B121,B128)</f>
        <v>4827</v>
      </c>
      <c r="C129" s="49">
        <f>SUM(C99,C106:C114,C121,C128)</f>
        <v>73</v>
      </c>
      <c r="D129" s="49">
        <f>SUM(D99,D106:D114,D121,D128)</f>
        <v>877</v>
      </c>
      <c r="E129" s="49">
        <f>SUM(E99,E106:E114,E121,E128)</f>
        <v>348</v>
      </c>
      <c r="F129" s="49">
        <f t="shared" si="12"/>
        <v>6125</v>
      </c>
      <c r="G129" s="48">
        <f t="shared" si="13"/>
        <v>6.8734693877551019</v>
      </c>
      <c r="H129" s="47">
        <f t="shared" si="14"/>
        <v>100</v>
      </c>
      <c r="I129" s="49">
        <f>SUM(I99,I106:I114,I121,I128)</f>
        <v>5611</v>
      </c>
      <c r="J129" s="49">
        <f>SUM(J99,J106:J114,J121,J128)</f>
        <v>153</v>
      </c>
      <c r="K129" s="49">
        <f>SUM(K99,K106:K114,K121,K128)</f>
        <v>925</v>
      </c>
      <c r="L129" s="49">
        <f>SUM(L99,L106:L114,L121,L128)</f>
        <v>325</v>
      </c>
      <c r="M129" s="49">
        <f t="shared" si="15"/>
        <v>7014</v>
      </c>
      <c r="N129" s="48">
        <f t="shared" si="16"/>
        <v>6.8149415454804672</v>
      </c>
      <c r="O129" s="47">
        <f t="shared" si="17"/>
        <v>100</v>
      </c>
      <c r="P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5"/>
      <c r="BM129" s="45"/>
      <c r="BN129" s="45"/>
      <c r="BO129" s="45"/>
    </row>
    <row r="130" spans="1:67" s="43" customFormat="1" ht="13.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5"/>
      <c r="BM130" s="45"/>
      <c r="BN130" s="45"/>
      <c r="BO130" s="45"/>
    </row>
    <row r="131" spans="1:67" s="43" customFormat="1" ht="13.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5"/>
      <c r="BM131" s="45"/>
      <c r="BN131" s="45"/>
      <c r="BO131" s="45"/>
    </row>
    <row r="132" spans="1:67" s="43" customFormat="1" ht="13.5" customHeight="1">
      <c r="A132" s="70" t="s">
        <v>0</v>
      </c>
      <c r="B132" s="69" t="s">
        <v>73</v>
      </c>
      <c r="C132" s="68"/>
      <c r="D132" s="68"/>
      <c r="E132" s="68"/>
      <c r="F132" s="68"/>
      <c r="G132" s="68"/>
      <c r="H132" s="67"/>
      <c r="I132" s="69" t="s">
        <v>72</v>
      </c>
      <c r="J132" s="68"/>
      <c r="K132" s="68"/>
      <c r="L132" s="68"/>
      <c r="M132" s="68"/>
      <c r="N132" s="68"/>
      <c r="O132" s="67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5"/>
      <c r="BM132" s="45"/>
      <c r="BN132" s="45"/>
      <c r="BO132" s="45"/>
    </row>
    <row r="133" spans="1:67" s="43" customFormat="1" ht="39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5"/>
      <c r="BM133" s="45"/>
      <c r="BN133" s="45"/>
      <c r="BO133" s="45"/>
    </row>
    <row r="134" spans="1:67" s="43" customFormat="1" ht="13.5" customHeight="1">
      <c r="A134" s="58" t="s">
        <v>9</v>
      </c>
      <c r="B134" s="57">
        <f>方向別!I298</f>
        <v>28</v>
      </c>
      <c r="C134" s="57">
        <f>方向別!J298</f>
        <v>1</v>
      </c>
      <c r="D134" s="57">
        <f>方向別!K298</f>
        <v>1</v>
      </c>
      <c r="E134" s="57">
        <f>方向別!L298</f>
        <v>0</v>
      </c>
      <c r="F134" s="57">
        <f t="shared" ref="F134:F170" si="18">SUM(B134:E134)</f>
        <v>30</v>
      </c>
      <c r="G134" s="56">
        <f t="shared" ref="G134:G170" si="19">IF(SUM(C134,E134)=0,0,SUM(C134,E134)/F134*100)</f>
        <v>3.3333333333333335</v>
      </c>
      <c r="H134" s="55">
        <f t="shared" ref="H134:H170" si="20">IF(F134=0,0,F134/F$170*100)</f>
        <v>0.95969289827255266</v>
      </c>
      <c r="I134" s="57">
        <f>SUM(方向別!B11,方向別!I93,方向別!B216)</f>
        <v>24</v>
      </c>
      <c r="J134" s="57">
        <f>SUM(方向別!C11,方向別!J93,方向別!C216)</f>
        <v>2</v>
      </c>
      <c r="K134" s="57">
        <f>SUM(方向別!D11,方向別!K93,方向別!D216)</f>
        <v>3</v>
      </c>
      <c r="L134" s="57">
        <f>SUM(方向別!E11,方向別!L93,方向別!E216)</f>
        <v>3</v>
      </c>
      <c r="M134" s="57">
        <f t="shared" ref="M134:M170" si="21">SUM(I134:L134)</f>
        <v>32</v>
      </c>
      <c r="N134" s="56">
        <f t="shared" ref="N134:N170" si="22">IF(SUM(J134,L134)=0,0,SUM(J134,L134)/M134*100)</f>
        <v>15.625</v>
      </c>
      <c r="O134" s="55">
        <f t="shared" ref="O134:O170" si="23">IF(M134=0,0,M134/M$170*100)</f>
        <v>1.1856243052982587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f>方向別!I299</f>
        <v>33</v>
      </c>
      <c r="C135" s="53">
        <f>方向別!J299</f>
        <v>0</v>
      </c>
      <c r="D135" s="53">
        <f>方向別!K299</f>
        <v>4</v>
      </c>
      <c r="E135" s="53">
        <f>方向別!L299</f>
        <v>5</v>
      </c>
      <c r="F135" s="53">
        <f t="shared" si="18"/>
        <v>42</v>
      </c>
      <c r="G135" s="52">
        <f t="shared" si="19"/>
        <v>11.904761904761903</v>
      </c>
      <c r="H135" s="51">
        <f t="shared" si="20"/>
        <v>1.3435700575815739</v>
      </c>
      <c r="I135" s="53">
        <f>SUM(方向別!B12,方向別!I94,方向別!B217)</f>
        <v>37</v>
      </c>
      <c r="J135" s="53">
        <f>SUM(方向別!C12,方向別!J94,方向別!C217)</f>
        <v>0</v>
      </c>
      <c r="K135" s="53">
        <f>SUM(方向別!D12,方向別!K94,方向別!D217)</f>
        <v>2</v>
      </c>
      <c r="L135" s="53">
        <f>SUM(方向別!E12,方向別!L94,方向別!E217)</f>
        <v>3</v>
      </c>
      <c r="M135" s="53">
        <f t="shared" si="21"/>
        <v>42</v>
      </c>
      <c r="N135" s="52">
        <f t="shared" si="22"/>
        <v>7.1428571428571423</v>
      </c>
      <c r="O135" s="51">
        <f t="shared" si="23"/>
        <v>1.5561319007039645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5"/>
      <c r="BM135" s="45"/>
      <c r="BN135" s="45"/>
      <c r="BO135" s="45"/>
    </row>
    <row r="136" spans="1:67" s="43" customFormat="1" ht="13.5" customHeight="1">
      <c r="A136" s="54" t="s">
        <v>11</v>
      </c>
      <c r="B136" s="53">
        <f>方向別!I300</f>
        <v>52</v>
      </c>
      <c r="C136" s="53">
        <f>方向別!J300</f>
        <v>1</v>
      </c>
      <c r="D136" s="53">
        <f>方向別!K300</f>
        <v>6</v>
      </c>
      <c r="E136" s="53">
        <f>方向別!L300</f>
        <v>0</v>
      </c>
      <c r="F136" s="53">
        <f t="shared" si="18"/>
        <v>59</v>
      </c>
      <c r="G136" s="52">
        <f t="shared" si="19"/>
        <v>1.6949152542372881</v>
      </c>
      <c r="H136" s="51">
        <f t="shared" si="20"/>
        <v>1.8873960332693538</v>
      </c>
      <c r="I136" s="53">
        <f>SUM(方向別!B13,方向別!I95,方向別!B218)</f>
        <v>21</v>
      </c>
      <c r="J136" s="53">
        <f>SUM(方向別!C13,方向別!J95,方向別!C218)</f>
        <v>1</v>
      </c>
      <c r="K136" s="53">
        <f>SUM(方向別!D13,方向別!K95,方向別!D218)</f>
        <v>3</v>
      </c>
      <c r="L136" s="53">
        <f>SUM(方向別!E13,方向別!L95,方向別!E218)</f>
        <v>0</v>
      </c>
      <c r="M136" s="53">
        <f t="shared" si="21"/>
        <v>25</v>
      </c>
      <c r="N136" s="52">
        <f t="shared" si="22"/>
        <v>4</v>
      </c>
      <c r="O136" s="51">
        <f t="shared" si="23"/>
        <v>0.92626898851426465</v>
      </c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spans="1:67" s="43" customFormat="1" ht="13.5" customHeight="1">
      <c r="A137" s="54" t="s">
        <v>12</v>
      </c>
      <c r="B137" s="53">
        <f>方向別!I301</f>
        <v>48</v>
      </c>
      <c r="C137" s="53">
        <f>方向別!J301</f>
        <v>1</v>
      </c>
      <c r="D137" s="53">
        <f>方向別!K301</f>
        <v>2</v>
      </c>
      <c r="E137" s="53">
        <f>方向別!L301</f>
        <v>0</v>
      </c>
      <c r="F137" s="53">
        <f t="shared" si="18"/>
        <v>51</v>
      </c>
      <c r="G137" s="52">
        <f t="shared" si="19"/>
        <v>1.9607843137254901</v>
      </c>
      <c r="H137" s="51">
        <f t="shared" si="20"/>
        <v>1.6314779270633395</v>
      </c>
      <c r="I137" s="53">
        <f>SUM(方向別!B14,方向別!I96,方向別!B219)</f>
        <v>24</v>
      </c>
      <c r="J137" s="53">
        <f>SUM(方向別!C14,方向別!J96,方向別!C219)</f>
        <v>1</v>
      </c>
      <c r="K137" s="53">
        <f>SUM(方向別!D14,方向別!K96,方向別!D219)</f>
        <v>3</v>
      </c>
      <c r="L137" s="53">
        <f>SUM(方向別!E14,方向別!L96,方向別!E219)</f>
        <v>0</v>
      </c>
      <c r="M137" s="53">
        <f t="shared" si="21"/>
        <v>28</v>
      </c>
      <c r="N137" s="52">
        <f t="shared" si="22"/>
        <v>3.5714285714285712</v>
      </c>
      <c r="O137" s="51">
        <f t="shared" si="23"/>
        <v>1.0374212671359764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spans="1:67" s="43" customFormat="1" ht="13.5" customHeight="1">
      <c r="A138" s="54" t="s">
        <v>13</v>
      </c>
      <c r="B138" s="53">
        <f>方向別!I302</f>
        <v>42</v>
      </c>
      <c r="C138" s="53">
        <f>方向別!J302</f>
        <v>1</v>
      </c>
      <c r="D138" s="53">
        <f>方向別!K302</f>
        <v>5</v>
      </c>
      <c r="E138" s="53">
        <f>方向別!L302</f>
        <v>1</v>
      </c>
      <c r="F138" s="53">
        <f t="shared" si="18"/>
        <v>49</v>
      </c>
      <c r="G138" s="52">
        <f t="shared" si="19"/>
        <v>4.0816326530612246</v>
      </c>
      <c r="H138" s="51">
        <f t="shared" si="20"/>
        <v>1.5674984005118364</v>
      </c>
      <c r="I138" s="53">
        <f>SUM(方向別!B15,方向別!I97,方向別!B220)</f>
        <v>28</v>
      </c>
      <c r="J138" s="53">
        <f>SUM(方向別!C15,方向別!J97,方向別!C220)</f>
        <v>0</v>
      </c>
      <c r="K138" s="53">
        <f>SUM(方向別!D15,方向別!K97,方向別!D220)</f>
        <v>2</v>
      </c>
      <c r="L138" s="53">
        <f>SUM(方向別!E15,方向別!L97,方向別!E220)</f>
        <v>1</v>
      </c>
      <c r="M138" s="53">
        <f t="shared" si="21"/>
        <v>31</v>
      </c>
      <c r="N138" s="52">
        <f t="shared" si="22"/>
        <v>3.225806451612903</v>
      </c>
      <c r="O138" s="51">
        <f t="shared" si="23"/>
        <v>1.148573545757688</v>
      </c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spans="1:67" s="43" customFormat="1" ht="13.5" customHeight="1">
      <c r="A139" s="54" t="s">
        <v>14</v>
      </c>
      <c r="B139" s="53">
        <f>方向別!I303</f>
        <v>40</v>
      </c>
      <c r="C139" s="53">
        <f>方向別!J303</f>
        <v>1</v>
      </c>
      <c r="D139" s="53">
        <f>方向別!K303</f>
        <v>3</v>
      </c>
      <c r="E139" s="53">
        <f>方向別!L303</f>
        <v>3</v>
      </c>
      <c r="F139" s="53">
        <f t="shared" si="18"/>
        <v>47</v>
      </c>
      <c r="G139" s="52">
        <f t="shared" si="19"/>
        <v>8.5106382978723403</v>
      </c>
      <c r="H139" s="51">
        <f t="shared" si="20"/>
        <v>1.5035188739603327</v>
      </c>
      <c r="I139" s="53">
        <f>SUM(方向別!B16,方向別!I98,方向別!B221)</f>
        <v>27</v>
      </c>
      <c r="J139" s="53">
        <f>SUM(方向別!C16,方向別!J98,方向別!C221)</f>
        <v>3</v>
      </c>
      <c r="K139" s="53">
        <f>SUM(方向別!D16,方向別!K98,方向別!D221)</f>
        <v>0</v>
      </c>
      <c r="L139" s="53">
        <f>SUM(方向別!E16,方向別!L98,方向別!E221)</f>
        <v>0</v>
      </c>
      <c r="M139" s="53">
        <f t="shared" si="21"/>
        <v>30</v>
      </c>
      <c r="N139" s="52">
        <f t="shared" si="22"/>
        <v>10</v>
      </c>
      <c r="O139" s="51">
        <f t="shared" si="23"/>
        <v>1.1115227862171175</v>
      </c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spans="1:67" s="43" customFormat="1" ht="13.5" customHeight="1">
      <c r="A140" s="50" t="s">
        <v>15</v>
      </c>
      <c r="B140" s="49">
        <f>SUM(B134:B139)</f>
        <v>243</v>
      </c>
      <c r="C140" s="49">
        <f>SUM(C134:C139)</f>
        <v>5</v>
      </c>
      <c r="D140" s="49">
        <f>SUM(D134:D139)</f>
        <v>21</v>
      </c>
      <c r="E140" s="49">
        <f>SUM(E134:E139)</f>
        <v>9</v>
      </c>
      <c r="F140" s="49">
        <f t="shared" si="18"/>
        <v>278</v>
      </c>
      <c r="G140" s="48">
        <f t="shared" si="19"/>
        <v>5.0359712230215825</v>
      </c>
      <c r="H140" s="47">
        <f t="shared" si="20"/>
        <v>8.8931541906589882</v>
      </c>
      <c r="I140" s="49">
        <f>SUM(I134:I139)</f>
        <v>161</v>
      </c>
      <c r="J140" s="49">
        <f>SUM(J134:J139)</f>
        <v>7</v>
      </c>
      <c r="K140" s="49">
        <f>SUM(K134:K139)</f>
        <v>13</v>
      </c>
      <c r="L140" s="49">
        <f>SUM(L134:L139)</f>
        <v>7</v>
      </c>
      <c r="M140" s="49">
        <f t="shared" si="21"/>
        <v>188</v>
      </c>
      <c r="N140" s="48">
        <f t="shared" si="22"/>
        <v>7.4468085106382977</v>
      </c>
      <c r="O140" s="47">
        <f t="shared" si="23"/>
        <v>6.9655427936272689</v>
      </c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spans="1:67" s="43" customFormat="1" ht="13.5" customHeight="1">
      <c r="A141" s="58" t="s">
        <v>16</v>
      </c>
      <c r="B141" s="57">
        <f>方向別!I305</f>
        <v>32</v>
      </c>
      <c r="C141" s="57">
        <f>方向別!J305</f>
        <v>1</v>
      </c>
      <c r="D141" s="57">
        <f>方向別!K305</f>
        <v>1</v>
      </c>
      <c r="E141" s="57">
        <f>方向別!L305</f>
        <v>1</v>
      </c>
      <c r="F141" s="57">
        <f t="shared" si="18"/>
        <v>35</v>
      </c>
      <c r="G141" s="56">
        <f t="shared" si="19"/>
        <v>5.7142857142857144</v>
      </c>
      <c r="H141" s="55">
        <f t="shared" si="20"/>
        <v>1.1196417146513116</v>
      </c>
      <c r="I141" s="57">
        <f>SUM(方向別!B18,方向別!I100,方向別!B223)</f>
        <v>46</v>
      </c>
      <c r="J141" s="57">
        <f>SUM(方向別!C18,方向別!J100,方向別!C223)</f>
        <v>1</v>
      </c>
      <c r="K141" s="57">
        <f>SUM(方向別!D18,方向別!K100,方向別!D223)</f>
        <v>5</v>
      </c>
      <c r="L141" s="57">
        <f>SUM(方向別!E18,方向別!L100,方向別!E223)</f>
        <v>3</v>
      </c>
      <c r="M141" s="57">
        <f t="shared" si="21"/>
        <v>55</v>
      </c>
      <c r="N141" s="56">
        <f t="shared" si="22"/>
        <v>7.2727272727272725</v>
      </c>
      <c r="O141" s="55">
        <f t="shared" si="23"/>
        <v>2.0377917747313821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spans="1:67" s="43" customFormat="1" ht="13.5" customHeight="1">
      <c r="A142" s="54" t="s">
        <v>17</v>
      </c>
      <c r="B142" s="53">
        <f>方向別!I306</f>
        <v>32</v>
      </c>
      <c r="C142" s="53">
        <f>方向別!J306</f>
        <v>0</v>
      </c>
      <c r="D142" s="53">
        <f>方向別!K306</f>
        <v>5</v>
      </c>
      <c r="E142" s="53">
        <f>方向別!L306</f>
        <v>2</v>
      </c>
      <c r="F142" s="53">
        <f t="shared" si="18"/>
        <v>39</v>
      </c>
      <c r="G142" s="52">
        <f t="shared" si="19"/>
        <v>5.1282051282051277</v>
      </c>
      <c r="H142" s="51">
        <f t="shared" si="20"/>
        <v>1.2476007677543186</v>
      </c>
      <c r="I142" s="53">
        <f>SUM(方向別!B19,方向別!I101,方向別!B224)</f>
        <v>36</v>
      </c>
      <c r="J142" s="53">
        <f>SUM(方向別!C19,方向別!J101,方向別!C224)</f>
        <v>3</v>
      </c>
      <c r="K142" s="53">
        <f>SUM(方向別!D19,方向別!K101,方向別!D224)</f>
        <v>5</v>
      </c>
      <c r="L142" s="53">
        <f>SUM(方向別!E19,方向別!L101,方向別!E224)</f>
        <v>1</v>
      </c>
      <c r="M142" s="53">
        <f t="shared" si="21"/>
        <v>45</v>
      </c>
      <c r="N142" s="52">
        <f t="shared" si="22"/>
        <v>8.8888888888888893</v>
      </c>
      <c r="O142" s="51">
        <f t="shared" si="23"/>
        <v>1.6672841793256763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spans="1:67" s="43" customFormat="1" ht="13.5" customHeight="1">
      <c r="A143" s="54" t="s">
        <v>18</v>
      </c>
      <c r="B143" s="53">
        <f>方向別!I307</f>
        <v>45</v>
      </c>
      <c r="C143" s="53">
        <f>方向別!J307</f>
        <v>2</v>
      </c>
      <c r="D143" s="53">
        <f>方向別!K307</f>
        <v>2</v>
      </c>
      <c r="E143" s="53">
        <f>方向別!L307</f>
        <v>2</v>
      </c>
      <c r="F143" s="53">
        <f t="shared" si="18"/>
        <v>51</v>
      </c>
      <c r="G143" s="52">
        <f t="shared" si="19"/>
        <v>7.8431372549019605</v>
      </c>
      <c r="H143" s="51">
        <f t="shared" si="20"/>
        <v>1.6314779270633395</v>
      </c>
      <c r="I143" s="53">
        <f>SUM(方向別!B20,方向別!I102,方向別!B225)</f>
        <v>29</v>
      </c>
      <c r="J143" s="53">
        <f>SUM(方向別!C20,方向別!J102,方向別!C225)</f>
        <v>0</v>
      </c>
      <c r="K143" s="53">
        <f>SUM(方向別!D20,方向別!K102,方向別!D225)</f>
        <v>1</v>
      </c>
      <c r="L143" s="53">
        <f>SUM(方向別!E20,方向別!L102,方向別!E225)</f>
        <v>0</v>
      </c>
      <c r="M143" s="53">
        <f t="shared" si="21"/>
        <v>30</v>
      </c>
      <c r="N143" s="52">
        <f t="shared" si="22"/>
        <v>0</v>
      </c>
      <c r="O143" s="51">
        <f t="shared" si="23"/>
        <v>1.1115227862171175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spans="1:67" s="43" customFormat="1" ht="13.5" customHeight="1">
      <c r="A144" s="54" t="s">
        <v>19</v>
      </c>
      <c r="B144" s="53">
        <f>方向別!I308</f>
        <v>42</v>
      </c>
      <c r="C144" s="53">
        <f>方向別!J308</f>
        <v>3</v>
      </c>
      <c r="D144" s="53">
        <f>方向別!K308</f>
        <v>3</v>
      </c>
      <c r="E144" s="53">
        <f>方向別!L308</f>
        <v>1</v>
      </c>
      <c r="F144" s="53">
        <f t="shared" si="18"/>
        <v>49</v>
      </c>
      <c r="G144" s="52">
        <f t="shared" si="19"/>
        <v>8.1632653061224492</v>
      </c>
      <c r="H144" s="51">
        <f t="shared" si="20"/>
        <v>1.5674984005118364</v>
      </c>
      <c r="I144" s="53">
        <f>SUM(方向別!B21,方向別!I103,方向別!B226)</f>
        <v>35</v>
      </c>
      <c r="J144" s="53">
        <f>SUM(方向別!C21,方向別!J103,方向別!C226)</f>
        <v>4</v>
      </c>
      <c r="K144" s="53">
        <f>SUM(方向別!D21,方向別!K103,方向別!D226)</f>
        <v>5</v>
      </c>
      <c r="L144" s="53">
        <f>SUM(方向別!E21,方向別!L103,方向別!E226)</f>
        <v>0</v>
      </c>
      <c r="M144" s="53">
        <f t="shared" si="21"/>
        <v>44</v>
      </c>
      <c r="N144" s="52">
        <f t="shared" si="22"/>
        <v>9.0909090909090917</v>
      </c>
      <c r="O144" s="51">
        <f t="shared" si="23"/>
        <v>1.6302334197851056</v>
      </c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spans="1:63" s="43" customFormat="1" ht="13.5" customHeight="1">
      <c r="A145" s="54" t="s">
        <v>20</v>
      </c>
      <c r="B145" s="53">
        <f>方向別!I309</f>
        <v>47</v>
      </c>
      <c r="C145" s="53">
        <f>方向別!J309</f>
        <v>0</v>
      </c>
      <c r="D145" s="53">
        <f>方向別!K309</f>
        <v>4</v>
      </c>
      <c r="E145" s="53">
        <f>方向別!L309</f>
        <v>2</v>
      </c>
      <c r="F145" s="53">
        <f t="shared" si="18"/>
        <v>53</v>
      </c>
      <c r="G145" s="52">
        <f t="shared" si="19"/>
        <v>3.7735849056603774</v>
      </c>
      <c r="H145" s="51">
        <f t="shared" si="20"/>
        <v>1.6954574536148432</v>
      </c>
      <c r="I145" s="53">
        <f>SUM(方向別!B22,方向別!I104,方向別!B227)</f>
        <v>29</v>
      </c>
      <c r="J145" s="53">
        <f>SUM(方向別!C22,方向別!J104,方向別!C227)</f>
        <v>0</v>
      </c>
      <c r="K145" s="53">
        <f>SUM(方向別!D22,方向別!K104,方向別!D227)</f>
        <v>12</v>
      </c>
      <c r="L145" s="53">
        <f>SUM(方向別!E22,方向別!L104,方向別!E227)</f>
        <v>2</v>
      </c>
      <c r="M145" s="53">
        <f t="shared" si="21"/>
        <v>43</v>
      </c>
      <c r="N145" s="52">
        <f t="shared" si="22"/>
        <v>4.6511627906976747</v>
      </c>
      <c r="O145" s="51">
        <f t="shared" si="23"/>
        <v>1.5931826602445349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spans="1:63" s="43" customFormat="1" ht="13.5" customHeight="1">
      <c r="A146" s="54" t="s">
        <v>21</v>
      </c>
      <c r="B146" s="53">
        <f>方向別!I310</f>
        <v>39</v>
      </c>
      <c r="C146" s="53">
        <f>方向別!J310</f>
        <v>2</v>
      </c>
      <c r="D146" s="53">
        <f>方向別!K310</f>
        <v>5</v>
      </c>
      <c r="E146" s="53">
        <f>方向別!L310</f>
        <v>14</v>
      </c>
      <c r="F146" s="53">
        <f t="shared" si="18"/>
        <v>60</v>
      </c>
      <c r="G146" s="52">
        <f t="shared" si="19"/>
        <v>26.666666666666668</v>
      </c>
      <c r="H146" s="51">
        <f t="shared" si="20"/>
        <v>1.9193857965451053</v>
      </c>
      <c r="I146" s="53">
        <f>SUM(方向別!B23,方向別!I105,方向別!B228)</f>
        <v>22</v>
      </c>
      <c r="J146" s="53">
        <f>SUM(方向別!C23,方向別!J105,方向別!C228)</f>
        <v>2</v>
      </c>
      <c r="K146" s="53">
        <f>SUM(方向別!D23,方向別!K105,方向別!D228)</f>
        <v>10</v>
      </c>
      <c r="L146" s="53">
        <f>SUM(方向別!E23,方向別!L105,方向別!E228)</f>
        <v>2</v>
      </c>
      <c r="M146" s="53">
        <f t="shared" si="21"/>
        <v>36</v>
      </c>
      <c r="N146" s="52">
        <f t="shared" si="22"/>
        <v>11.111111111111111</v>
      </c>
      <c r="O146" s="51">
        <f t="shared" si="23"/>
        <v>1.333827343460541</v>
      </c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spans="1:63" s="43" customFormat="1" ht="13.5" customHeight="1">
      <c r="A147" s="50" t="s">
        <v>15</v>
      </c>
      <c r="B147" s="49">
        <f>SUM(B141:B146)</f>
        <v>237</v>
      </c>
      <c r="C147" s="49">
        <f>SUM(C141:C146)</f>
        <v>8</v>
      </c>
      <c r="D147" s="49">
        <f>SUM(D141:D146)</f>
        <v>20</v>
      </c>
      <c r="E147" s="49">
        <f>SUM(E141:E146)</f>
        <v>22</v>
      </c>
      <c r="F147" s="49">
        <f t="shared" si="18"/>
        <v>287</v>
      </c>
      <c r="G147" s="48">
        <f t="shared" si="19"/>
        <v>10.452961672473867</v>
      </c>
      <c r="H147" s="47">
        <f t="shared" si="20"/>
        <v>9.1810620601407535</v>
      </c>
      <c r="I147" s="49">
        <f>SUM(I141:I146)</f>
        <v>197</v>
      </c>
      <c r="J147" s="49">
        <f>SUM(J141:J146)</f>
        <v>10</v>
      </c>
      <c r="K147" s="49">
        <f>SUM(K141:K146)</f>
        <v>38</v>
      </c>
      <c r="L147" s="49">
        <f>SUM(L141:L146)</f>
        <v>8</v>
      </c>
      <c r="M147" s="49">
        <f t="shared" si="21"/>
        <v>253</v>
      </c>
      <c r="N147" s="48">
        <f t="shared" si="22"/>
        <v>7.1146245059288544</v>
      </c>
      <c r="O147" s="47">
        <f t="shared" si="23"/>
        <v>9.3738421637643565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spans="1:63" s="43" customFormat="1" ht="13.5" customHeight="1">
      <c r="A148" s="54" t="s">
        <v>22</v>
      </c>
      <c r="B148" s="53">
        <f>方向別!I312</f>
        <v>262</v>
      </c>
      <c r="C148" s="53">
        <f>方向別!J312</f>
        <v>9</v>
      </c>
      <c r="D148" s="53">
        <f>方向別!K312</f>
        <v>40</v>
      </c>
      <c r="E148" s="53">
        <f>方向別!L312</f>
        <v>11</v>
      </c>
      <c r="F148" s="53">
        <f t="shared" si="18"/>
        <v>322</v>
      </c>
      <c r="G148" s="52">
        <f t="shared" si="19"/>
        <v>6.2111801242236027</v>
      </c>
      <c r="H148" s="51">
        <f t="shared" si="20"/>
        <v>10.300703774792067</v>
      </c>
      <c r="I148" s="53">
        <f>SUM(方向別!B25,方向別!I107,方向別!B230)</f>
        <v>163</v>
      </c>
      <c r="J148" s="53">
        <f>SUM(方向別!C25,方向別!J107,方向別!C230)</f>
        <v>7</v>
      </c>
      <c r="K148" s="53">
        <f>SUM(方向別!D25,方向別!K107,方向別!D230)</f>
        <v>34</v>
      </c>
      <c r="L148" s="53">
        <f>SUM(方向別!E25,方向別!L107,方向別!E230)</f>
        <v>14</v>
      </c>
      <c r="M148" s="53">
        <f t="shared" si="21"/>
        <v>218</v>
      </c>
      <c r="N148" s="52">
        <f t="shared" si="22"/>
        <v>9.6330275229357802</v>
      </c>
      <c r="O148" s="51">
        <f t="shared" si="23"/>
        <v>8.0770655798443869</v>
      </c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spans="1:63" s="43" customFormat="1" ht="13.5" customHeight="1">
      <c r="A149" s="54" t="s">
        <v>23</v>
      </c>
      <c r="B149" s="53">
        <f>方向別!I313</f>
        <v>210</v>
      </c>
      <c r="C149" s="53">
        <f>方向別!J313</f>
        <v>3</v>
      </c>
      <c r="D149" s="53">
        <f>方向別!K313</f>
        <v>28</v>
      </c>
      <c r="E149" s="53">
        <f>方向別!L313</f>
        <v>13</v>
      </c>
      <c r="F149" s="53">
        <f t="shared" si="18"/>
        <v>254</v>
      </c>
      <c r="G149" s="52">
        <f t="shared" si="19"/>
        <v>6.2992125984251963</v>
      </c>
      <c r="H149" s="51">
        <f t="shared" si="20"/>
        <v>8.1253998720409459</v>
      </c>
      <c r="I149" s="53">
        <f>SUM(方向別!B26,方向別!I108,方向別!B231)</f>
        <v>169</v>
      </c>
      <c r="J149" s="53">
        <f>SUM(方向別!C26,方向別!J108,方向別!C231)</f>
        <v>5</v>
      </c>
      <c r="K149" s="53">
        <f>SUM(方向別!D26,方向別!K108,方向別!D231)</f>
        <v>28</v>
      </c>
      <c r="L149" s="53">
        <f>SUM(方向別!E26,方向別!L108,方向別!E231)</f>
        <v>7</v>
      </c>
      <c r="M149" s="53">
        <f t="shared" si="21"/>
        <v>209</v>
      </c>
      <c r="N149" s="52">
        <f t="shared" si="22"/>
        <v>5.741626794258373</v>
      </c>
      <c r="O149" s="51">
        <f t="shared" si="23"/>
        <v>7.7436087439792525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spans="1:63" s="43" customFormat="1" ht="13.5" customHeight="1">
      <c r="A150" s="54" t="s">
        <v>24</v>
      </c>
      <c r="B150" s="53">
        <f>方向別!I314</f>
        <v>226</v>
      </c>
      <c r="C150" s="53">
        <f>方向別!J314</f>
        <v>3</v>
      </c>
      <c r="D150" s="53">
        <f>方向別!K314</f>
        <v>40</v>
      </c>
      <c r="E150" s="53">
        <f>方向別!L314</f>
        <v>7</v>
      </c>
      <c r="F150" s="53">
        <f t="shared" si="18"/>
        <v>276</v>
      </c>
      <c r="G150" s="52">
        <f t="shared" si="19"/>
        <v>3.6231884057971016</v>
      </c>
      <c r="H150" s="51">
        <f t="shared" si="20"/>
        <v>8.8291746641074855</v>
      </c>
      <c r="I150" s="53">
        <f>SUM(方向別!B27,方向別!I109,方向別!B232)</f>
        <v>164</v>
      </c>
      <c r="J150" s="53">
        <f>SUM(方向別!C27,方向別!J109,方向別!C232)</f>
        <v>4</v>
      </c>
      <c r="K150" s="53">
        <f>SUM(方向別!D27,方向別!K109,方向別!D232)</f>
        <v>28</v>
      </c>
      <c r="L150" s="53">
        <f>SUM(方向別!E27,方向別!L109,方向別!E232)</f>
        <v>10</v>
      </c>
      <c r="M150" s="53">
        <f t="shared" si="21"/>
        <v>206</v>
      </c>
      <c r="N150" s="52">
        <f t="shared" si="22"/>
        <v>6.7961165048543686</v>
      </c>
      <c r="O150" s="51">
        <f t="shared" si="23"/>
        <v>7.6324564653575404</v>
      </c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spans="1:63" s="43" customFormat="1" ht="13.5" customHeight="1">
      <c r="A151" s="54" t="s">
        <v>25</v>
      </c>
      <c r="B151" s="53">
        <f>方向別!I315</f>
        <v>162</v>
      </c>
      <c r="C151" s="53">
        <f>方向別!J315</f>
        <v>3</v>
      </c>
      <c r="D151" s="53">
        <f>方向別!K315</f>
        <v>27</v>
      </c>
      <c r="E151" s="53">
        <f>方向別!L315</f>
        <v>9</v>
      </c>
      <c r="F151" s="53">
        <f t="shared" si="18"/>
        <v>201</v>
      </c>
      <c r="G151" s="52">
        <f t="shared" si="19"/>
        <v>5.9701492537313428</v>
      </c>
      <c r="H151" s="51">
        <f t="shared" si="20"/>
        <v>6.4299424184261031</v>
      </c>
      <c r="I151" s="53">
        <f>SUM(方向別!B28,方向別!I110,方向別!B233)</f>
        <v>155</v>
      </c>
      <c r="J151" s="53">
        <f>SUM(方向別!C28,方向別!J110,方向別!C233)</f>
        <v>8</v>
      </c>
      <c r="K151" s="53">
        <f>SUM(方向別!D28,方向別!K110,方向別!D233)</f>
        <v>30</v>
      </c>
      <c r="L151" s="53">
        <f>SUM(方向別!E28,方向別!L110,方向別!E233)</f>
        <v>7</v>
      </c>
      <c r="M151" s="53">
        <f t="shared" si="21"/>
        <v>200</v>
      </c>
      <c r="N151" s="52">
        <f t="shared" si="22"/>
        <v>7.5</v>
      </c>
      <c r="O151" s="51">
        <f t="shared" si="23"/>
        <v>7.4101519081141172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spans="1:63" s="43" customFormat="1" ht="13.5" customHeight="1">
      <c r="A152" s="54" t="s">
        <v>26</v>
      </c>
      <c r="B152" s="53">
        <f>方向別!I316</f>
        <v>184</v>
      </c>
      <c r="C152" s="53">
        <f>方向別!J316</f>
        <v>4</v>
      </c>
      <c r="D152" s="53">
        <f>方向別!K316</f>
        <v>45</v>
      </c>
      <c r="E152" s="53">
        <f>方向別!L316</f>
        <v>11</v>
      </c>
      <c r="F152" s="53">
        <f t="shared" si="18"/>
        <v>244</v>
      </c>
      <c r="G152" s="52">
        <f t="shared" si="19"/>
        <v>6.1475409836065573</v>
      </c>
      <c r="H152" s="51">
        <f t="shared" si="20"/>
        <v>7.8055022392834292</v>
      </c>
      <c r="I152" s="53">
        <f>SUM(方向別!B29,方向別!I111,方向別!B234)</f>
        <v>165</v>
      </c>
      <c r="J152" s="53">
        <f>SUM(方向別!C29,方向別!J111,方向別!C234)</f>
        <v>4</v>
      </c>
      <c r="K152" s="53">
        <f>SUM(方向別!D29,方向別!K111,方向別!D234)</f>
        <v>31</v>
      </c>
      <c r="L152" s="53">
        <f>SUM(方向別!E29,方向別!L111,方向別!E234)</f>
        <v>9</v>
      </c>
      <c r="M152" s="53">
        <f t="shared" si="21"/>
        <v>209</v>
      </c>
      <c r="N152" s="52">
        <f t="shared" si="22"/>
        <v>6.2200956937799043</v>
      </c>
      <c r="O152" s="51">
        <f t="shared" si="23"/>
        <v>7.7436087439792525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spans="1:63" s="43" customFormat="1" ht="13.5" customHeight="1">
      <c r="A153" s="54" t="s">
        <v>27</v>
      </c>
      <c r="B153" s="53">
        <f>方向別!I317</f>
        <v>205</v>
      </c>
      <c r="C153" s="53">
        <f>方向別!J317</f>
        <v>6</v>
      </c>
      <c r="D153" s="53">
        <f>方向別!K317</f>
        <v>35</v>
      </c>
      <c r="E153" s="53">
        <f>方向別!L317</f>
        <v>18</v>
      </c>
      <c r="F153" s="53">
        <f t="shared" si="18"/>
        <v>264</v>
      </c>
      <c r="G153" s="52">
        <f t="shared" si="19"/>
        <v>9.0909090909090917</v>
      </c>
      <c r="H153" s="51">
        <f t="shared" si="20"/>
        <v>8.4452975047984644</v>
      </c>
      <c r="I153" s="53">
        <f>SUM(方向別!B30,方向別!I112,方向別!B235)</f>
        <v>148</v>
      </c>
      <c r="J153" s="53">
        <f>SUM(方向別!C30,方向別!J112,方向別!C235)</f>
        <v>9</v>
      </c>
      <c r="K153" s="53">
        <f>SUM(方向別!D30,方向別!K112,方向別!D235)</f>
        <v>26</v>
      </c>
      <c r="L153" s="53">
        <f>SUM(方向別!E30,方向別!L112,方向別!E235)</f>
        <v>9</v>
      </c>
      <c r="M153" s="53">
        <f t="shared" si="21"/>
        <v>192</v>
      </c>
      <c r="N153" s="52">
        <f t="shared" si="22"/>
        <v>9.375</v>
      </c>
      <c r="O153" s="51">
        <f t="shared" si="23"/>
        <v>7.1137458317895517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spans="1:63" s="43" customFormat="1" ht="13.5" customHeight="1">
      <c r="A154" s="54" t="s">
        <v>28</v>
      </c>
      <c r="B154" s="53">
        <f>方向別!I318</f>
        <v>213</v>
      </c>
      <c r="C154" s="53">
        <f>方向別!J318</f>
        <v>5</v>
      </c>
      <c r="D154" s="53">
        <f>方向別!K318</f>
        <v>30</v>
      </c>
      <c r="E154" s="53">
        <f>方向別!L318</f>
        <v>8</v>
      </c>
      <c r="F154" s="53">
        <f t="shared" si="18"/>
        <v>256</v>
      </c>
      <c r="G154" s="52">
        <f t="shared" si="19"/>
        <v>5.078125</v>
      </c>
      <c r="H154" s="51">
        <f t="shared" si="20"/>
        <v>8.1893793985924503</v>
      </c>
      <c r="I154" s="53">
        <f>SUM(方向別!B31,方向別!I113,方向別!B236)</f>
        <v>186</v>
      </c>
      <c r="J154" s="53">
        <f>SUM(方向別!C31,方向別!J113,方向別!C236)</f>
        <v>8</v>
      </c>
      <c r="K154" s="53">
        <f>SUM(方向別!D31,方向別!K113,方向別!D236)</f>
        <v>42</v>
      </c>
      <c r="L154" s="53">
        <f>SUM(方向別!E31,方向別!L113,方向別!E236)</f>
        <v>11</v>
      </c>
      <c r="M154" s="53">
        <f t="shared" si="21"/>
        <v>247</v>
      </c>
      <c r="N154" s="52">
        <f t="shared" si="22"/>
        <v>7.6923076923076925</v>
      </c>
      <c r="O154" s="51">
        <f t="shared" si="23"/>
        <v>9.1515376065209342</v>
      </c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spans="1:63" s="43" customFormat="1" ht="13.5" customHeight="1">
      <c r="A155" s="54" t="s">
        <v>59</v>
      </c>
      <c r="B155" s="53">
        <f>方向別!I319</f>
        <v>225</v>
      </c>
      <c r="C155" s="53">
        <f>方向別!J319</f>
        <v>3</v>
      </c>
      <c r="D155" s="53">
        <f>方向別!K319</f>
        <v>42</v>
      </c>
      <c r="E155" s="53">
        <f>方向別!L319</f>
        <v>9</v>
      </c>
      <c r="F155" s="53">
        <f t="shared" si="18"/>
        <v>279</v>
      </c>
      <c r="G155" s="52">
        <f t="shared" si="19"/>
        <v>4.3010752688172049</v>
      </c>
      <c r="H155" s="51">
        <f t="shared" si="20"/>
        <v>8.9251439539347395</v>
      </c>
      <c r="I155" s="53">
        <f>SUM(方向別!B32,方向別!I114,方向別!B237)</f>
        <v>241</v>
      </c>
      <c r="J155" s="53">
        <f>SUM(方向別!C32,方向別!J114,方向別!C237)</f>
        <v>6</v>
      </c>
      <c r="K155" s="53">
        <f>SUM(方向別!D32,方向別!K114,方向別!D237)</f>
        <v>33</v>
      </c>
      <c r="L155" s="53">
        <f>SUM(方向別!E32,方向別!L114,方向別!E237)</f>
        <v>7</v>
      </c>
      <c r="M155" s="53">
        <f t="shared" si="21"/>
        <v>287</v>
      </c>
      <c r="N155" s="52">
        <f t="shared" si="22"/>
        <v>4.529616724738676</v>
      </c>
      <c r="O155" s="51">
        <f t="shared" si="23"/>
        <v>10.633567988143756</v>
      </c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spans="1:63" s="43" customFormat="1" ht="13.5" customHeight="1">
      <c r="A156" s="58" t="s">
        <v>29</v>
      </c>
      <c r="B156" s="57">
        <f>方向別!I320</f>
        <v>42</v>
      </c>
      <c r="C156" s="57">
        <f>方向別!J320</f>
        <v>1</v>
      </c>
      <c r="D156" s="57">
        <f>方向別!K320</f>
        <v>9</v>
      </c>
      <c r="E156" s="57">
        <f>方向別!L320</f>
        <v>1</v>
      </c>
      <c r="F156" s="57">
        <f t="shared" si="18"/>
        <v>53</v>
      </c>
      <c r="G156" s="56">
        <f t="shared" si="19"/>
        <v>3.7735849056603774</v>
      </c>
      <c r="H156" s="55">
        <f t="shared" si="20"/>
        <v>1.6954574536148432</v>
      </c>
      <c r="I156" s="57">
        <f>SUM(方向別!B33,方向別!I115,方向別!B238)</f>
        <v>26</v>
      </c>
      <c r="J156" s="57">
        <f>SUM(方向別!C33,方向別!J115,方向別!C238)</f>
        <v>1</v>
      </c>
      <c r="K156" s="57">
        <f>SUM(方向別!D33,方向別!K115,方向別!D238)</f>
        <v>3</v>
      </c>
      <c r="L156" s="57">
        <f>SUM(方向別!E33,方向別!L115,方向別!E238)</f>
        <v>1</v>
      </c>
      <c r="M156" s="57">
        <f t="shared" si="21"/>
        <v>31</v>
      </c>
      <c r="N156" s="56">
        <f t="shared" si="22"/>
        <v>6.4516129032258061</v>
      </c>
      <c r="O156" s="55">
        <f t="shared" si="23"/>
        <v>1.148573545757688</v>
      </c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spans="1:63" s="43" customFormat="1" ht="13.5" customHeight="1">
      <c r="A157" s="54" t="s">
        <v>30</v>
      </c>
      <c r="B157" s="53">
        <f>方向別!I321</f>
        <v>36</v>
      </c>
      <c r="C157" s="53">
        <f>方向別!J321</f>
        <v>1</v>
      </c>
      <c r="D157" s="53">
        <f>方向別!K321</f>
        <v>7</v>
      </c>
      <c r="E157" s="53">
        <f>方向別!L321</f>
        <v>0</v>
      </c>
      <c r="F157" s="53">
        <f t="shared" si="18"/>
        <v>44</v>
      </c>
      <c r="G157" s="52">
        <f t="shared" si="19"/>
        <v>2.2727272727272729</v>
      </c>
      <c r="H157" s="51">
        <f t="shared" si="20"/>
        <v>1.4075495841330774</v>
      </c>
      <c r="I157" s="53">
        <f>SUM(方向別!B34,方向別!I116,方向別!B239)</f>
        <v>38</v>
      </c>
      <c r="J157" s="53">
        <f>SUM(方向別!C34,方向別!J116,方向別!C239)</f>
        <v>2</v>
      </c>
      <c r="K157" s="53">
        <f>SUM(方向別!D34,方向別!K116,方向別!D239)</f>
        <v>2</v>
      </c>
      <c r="L157" s="53">
        <f>SUM(方向別!E34,方向別!L116,方向別!E239)</f>
        <v>0</v>
      </c>
      <c r="M157" s="53">
        <f t="shared" si="21"/>
        <v>42</v>
      </c>
      <c r="N157" s="52">
        <f t="shared" si="22"/>
        <v>4.7619047619047619</v>
      </c>
      <c r="O157" s="51">
        <f t="shared" si="23"/>
        <v>1.5561319007039645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spans="1:63" s="43" customFormat="1" ht="13.5" customHeight="1">
      <c r="A158" s="54" t="s">
        <v>31</v>
      </c>
      <c r="B158" s="53">
        <f>方向別!I322</f>
        <v>36</v>
      </c>
      <c r="C158" s="53">
        <f>方向別!J322</f>
        <v>0</v>
      </c>
      <c r="D158" s="53">
        <f>方向別!K322</f>
        <v>2</v>
      </c>
      <c r="E158" s="53">
        <f>方向別!L322</f>
        <v>0</v>
      </c>
      <c r="F158" s="53">
        <f t="shared" si="18"/>
        <v>38</v>
      </c>
      <c r="G158" s="52">
        <f t="shared" si="19"/>
        <v>0</v>
      </c>
      <c r="H158" s="51">
        <f t="shared" si="20"/>
        <v>1.2156110044785668</v>
      </c>
      <c r="I158" s="53">
        <f>SUM(方向別!B35,方向別!I117,方向別!B240)</f>
        <v>32</v>
      </c>
      <c r="J158" s="53">
        <f>SUM(方向別!C35,方向別!J117,方向別!C240)</f>
        <v>1</v>
      </c>
      <c r="K158" s="53">
        <f>SUM(方向別!D35,方向別!K117,方向別!D240)</f>
        <v>5</v>
      </c>
      <c r="L158" s="53">
        <f>SUM(方向別!E35,方向別!L117,方向別!E240)</f>
        <v>3</v>
      </c>
      <c r="M158" s="53">
        <f t="shared" si="21"/>
        <v>41</v>
      </c>
      <c r="N158" s="52">
        <f t="shared" si="22"/>
        <v>9.7560975609756095</v>
      </c>
      <c r="O158" s="51">
        <f t="shared" si="23"/>
        <v>1.519081141163394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spans="1:63" s="43" customFormat="1" ht="13.5" customHeight="1">
      <c r="A159" s="54" t="s">
        <v>32</v>
      </c>
      <c r="B159" s="53">
        <f>方向別!I323</f>
        <v>35</v>
      </c>
      <c r="C159" s="53">
        <f>方向別!J323</f>
        <v>5</v>
      </c>
      <c r="D159" s="53">
        <f>方向別!K323</f>
        <v>3</v>
      </c>
      <c r="E159" s="53">
        <f>方向別!L323</f>
        <v>1</v>
      </c>
      <c r="F159" s="53">
        <f t="shared" si="18"/>
        <v>44</v>
      </c>
      <c r="G159" s="52">
        <f t="shared" si="19"/>
        <v>13.636363636363635</v>
      </c>
      <c r="H159" s="51">
        <f t="shared" si="20"/>
        <v>1.4075495841330774</v>
      </c>
      <c r="I159" s="53">
        <f>SUM(方向別!B36,方向別!I118,方向別!B241)</f>
        <v>34</v>
      </c>
      <c r="J159" s="53">
        <f>SUM(方向別!C36,方向別!J118,方向別!C241)</f>
        <v>2</v>
      </c>
      <c r="K159" s="53">
        <f>SUM(方向別!D36,方向別!K118,方向別!D241)</f>
        <v>4</v>
      </c>
      <c r="L159" s="53">
        <f>SUM(方向別!E36,方向別!L118,方向別!E241)</f>
        <v>2</v>
      </c>
      <c r="M159" s="53">
        <f t="shared" si="21"/>
        <v>42</v>
      </c>
      <c r="N159" s="52">
        <f t="shared" si="22"/>
        <v>9.5238095238095237</v>
      </c>
      <c r="O159" s="51">
        <f t="shared" si="23"/>
        <v>1.5561319007039645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spans="1:63" s="43" customFormat="1" ht="13.5" customHeight="1">
      <c r="A160" s="54" t="s">
        <v>33</v>
      </c>
      <c r="B160" s="53">
        <f>方向別!I324</f>
        <v>30</v>
      </c>
      <c r="C160" s="53">
        <f>方向別!J324</f>
        <v>1</v>
      </c>
      <c r="D160" s="53">
        <f>方向別!K324</f>
        <v>5</v>
      </c>
      <c r="E160" s="53">
        <f>方向別!L324</f>
        <v>2</v>
      </c>
      <c r="F160" s="53">
        <f t="shared" si="18"/>
        <v>38</v>
      </c>
      <c r="G160" s="52">
        <f t="shared" si="19"/>
        <v>7.8947368421052628</v>
      </c>
      <c r="H160" s="51">
        <f t="shared" si="20"/>
        <v>1.2156110044785668</v>
      </c>
      <c r="I160" s="53">
        <f>SUM(方向別!B37,方向別!I119,方向別!B242)</f>
        <v>42</v>
      </c>
      <c r="J160" s="53">
        <f>SUM(方向別!C37,方向別!J119,方向別!C242)</f>
        <v>3</v>
      </c>
      <c r="K160" s="53">
        <f>SUM(方向別!D37,方向別!K119,方向別!D242)</f>
        <v>4</v>
      </c>
      <c r="L160" s="53">
        <f>SUM(方向別!E37,方向別!L119,方向別!E242)</f>
        <v>1</v>
      </c>
      <c r="M160" s="53">
        <f t="shared" si="21"/>
        <v>50</v>
      </c>
      <c r="N160" s="52">
        <f t="shared" si="22"/>
        <v>8</v>
      </c>
      <c r="O160" s="51">
        <f t="shared" si="23"/>
        <v>1.8525379770285293</v>
      </c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spans="1:67" s="43" customFormat="1" ht="13.5" customHeight="1">
      <c r="A161" s="54" t="s">
        <v>34</v>
      </c>
      <c r="B161" s="53">
        <f>方向別!I325</f>
        <v>37</v>
      </c>
      <c r="C161" s="53">
        <f>方向別!J325</f>
        <v>1</v>
      </c>
      <c r="D161" s="53">
        <f>方向別!K325</f>
        <v>3</v>
      </c>
      <c r="E161" s="53">
        <f>方向別!L325</f>
        <v>1</v>
      </c>
      <c r="F161" s="53">
        <f t="shared" si="18"/>
        <v>42</v>
      </c>
      <c r="G161" s="52">
        <f t="shared" si="19"/>
        <v>4.7619047619047619</v>
      </c>
      <c r="H161" s="51">
        <f t="shared" si="20"/>
        <v>1.3435700575815739</v>
      </c>
      <c r="I161" s="53">
        <f>SUM(方向別!B38,方向別!I120,方向別!B243)</f>
        <v>38</v>
      </c>
      <c r="J161" s="53">
        <f>SUM(方向別!C38,方向別!J120,方向別!C243)</f>
        <v>1</v>
      </c>
      <c r="K161" s="53">
        <f>SUM(方向別!D38,方向別!K120,方向別!D243)</f>
        <v>3</v>
      </c>
      <c r="L161" s="53">
        <f>SUM(方向別!E38,方向別!L120,方向別!E243)</f>
        <v>1</v>
      </c>
      <c r="M161" s="53">
        <f t="shared" si="21"/>
        <v>43</v>
      </c>
      <c r="N161" s="52">
        <f t="shared" si="22"/>
        <v>4.6511627906976747</v>
      </c>
      <c r="O161" s="51">
        <f t="shared" si="23"/>
        <v>1.5931826602445349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spans="1:67" s="43" customFormat="1" ht="13.5" customHeight="1">
      <c r="A162" s="50" t="s">
        <v>15</v>
      </c>
      <c r="B162" s="49">
        <f>SUM(B156:B161)</f>
        <v>216</v>
      </c>
      <c r="C162" s="49">
        <f>SUM(C156:C161)</f>
        <v>9</v>
      </c>
      <c r="D162" s="49">
        <f>SUM(D156:D161)</f>
        <v>29</v>
      </c>
      <c r="E162" s="49">
        <f>SUM(E156:E161)</f>
        <v>5</v>
      </c>
      <c r="F162" s="49">
        <f t="shared" si="18"/>
        <v>259</v>
      </c>
      <c r="G162" s="48">
        <f t="shared" si="19"/>
        <v>5.4054054054054053</v>
      </c>
      <c r="H162" s="47">
        <f t="shared" si="20"/>
        <v>8.2853486884197061</v>
      </c>
      <c r="I162" s="49">
        <f>SUM(I156:I161)</f>
        <v>210</v>
      </c>
      <c r="J162" s="49">
        <f>SUM(J156:J161)</f>
        <v>10</v>
      </c>
      <c r="K162" s="49">
        <f>SUM(K156:K161)</f>
        <v>21</v>
      </c>
      <c r="L162" s="49">
        <f>SUM(L156:L161)</f>
        <v>8</v>
      </c>
      <c r="M162" s="49">
        <f t="shared" si="21"/>
        <v>249</v>
      </c>
      <c r="N162" s="48">
        <f t="shared" si="22"/>
        <v>7.2289156626506017</v>
      </c>
      <c r="O162" s="47">
        <f t="shared" si="23"/>
        <v>9.2256391256020756</v>
      </c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spans="1:67" s="43" customFormat="1" ht="13.5" customHeight="1">
      <c r="A163" s="58" t="s">
        <v>35</v>
      </c>
      <c r="B163" s="57">
        <f>方向別!I327</f>
        <v>39</v>
      </c>
      <c r="C163" s="57">
        <f>方向別!J327</f>
        <v>0</v>
      </c>
      <c r="D163" s="57">
        <f>方向別!K327</f>
        <v>2</v>
      </c>
      <c r="E163" s="57">
        <f>方向別!L327</f>
        <v>0</v>
      </c>
      <c r="F163" s="57">
        <f t="shared" si="18"/>
        <v>41</v>
      </c>
      <c r="G163" s="56">
        <f t="shared" si="19"/>
        <v>0</v>
      </c>
      <c r="H163" s="55">
        <f t="shared" si="20"/>
        <v>1.3115802943058221</v>
      </c>
      <c r="I163" s="57">
        <f>SUM(方向別!B40,方向別!I122,方向別!B245)</f>
        <v>36</v>
      </c>
      <c r="J163" s="57">
        <f>SUM(方向別!C40,方向別!J122,方向別!C245)</f>
        <v>1</v>
      </c>
      <c r="K163" s="57">
        <f>SUM(方向別!D40,方向別!K122,方向別!D245)</f>
        <v>1</v>
      </c>
      <c r="L163" s="57">
        <f>SUM(方向別!E40,方向別!L122,方向別!E245)</f>
        <v>1</v>
      </c>
      <c r="M163" s="57">
        <f t="shared" si="21"/>
        <v>39</v>
      </c>
      <c r="N163" s="56">
        <f t="shared" si="22"/>
        <v>5.1282051282051277</v>
      </c>
      <c r="O163" s="55">
        <f t="shared" si="23"/>
        <v>1.4449796220822526</v>
      </c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spans="1:67" s="43" customFormat="1" ht="13.5" customHeight="1">
      <c r="A164" s="54" t="s">
        <v>36</v>
      </c>
      <c r="B164" s="53">
        <f>方向別!I328</f>
        <v>37</v>
      </c>
      <c r="C164" s="53">
        <f>方向別!J328</f>
        <v>3</v>
      </c>
      <c r="D164" s="53">
        <f>方向別!K328</f>
        <v>0</v>
      </c>
      <c r="E164" s="53">
        <f>方向別!L328</f>
        <v>0</v>
      </c>
      <c r="F164" s="53">
        <f t="shared" si="18"/>
        <v>40</v>
      </c>
      <c r="G164" s="52">
        <f t="shared" si="19"/>
        <v>7.5</v>
      </c>
      <c r="H164" s="51">
        <f t="shared" si="20"/>
        <v>1.2795905310300704</v>
      </c>
      <c r="I164" s="53">
        <f>SUM(方向別!B41,方向別!I123,方向別!B246)</f>
        <v>43</v>
      </c>
      <c r="J164" s="53">
        <f>SUM(方向別!C41,方向別!J123,方向別!C246)</f>
        <v>1</v>
      </c>
      <c r="K164" s="53">
        <f>SUM(方向別!D41,方向別!K123,方向別!D246)</f>
        <v>1</v>
      </c>
      <c r="L164" s="53">
        <f>SUM(方向別!E41,方向別!L123,方向別!E246)</f>
        <v>0</v>
      </c>
      <c r="M164" s="53">
        <f t="shared" si="21"/>
        <v>45</v>
      </c>
      <c r="N164" s="52">
        <f t="shared" si="22"/>
        <v>2.2222222222222223</v>
      </c>
      <c r="O164" s="51">
        <f t="shared" si="23"/>
        <v>1.6672841793256763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spans="1:67" s="43" customFormat="1" ht="13.5" customHeight="1">
      <c r="A165" s="54" t="s">
        <v>37</v>
      </c>
      <c r="B165" s="53">
        <f>方向別!I329</f>
        <v>25</v>
      </c>
      <c r="C165" s="53">
        <f>方向別!J329</f>
        <v>0</v>
      </c>
      <c r="D165" s="53">
        <f>方向別!K329</f>
        <v>5</v>
      </c>
      <c r="E165" s="53">
        <f>方向別!L329</f>
        <v>0</v>
      </c>
      <c r="F165" s="53">
        <f t="shared" si="18"/>
        <v>30</v>
      </c>
      <c r="G165" s="52">
        <f t="shared" si="19"/>
        <v>0</v>
      </c>
      <c r="H165" s="51">
        <f t="shared" si="20"/>
        <v>0.95969289827255266</v>
      </c>
      <c r="I165" s="53">
        <f>SUM(方向別!B42,方向別!I124,方向別!B247)</f>
        <v>41</v>
      </c>
      <c r="J165" s="53">
        <f>SUM(方向別!C42,方向別!J124,方向別!C247)</f>
        <v>1</v>
      </c>
      <c r="K165" s="53">
        <f>SUM(方向別!D42,方向別!K124,方向別!D247)</f>
        <v>6</v>
      </c>
      <c r="L165" s="53">
        <f>SUM(方向別!E42,方向別!L124,方向別!E247)</f>
        <v>1</v>
      </c>
      <c r="M165" s="53">
        <f t="shared" si="21"/>
        <v>49</v>
      </c>
      <c r="N165" s="52">
        <f t="shared" si="22"/>
        <v>4.0816326530612246</v>
      </c>
      <c r="O165" s="51">
        <f t="shared" si="23"/>
        <v>1.8154872174879586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spans="1:67" s="43" customFormat="1" ht="13.5" customHeight="1">
      <c r="A166" s="54" t="s">
        <v>38</v>
      </c>
      <c r="B166" s="53">
        <f>方向別!I330</f>
        <v>25</v>
      </c>
      <c r="C166" s="53">
        <f>方向別!J330</f>
        <v>2</v>
      </c>
      <c r="D166" s="53">
        <f>方向別!K330</f>
        <v>5</v>
      </c>
      <c r="E166" s="53">
        <f>方向別!L330</f>
        <v>1</v>
      </c>
      <c r="F166" s="53">
        <f t="shared" si="18"/>
        <v>33</v>
      </c>
      <c r="G166" s="52">
        <f t="shared" si="19"/>
        <v>9.0909090909090917</v>
      </c>
      <c r="H166" s="51">
        <f t="shared" si="20"/>
        <v>1.0556621880998081</v>
      </c>
      <c r="I166" s="53">
        <f>SUM(方向別!B43,方向別!I125,方向別!B248)</f>
        <v>39</v>
      </c>
      <c r="J166" s="53">
        <f>SUM(方向別!C43,方向別!J125,方向別!C248)</f>
        <v>1</v>
      </c>
      <c r="K166" s="53">
        <f>SUM(方向別!D43,方向別!K125,方向別!D248)</f>
        <v>0</v>
      </c>
      <c r="L166" s="53">
        <f>SUM(方向別!E43,方向別!L125,方向別!E248)</f>
        <v>2</v>
      </c>
      <c r="M166" s="53">
        <f t="shared" si="21"/>
        <v>42</v>
      </c>
      <c r="N166" s="52">
        <f t="shared" si="22"/>
        <v>7.1428571428571423</v>
      </c>
      <c r="O166" s="51">
        <f t="shared" si="23"/>
        <v>1.5561319007039645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spans="1:67" s="43" customFormat="1" ht="13.5" customHeight="1">
      <c r="A167" s="54" t="s">
        <v>39</v>
      </c>
      <c r="B167" s="53">
        <f>方向別!I331</f>
        <v>24</v>
      </c>
      <c r="C167" s="53">
        <f>方向別!J331</f>
        <v>0</v>
      </c>
      <c r="D167" s="53">
        <f>方向別!K331</f>
        <v>3</v>
      </c>
      <c r="E167" s="53">
        <f>方向別!L331</f>
        <v>1</v>
      </c>
      <c r="F167" s="53">
        <f t="shared" si="18"/>
        <v>28</v>
      </c>
      <c r="G167" s="52">
        <f t="shared" si="19"/>
        <v>3.5714285714285712</v>
      </c>
      <c r="H167" s="51">
        <f t="shared" si="20"/>
        <v>0.89571337172104937</v>
      </c>
      <c r="I167" s="53">
        <f>SUM(方向別!B44,方向別!I126,方向別!B249)</f>
        <v>33</v>
      </c>
      <c r="J167" s="53">
        <f>SUM(方向別!C44,方向別!J126,方向別!C249)</f>
        <v>0</v>
      </c>
      <c r="K167" s="53">
        <f>SUM(方向別!D44,方向別!K126,方向別!D249)</f>
        <v>3</v>
      </c>
      <c r="L167" s="53">
        <f>SUM(方向別!E44,方向別!L126,方向別!E249)</f>
        <v>0</v>
      </c>
      <c r="M167" s="53">
        <f t="shared" si="21"/>
        <v>36</v>
      </c>
      <c r="N167" s="52">
        <f t="shared" si="22"/>
        <v>0</v>
      </c>
      <c r="O167" s="51">
        <f t="shared" si="23"/>
        <v>1.333827343460541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spans="1:67" s="43" customFormat="1" ht="13.5" customHeight="1">
      <c r="A168" s="54" t="s">
        <v>40</v>
      </c>
      <c r="B168" s="53">
        <f>方向別!I332</f>
        <v>32</v>
      </c>
      <c r="C168" s="53">
        <f>方向別!J332</f>
        <v>1</v>
      </c>
      <c r="D168" s="53">
        <f>方向別!K332</f>
        <v>1</v>
      </c>
      <c r="E168" s="53">
        <f>方向別!L332</f>
        <v>0</v>
      </c>
      <c r="F168" s="53">
        <f t="shared" si="18"/>
        <v>34</v>
      </c>
      <c r="G168" s="52">
        <f t="shared" si="19"/>
        <v>2.9411764705882351</v>
      </c>
      <c r="H168" s="51">
        <f t="shared" si="20"/>
        <v>1.0876519513755598</v>
      </c>
      <c r="I168" s="53">
        <f>SUM(方向別!B45,方向別!I127,方向別!B250)</f>
        <v>21</v>
      </c>
      <c r="J168" s="53">
        <f>SUM(方向別!C45,方向別!J127,方向別!C250)</f>
        <v>3</v>
      </c>
      <c r="K168" s="53">
        <f>SUM(方向別!D45,方向別!K127,方向別!D250)</f>
        <v>4</v>
      </c>
      <c r="L168" s="53">
        <f>SUM(方向別!E45,方向別!L127,方向別!E250)</f>
        <v>2</v>
      </c>
      <c r="M168" s="53">
        <f t="shared" si="21"/>
        <v>30</v>
      </c>
      <c r="N168" s="52">
        <f t="shared" si="22"/>
        <v>16.666666666666664</v>
      </c>
      <c r="O168" s="51">
        <f t="shared" si="23"/>
        <v>1.1115227862171175</v>
      </c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spans="1:67" s="43" customFormat="1" ht="13.5" customHeight="1">
      <c r="A169" s="50" t="s">
        <v>15</v>
      </c>
      <c r="B169" s="49">
        <f>SUM(B163:B168)</f>
        <v>182</v>
      </c>
      <c r="C169" s="49">
        <f>SUM(C163:C168)</f>
        <v>6</v>
      </c>
      <c r="D169" s="49">
        <f>SUM(D163:D168)</f>
        <v>16</v>
      </c>
      <c r="E169" s="49">
        <f>SUM(E163:E168)</f>
        <v>2</v>
      </c>
      <c r="F169" s="49">
        <f t="shared" si="18"/>
        <v>206</v>
      </c>
      <c r="G169" s="48">
        <f t="shared" si="19"/>
        <v>3.8834951456310676</v>
      </c>
      <c r="H169" s="47">
        <f t="shared" si="20"/>
        <v>6.5898912348048624</v>
      </c>
      <c r="I169" s="49">
        <f>SUM(I163:I168)</f>
        <v>213</v>
      </c>
      <c r="J169" s="49">
        <f>SUM(J163:J168)</f>
        <v>7</v>
      </c>
      <c r="K169" s="49">
        <f>SUM(K163:K168)</f>
        <v>15</v>
      </c>
      <c r="L169" s="49">
        <f>SUM(L163:L168)</f>
        <v>6</v>
      </c>
      <c r="M169" s="49">
        <f t="shared" si="21"/>
        <v>241</v>
      </c>
      <c r="N169" s="48">
        <f t="shared" si="22"/>
        <v>5.394190871369295</v>
      </c>
      <c r="O169" s="47">
        <f t="shared" si="23"/>
        <v>8.92923304927751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spans="1:67" s="43" customFormat="1" ht="13.5" customHeight="1">
      <c r="A170" s="50" t="s">
        <v>41</v>
      </c>
      <c r="B170" s="49">
        <f>SUM(B140,B147:B155,B162,B169)</f>
        <v>2565</v>
      </c>
      <c r="C170" s="49">
        <f>SUM(C140,C147:C155,C162,C169)</f>
        <v>64</v>
      </c>
      <c r="D170" s="49">
        <f>SUM(D140,D147:D155,D162,D169)</f>
        <v>373</v>
      </c>
      <c r="E170" s="49">
        <f>SUM(E140,E147:E155,E162,E169)</f>
        <v>124</v>
      </c>
      <c r="F170" s="49">
        <f t="shared" si="18"/>
        <v>3126</v>
      </c>
      <c r="G170" s="48">
        <f t="shared" si="19"/>
        <v>6.0140754958413307</v>
      </c>
      <c r="H170" s="47">
        <f t="shared" si="20"/>
        <v>100</v>
      </c>
      <c r="I170" s="49">
        <f>SUM(I140,I147:I155,I162,I169)</f>
        <v>2172</v>
      </c>
      <c r="J170" s="49">
        <f>SUM(J140,J147:J155,J162,J169)</f>
        <v>85</v>
      </c>
      <c r="K170" s="49">
        <f>SUM(K140,K147:K155,K162,K169)</f>
        <v>339</v>
      </c>
      <c r="L170" s="49">
        <f>SUM(L140,L147:L155,L162,L169)</f>
        <v>103</v>
      </c>
      <c r="M170" s="49">
        <f t="shared" si="21"/>
        <v>2699</v>
      </c>
      <c r="N170" s="48">
        <f t="shared" si="22"/>
        <v>6.9655427936272689</v>
      </c>
      <c r="O170" s="47">
        <f t="shared" si="23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spans="1:67" s="44" customFormat="1" ht="12" customHeight="1">
      <c r="A173" s="70" t="s">
        <v>0</v>
      </c>
      <c r="B173" s="69"/>
      <c r="C173" s="68"/>
      <c r="D173" s="68"/>
      <c r="E173" s="68"/>
      <c r="F173" s="68"/>
      <c r="G173" s="68"/>
      <c r="H173" s="67"/>
      <c r="I173" s="69" t="s">
        <v>71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/>
      <c r="C175" s="57"/>
      <c r="D175" s="57"/>
      <c r="E175" s="57"/>
      <c r="F175" s="57"/>
      <c r="G175" s="56"/>
      <c r="H175" s="55"/>
      <c r="I175" s="57">
        <f>SUM(方向別!I52,方向別!I134,方向別!I216,方向別!I298)</f>
        <v>145</v>
      </c>
      <c r="J175" s="57">
        <f>SUM(方向別!J52,方向別!J134,方向別!J216,方向別!J298)</f>
        <v>7</v>
      </c>
      <c r="K175" s="57">
        <f>SUM(方向別!K52,方向別!K134,方向別!K216,方向別!K298)</f>
        <v>25</v>
      </c>
      <c r="L175" s="57">
        <f>SUM(方向別!L52,方向別!L134,方向別!L216,方向別!L298)</f>
        <v>11</v>
      </c>
      <c r="M175" s="57">
        <f t="shared" ref="M175:M211" si="24">SUM(I175:L175)</f>
        <v>188</v>
      </c>
      <c r="N175" s="56">
        <f t="shared" ref="N175:N211" si="25">IF(SUM(J175,L175)=0,0,SUM(J175,L175)/M175*100)</f>
        <v>9.5744680851063837</v>
      </c>
      <c r="O175" s="55">
        <f t="shared" ref="O175:O211" si="26">IF(M175=0,0,M175/M$211*100)</f>
        <v>1.1027686532144534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/>
      <c r="C176" s="53"/>
      <c r="D176" s="53"/>
      <c r="E176" s="53"/>
      <c r="F176" s="53"/>
      <c r="G176" s="52"/>
      <c r="H176" s="51"/>
      <c r="I176" s="53">
        <f>SUM(方向別!I53,方向別!I135,方向別!I217,方向別!I299)</f>
        <v>158</v>
      </c>
      <c r="J176" s="53">
        <f>SUM(方向別!J53,方向別!J135,方向別!J217,方向別!J299)</f>
        <v>1</v>
      </c>
      <c r="K176" s="53">
        <f>SUM(方向別!K53,方向別!K135,方向別!K217,方向別!K299)</f>
        <v>25</v>
      </c>
      <c r="L176" s="53">
        <f>SUM(方向別!L53,方向別!L135,方向別!L217,方向別!L299)</f>
        <v>11</v>
      </c>
      <c r="M176" s="53">
        <f t="shared" si="24"/>
        <v>195</v>
      </c>
      <c r="N176" s="52">
        <f t="shared" si="25"/>
        <v>6.1538461538461542</v>
      </c>
      <c r="O176" s="51">
        <f t="shared" si="26"/>
        <v>1.1438291881745659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/>
      <c r="C177" s="53"/>
      <c r="D177" s="53"/>
      <c r="E177" s="53"/>
      <c r="F177" s="53"/>
      <c r="G177" s="52"/>
      <c r="H177" s="51"/>
      <c r="I177" s="53">
        <f>SUM(方向別!I54,方向別!I136,方向別!I218,方向別!I300)</f>
        <v>184</v>
      </c>
      <c r="J177" s="53">
        <f>SUM(方向別!J54,方向別!J136,方向別!J218,方向別!J300)</f>
        <v>4</v>
      </c>
      <c r="K177" s="53">
        <f>SUM(方向別!K54,方向別!K136,方向別!K218,方向別!K300)</f>
        <v>24</v>
      </c>
      <c r="L177" s="53">
        <f>SUM(方向別!L54,方向別!L136,方向別!L218,方向別!L300)</f>
        <v>5</v>
      </c>
      <c r="M177" s="53">
        <f t="shared" si="24"/>
        <v>217</v>
      </c>
      <c r="N177" s="52">
        <f t="shared" si="25"/>
        <v>4.1474654377880187</v>
      </c>
      <c r="O177" s="51">
        <f t="shared" si="26"/>
        <v>1.2728765837634912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/>
      <c r="C178" s="53"/>
      <c r="D178" s="53"/>
      <c r="E178" s="53"/>
      <c r="F178" s="53"/>
      <c r="G178" s="52"/>
      <c r="H178" s="51"/>
      <c r="I178" s="53">
        <f>SUM(方向別!I55,方向別!I137,方向別!I219,方向別!I301)</f>
        <v>190</v>
      </c>
      <c r="J178" s="53">
        <f>SUM(方向別!J55,方向別!J137,方向別!J219,方向別!J301)</f>
        <v>5</v>
      </c>
      <c r="K178" s="53">
        <f>SUM(方向別!K55,方向別!K137,方向別!K219,方向別!K301)</f>
        <v>31</v>
      </c>
      <c r="L178" s="53">
        <f>SUM(方向別!L55,方向別!L137,方向別!L219,方向別!L301)</f>
        <v>7</v>
      </c>
      <c r="M178" s="53">
        <f t="shared" si="24"/>
        <v>233</v>
      </c>
      <c r="N178" s="52">
        <f t="shared" si="25"/>
        <v>5.1502145922746783</v>
      </c>
      <c r="O178" s="51">
        <f t="shared" si="26"/>
        <v>1.3667292351008915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/>
      <c r="C179" s="53"/>
      <c r="D179" s="53"/>
      <c r="E179" s="53"/>
      <c r="F179" s="53"/>
      <c r="G179" s="52"/>
      <c r="H179" s="51"/>
      <c r="I179" s="53">
        <f>SUM(方向別!I56,方向別!I138,方向別!I220,方向別!I302)</f>
        <v>177</v>
      </c>
      <c r="J179" s="53">
        <f>SUM(方向別!J56,方向別!J138,方向別!J220,方向別!J302)</f>
        <v>4</v>
      </c>
      <c r="K179" s="53">
        <f>SUM(方向別!K56,方向別!K138,方向別!K220,方向別!K302)</f>
        <v>31</v>
      </c>
      <c r="L179" s="53">
        <f>SUM(方向別!L56,方向別!L138,方向別!L220,方向別!L302)</f>
        <v>11</v>
      </c>
      <c r="M179" s="53">
        <f t="shared" si="24"/>
        <v>223</v>
      </c>
      <c r="N179" s="52">
        <f t="shared" si="25"/>
        <v>6.7264573991031389</v>
      </c>
      <c r="O179" s="51">
        <f t="shared" si="26"/>
        <v>1.3080713280150165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/>
      <c r="C180" s="53"/>
      <c r="D180" s="53"/>
      <c r="E180" s="53"/>
      <c r="F180" s="53"/>
      <c r="G180" s="52"/>
      <c r="H180" s="51"/>
      <c r="I180" s="53">
        <f>SUM(方向別!I57,方向別!I139,方向別!I221,方向別!I303)</f>
        <v>194</v>
      </c>
      <c r="J180" s="53">
        <f>SUM(方向別!J57,方向別!J139,方向別!J221,方向別!J303)</f>
        <v>7</v>
      </c>
      <c r="K180" s="53">
        <f>SUM(方向別!K57,方向別!K139,方向別!K221,方向別!K303)</f>
        <v>34</v>
      </c>
      <c r="L180" s="53">
        <f>SUM(方向別!L57,方向別!L139,方向別!L221,方向別!L303)</f>
        <v>9</v>
      </c>
      <c r="M180" s="53">
        <f t="shared" si="24"/>
        <v>244</v>
      </c>
      <c r="N180" s="52">
        <f t="shared" si="25"/>
        <v>6.557377049180328</v>
      </c>
      <c r="O180" s="51">
        <f t="shared" si="26"/>
        <v>1.4312529328953543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/>
      <c r="C181" s="49"/>
      <c r="D181" s="49"/>
      <c r="E181" s="49"/>
      <c r="F181" s="49"/>
      <c r="G181" s="48"/>
      <c r="H181" s="47"/>
      <c r="I181" s="49">
        <f>SUM(方向別!I58,方向別!I140,方向別!I222,方向別!I304)</f>
        <v>1048</v>
      </c>
      <c r="J181" s="49">
        <f>SUM(方向別!J58,方向別!J140,方向別!J222,方向別!J304)</f>
        <v>28</v>
      </c>
      <c r="K181" s="49">
        <f>SUM(方向別!K58,方向別!K140,方向別!K222,方向別!K304)</f>
        <v>170</v>
      </c>
      <c r="L181" s="49">
        <f>SUM(方向別!L58,方向別!L140,方向別!L222,方向別!L304)</f>
        <v>54</v>
      </c>
      <c r="M181" s="49">
        <f t="shared" si="24"/>
        <v>1300</v>
      </c>
      <c r="N181" s="48">
        <f t="shared" si="25"/>
        <v>6.3076923076923075</v>
      </c>
      <c r="O181" s="47">
        <f t="shared" si="26"/>
        <v>7.6255279211637728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/>
      <c r="C182" s="57"/>
      <c r="D182" s="57"/>
      <c r="E182" s="57"/>
      <c r="F182" s="57"/>
      <c r="G182" s="56"/>
      <c r="H182" s="55"/>
      <c r="I182" s="57">
        <f>SUM(方向別!I59,方向別!I141,方向別!I223,方向別!I305)</f>
        <v>217</v>
      </c>
      <c r="J182" s="57">
        <f>SUM(方向別!J59,方向別!J141,方向別!J223,方向別!J305)</f>
        <v>2</v>
      </c>
      <c r="K182" s="57">
        <f>SUM(方向別!K59,方向別!K141,方向別!K223,方向別!K305)</f>
        <v>32</v>
      </c>
      <c r="L182" s="57">
        <f>SUM(方向別!L59,方向別!L141,方向別!L223,方向別!L305)</f>
        <v>17</v>
      </c>
      <c r="M182" s="57">
        <f t="shared" si="24"/>
        <v>268</v>
      </c>
      <c r="N182" s="56">
        <f t="shared" si="25"/>
        <v>7.08955223880597</v>
      </c>
      <c r="O182" s="55">
        <f t="shared" si="26"/>
        <v>1.5720319099014546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/>
      <c r="C183" s="53"/>
      <c r="D183" s="53"/>
      <c r="E183" s="53"/>
      <c r="F183" s="53"/>
      <c r="G183" s="52"/>
      <c r="H183" s="51"/>
      <c r="I183" s="53">
        <f>SUM(方向別!I60,方向別!I142,方向別!I224,方向別!I306)</f>
        <v>194</v>
      </c>
      <c r="J183" s="53">
        <f>SUM(方向別!J60,方向別!J142,方向別!J224,方向別!J306)</f>
        <v>7</v>
      </c>
      <c r="K183" s="53">
        <f>SUM(方向別!K60,方向別!K142,方向別!K224,方向別!K306)</f>
        <v>32</v>
      </c>
      <c r="L183" s="53">
        <f>SUM(方向別!L60,方向別!L142,方向別!L224,方向別!L306)</f>
        <v>10</v>
      </c>
      <c r="M183" s="53">
        <f t="shared" si="24"/>
        <v>243</v>
      </c>
      <c r="N183" s="52">
        <f t="shared" si="25"/>
        <v>6.9958847736625511</v>
      </c>
      <c r="O183" s="51">
        <f t="shared" si="26"/>
        <v>1.4253871421867668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/>
      <c r="C184" s="53"/>
      <c r="D184" s="53"/>
      <c r="E184" s="53"/>
      <c r="F184" s="53"/>
      <c r="G184" s="52"/>
      <c r="H184" s="51"/>
      <c r="I184" s="53">
        <f>SUM(方向別!I61,方向別!I143,方向別!I225,方向別!I307)</f>
        <v>194</v>
      </c>
      <c r="J184" s="53">
        <f>SUM(方向別!J61,方向別!J143,方向別!J225,方向別!J307)</f>
        <v>3</v>
      </c>
      <c r="K184" s="53">
        <f>SUM(方向別!K61,方向別!K143,方向別!K225,方向別!K307)</f>
        <v>20</v>
      </c>
      <c r="L184" s="53">
        <f>SUM(方向別!L61,方向別!L143,方向別!L225,方向別!L307)</f>
        <v>11</v>
      </c>
      <c r="M184" s="53">
        <f t="shared" si="24"/>
        <v>228</v>
      </c>
      <c r="N184" s="52">
        <f t="shared" si="25"/>
        <v>6.140350877192982</v>
      </c>
      <c r="O184" s="51">
        <f t="shared" si="26"/>
        <v>1.337400281557954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/>
      <c r="C185" s="53"/>
      <c r="D185" s="53"/>
      <c r="E185" s="53"/>
      <c r="F185" s="53"/>
      <c r="G185" s="52"/>
      <c r="H185" s="51"/>
      <c r="I185" s="53">
        <f>SUM(方向別!I62,方向別!I144,方向別!I226,方向別!I308)</f>
        <v>222</v>
      </c>
      <c r="J185" s="53">
        <f>SUM(方向別!J62,方向別!J144,方向別!J226,方向別!J308)</f>
        <v>10</v>
      </c>
      <c r="K185" s="53">
        <f>SUM(方向別!K62,方向別!K144,方向別!K226,方向別!K308)</f>
        <v>33</v>
      </c>
      <c r="L185" s="53">
        <f>SUM(方向別!L62,方向別!L144,方向別!L226,方向別!L308)</f>
        <v>7</v>
      </c>
      <c r="M185" s="53">
        <f t="shared" si="24"/>
        <v>272</v>
      </c>
      <c r="N185" s="52">
        <f t="shared" si="25"/>
        <v>6.25</v>
      </c>
      <c r="O185" s="51">
        <f t="shared" si="26"/>
        <v>1.5954950727358048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/>
      <c r="C186" s="53"/>
      <c r="D186" s="53"/>
      <c r="E186" s="53"/>
      <c r="F186" s="53"/>
      <c r="G186" s="52"/>
      <c r="H186" s="51"/>
      <c r="I186" s="53">
        <f>SUM(方向別!I63,方向別!I145,方向別!I227,方向別!I309)</f>
        <v>204</v>
      </c>
      <c r="J186" s="53">
        <f>SUM(方向別!J63,方向別!J145,方向別!J227,方向別!J309)</f>
        <v>3</v>
      </c>
      <c r="K186" s="53">
        <f>SUM(方向別!K63,方向別!K145,方向別!K227,方向別!K309)</f>
        <v>39</v>
      </c>
      <c r="L186" s="53">
        <f>SUM(方向別!L63,方向別!L145,方向別!L227,方向別!L309)</f>
        <v>17</v>
      </c>
      <c r="M186" s="53">
        <f t="shared" si="24"/>
        <v>263</v>
      </c>
      <c r="N186" s="52">
        <f t="shared" si="25"/>
        <v>7.6045627376425857</v>
      </c>
      <c r="O186" s="51">
        <f t="shared" si="26"/>
        <v>1.5427029563585171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/>
      <c r="C187" s="53"/>
      <c r="D187" s="53"/>
      <c r="E187" s="53"/>
      <c r="F187" s="53"/>
      <c r="G187" s="52"/>
      <c r="H187" s="51"/>
      <c r="I187" s="53">
        <f>SUM(方向別!I64,方向別!I146,方向別!I228,方向別!I310)</f>
        <v>216</v>
      </c>
      <c r="J187" s="53">
        <f>SUM(方向別!J64,方向別!J146,方向別!J228,方向別!J310)</f>
        <v>4</v>
      </c>
      <c r="K187" s="53">
        <f>SUM(方向別!K64,方向別!K146,方向別!K228,方向別!K310)</f>
        <v>42</v>
      </c>
      <c r="L187" s="53">
        <f>SUM(方向別!L64,方向別!L146,方向別!L228,方向別!L310)</f>
        <v>27</v>
      </c>
      <c r="M187" s="53">
        <f t="shared" si="24"/>
        <v>289</v>
      </c>
      <c r="N187" s="52">
        <f t="shared" si="25"/>
        <v>10.726643598615917</v>
      </c>
      <c r="O187" s="51">
        <f t="shared" si="26"/>
        <v>1.6952135147817924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/>
      <c r="C188" s="49"/>
      <c r="D188" s="49"/>
      <c r="E188" s="49"/>
      <c r="F188" s="49"/>
      <c r="G188" s="48"/>
      <c r="H188" s="47"/>
      <c r="I188" s="49">
        <f>SUM(方向別!I65,方向別!I147,方向別!I229,方向別!I311)</f>
        <v>1247</v>
      </c>
      <c r="J188" s="49">
        <f>SUM(方向別!J65,方向別!J147,方向別!J229,方向別!J311)</f>
        <v>29</v>
      </c>
      <c r="K188" s="49">
        <f>SUM(方向別!K65,方向別!K147,方向別!K229,方向別!K311)</f>
        <v>198</v>
      </c>
      <c r="L188" s="49">
        <f>SUM(方向別!L65,方向別!L147,方向別!L229,方向別!L311)</f>
        <v>89</v>
      </c>
      <c r="M188" s="49">
        <f t="shared" si="24"/>
        <v>1563</v>
      </c>
      <c r="N188" s="48">
        <f t="shared" si="25"/>
        <v>7.5495841330774152</v>
      </c>
      <c r="O188" s="47">
        <f t="shared" si="26"/>
        <v>9.1682308775222907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/>
      <c r="C189" s="53"/>
      <c r="D189" s="53"/>
      <c r="E189" s="53"/>
      <c r="F189" s="53"/>
      <c r="G189" s="52"/>
      <c r="H189" s="51"/>
      <c r="I189" s="53">
        <f>SUM(方向別!I66,方向別!I148,方向別!I230,方向別!I312)</f>
        <v>1064</v>
      </c>
      <c r="J189" s="53">
        <f>SUM(方向別!J66,方向別!J148,方向別!J230,方向別!J312)</f>
        <v>33</v>
      </c>
      <c r="K189" s="53">
        <f>SUM(方向別!K66,方向別!K148,方向別!K230,方向別!K312)</f>
        <v>210</v>
      </c>
      <c r="L189" s="53">
        <f>SUM(方向別!L66,方向別!L148,方向別!L230,方向別!L312)</f>
        <v>71</v>
      </c>
      <c r="M189" s="53">
        <f t="shared" si="24"/>
        <v>1378</v>
      </c>
      <c r="N189" s="52">
        <f t="shared" si="25"/>
        <v>7.5471698113207548</v>
      </c>
      <c r="O189" s="51">
        <f t="shared" si="26"/>
        <v>8.0830595964335998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/>
      <c r="C190" s="53"/>
      <c r="D190" s="53"/>
      <c r="E190" s="53"/>
      <c r="F190" s="53"/>
      <c r="G190" s="52"/>
      <c r="H190" s="51"/>
      <c r="I190" s="53">
        <f>SUM(方向別!I67,方向別!I149,方向別!I231,方向別!I313)</f>
        <v>1013</v>
      </c>
      <c r="J190" s="53">
        <f>SUM(方向別!J67,方向別!J149,方向別!J231,方向別!J313)</f>
        <v>14</v>
      </c>
      <c r="K190" s="53">
        <f>SUM(方向別!K67,方向別!K149,方向別!K231,方向別!K313)</f>
        <v>182</v>
      </c>
      <c r="L190" s="53">
        <f>SUM(方向別!L67,方向別!L149,方向別!L231,方向別!L313)</f>
        <v>85</v>
      </c>
      <c r="M190" s="53">
        <f t="shared" si="24"/>
        <v>1294</v>
      </c>
      <c r="N190" s="52">
        <f t="shared" si="25"/>
        <v>7.6506955177743432</v>
      </c>
      <c r="O190" s="51">
        <f t="shared" si="26"/>
        <v>7.5903331769122477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/>
      <c r="C191" s="53"/>
      <c r="D191" s="53"/>
      <c r="E191" s="53"/>
      <c r="F191" s="53"/>
      <c r="G191" s="52"/>
      <c r="H191" s="51"/>
      <c r="I191" s="53">
        <f>SUM(方向別!I68,方向別!I150,方向別!I232,方向別!I314)</f>
        <v>1095</v>
      </c>
      <c r="J191" s="53">
        <f>SUM(方向別!J68,方向別!J150,方向別!J232,方向別!J314)</f>
        <v>14</v>
      </c>
      <c r="K191" s="53">
        <f>SUM(方向別!K68,方向別!K150,方向別!K232,方向別!K314)</f>
        <v>211</v>
      </c>
      <c r="L191" s="53">
        <f>SUM(方向別!L68,方向別!L150,方向別!L232,方向別!L314)</f>
        <v>83</v>
      </c>
      <c r="M191" s="53">
        <f t="shared" si="24"/>
        <v>1403</v>
      </c>
      <c r="N191" s="52">
        <f t="shared" si="25"/>
        <v>6.9137562366357805</v>
      </c>
      <c r="O191" s="51">
        <f t="shared" si="26"/>
        <v>8.2297043641482865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/>
      <c r="C192" s="53"/>
      <c r="D192" s="53"/>
      <c r="E192" s="53"/>
      <c r="F192" s="53"/>
      <c r="G192" s="52"/>
      <c r="H192" s="51"/>
      <c r="I192" s="53">
        <f>SUM(方向別!I69,方向別!I151,方向別!I233,方向別!I315)</f>
        <v>1029</v>
      </c>
      <c r="J192" s="53">
        <f>SUM(方向別!J69,方向別!J151,方向別!J233,方向別!J315)</f>
        <v>17</v>
      </c>
      <c r="K192" s="53">
        <f>SUM(方向別!K69,方向別!K151,方向別!K233,方向別!K315)</f>
        <v>175</v>
      </c>
      <c r="L192" s="53">
        <f>SUM(方向別!L69,方向別!L151,方向別!L233,方向別!L315)</f>
        <v>57</v>
      </c>
      <c r="M192" s="53">
        <f t="shared" si="24"/>
        <v>1278</v>
      </c>
      <c r="N192" s="52">
        <f t="shared" si="25"/>
        <v>5.7902973395931143</v>
      </c>
      <c r="O192" s="51">
        <f t="shared" si="26"/>
        <v>7.4964805255748477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/>
      <c r="C193" s="53"/>
      <c r="D193" s="53"/>
      <c r="E193" s="53"/>
      <c r="F193" s="53"/>
      <c r="G193" s="52"/>
      <c r="H193" s="51"/>
      <c r="I193" s="53">
        <f>SUM(方向別!I70,方向別!I152,方向別!I234,方向別!I316)</f>
        <v>1074</v>
      </c>
      <c r="J193" s="53">
        <f>SUM(方向別!J70,方向別!J152,方向別!J234,方向別!J316)</f>
        <v>19</v>
      </c>
      <c r="K193" s="53">
        <f>SUM(方向別!K70,方向別!K152,方向別!K234,方向別!K316)</f>
        <v>203</v>
      </c>
      <c r="L193" s="53">
        <f>SUM(方向別!L70,方向別!L152,方向別!L234,方向別!L316)</f>
        <v>71</v>
      </c>
      <c r="M193" s="53">
        <f t="shared" si="24"/>
        <v>1367</v>
      </c>
      <c r="N193" s="52">
        <f t="shared" si="25"/>
        <v>6.5837600585223113</v>
      </c>
      <c r="O193" s="51">
        <f t="shared" si="26"/>
        <v>8.0185358986391364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/>
      <c r="C194" s="53"/>
      <c r="D194" s="53"/>
      <c r="E194" s="53"/>
      <c r="F194" s="53"/>
      <c r="G194" s="52"/>
      <c r="H194" s="51"/>
      <c r="I194" s="53">
        <f>SUM(方向別!I71,方向別!I153,方向別!I235,方向別!I317)</f>
        <v>1095</v>
      </c>
      <c r="J194" s="53">
        <f>SUM(方向別!J71,方向別!J153,方向別!J235,方向別!J317)</f>
        <v>27</v>
      </c>
      <c r="K194" s="53">
        <f>SUM(方向別!K71,方向別!K153,方向別!K235,方向別!K317)</f>
        <v>159</v>
      </c>
      <c r="L194" s="53">
        <f>SUM(方向別!L71,方向別!L153,方向別!L235,方向別!L317)</f>
        <v>69</v>
      </c>
      <c r="M194" s="53">
        <f t="shared" si="24"/>
        <v>1350</v>
      </c>
      <c r="N194" s="52">
        <f t="shared" si="25"/>
        <v>7.1111111111111107</v>
      </c>
      <c r="O194" s="51">
        <f t="shared" si="26"/>
        <v>7.918817456593148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/>
      <c r="C195" s="53"/>
      <c r="D195" s="53"/>
      <c r="E195" s="53"/>
      <c r="F195" s="53"/>
      <c r="G195" s="52"/>
      <c r="H195" s="51"/>
      <c r="I195" s="53">
        <f>SUM(方向別!I72,方向別!I154,方向別!I236,方向別!I318)</f>
        <v>1214</v>
      </c>
      <c r="J195" s="53">
        <f>SUM(方向別!J72,方向別!J154,方向別!J236,方向別!J318)</f>
        <v>32</v>
      </c>
      <c r="K195" s="53">
        <f>SUM(方向別!K72,方向別!K154,方向別!K236,方向別!K318)</f>
        <v>202</v>
      </c>
      <c r="L195" s="53">
        <f>SUM(方向別!L72,方向別!L154,方向別!L236,方向別!L318)</f>
        <v>61</v>
      </c>
      <c r="M195" s="53">
        <f t="shared" si="24"/>
        <v>1509</v>
      </c>
      <c r="N195" s="52">
        <f t="shared" si="25"/>
        <v>6.1630218687872764</v>
      </c>
      <c r="O195" s="51">
        <f t="shared" si="26"/>
        <v>8.8514781792585637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59</v>
      </c>
      <c r="B196" s="53"/>
      <c r="C196" s="53"/>
      <c r="D196" s="53"/>
      <c r="E196" s="53"/>
      <c r="F196" s="53"/>
      <c r="G196" s="52"/>
      <c r="H196" s="51"/>
      <c r="I196" s="53">
        <f>SUM(方向別!I73,方向別!I155,方向別!I237,方向別!I319)</f>
        <v>1294</v>
      </c>
      <c r="J196" s="53">
        <f>SUM(方向別!J73,方向別!J155,方向別!J237,方向別!J319)</f>
        <v>22</v>
      </c>
      <c r="K196" s="53">
        <f>SUM(方向別!K73,方向別!K155,方向別!K237,方向別!K319)</f>
        <v>211</v>
      </c>
      <c r="L196" s="53">
        <f>SUM(方向別!L73,方向別!L155,方向別!L237,方向別!L319)</f>
        <v>61</v>
      </c>
      <c r="M196" s="53">
        <f t="shared" si="24"/>
        <v>1588</v>
      </c>
      <c r="N196" s="52">
        <f t="shared" si="25"/>
        <v>5.2267002518891683</v>
      </c>
      <c r="O196" s="51">
        <f t="shared" si="26"/>
        <v>9.3148756452369774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/>
      <c r="C197" s="57"/>
      <c r="D197" s="57"/>
      <c r="E197" s="57"/>
      <c r="F197" s="57"/>
      <c r="G197" s="56"/>
      <c r="H197" s="55"/>
      <c r="I197" s="57">
        <f>SUM(方向別!I74,方向別!I156,方向別!I238,方向別!I320)</f>
        <v>231</v>
      </c>
      <c r="J197" s="57">
        <f>SUM(方向別!J74,方向別!J156,方向別!J238,方向別!J320)</f>
        <v>4</v>
      </c>
      <c r="K197" s="57">
        <f>SUM(方向別!K74,方向別!K156,方向別!K238,方向別!K320)</f>
        <v>37</v>
      </c>
      <c r="L197" s="57">
        <f>SUM(方向別!L74,方向別!L156,方向別!L238,方向別!L320)</f>
        <v>6</v>
      </c>
      <c r="M197" s="57">
        <f t="shared" si="24"/>
        <v>278</v>
      </c>
      <c r="N197" s="56">
        <f t="shared" si="25"/>
        <v>3.5971223021582732</v>
      </c>
      <c r="O197" s="55">
        <f t="shared" si="26"/>
        <v>1.6306898169873301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/>
      <c r="C198" s="53"/>
      <c r="D198" s="53"/>
      <c r="E198" s="53"/>
      <c r="F198" s="53"/>
      <c r="G198" s="52"/>
      <c r="H198" s="51"/>
      <c r="I198" s="53">
        <f>SUM(方向別!I75,方向別!I157,方向別!I239,方向別!I321)</f>
        <v>217</v>
      </c>
      <c r="J198" s="53">
        <f>SUM(方向別!J75,方向別!J157,方向別!J239,方向別!J321)</f>
        <v>6</v>
      </c>
      <c r="K198" s="53">
        <f>SUM(方向別!K75,方向別!K157,方向別!K239,方向別!K321)</f>
        <v>38</v>
      </c>
      <c r="L198" s="53">
        <f>SUM(方向別!L75,方向別!L157,方向別!L239,方向別!L321)</f>
        <v>6</v>
      </c>
      <c r="M198" s="53">
        <f t="shared" si="24"/>
        <v>267</v>
      </c>
      <c r="N198" s="52">
        <f t="shared" si="25"/>
        <v>4.4943820224719104</v>
      </c>
      <c r="O198" s="51">
        <f t="shared" si="26"/>
        <v>1.5661661191928671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/>
      <c r="C199" s="53"/>
      <c r="D199" s="53"/>
      <c r="E199" s="53"/>
      <c r="F199" s="53"/>
      <c r="G199" s="52"/>
      <c r="H199" s="51"/>
      <c r="I199" s="53">
        <f>SUM(方向別!I76,方向別!I158,方向別!I240,方向別!I322)</f>
        <v>190</v>
      </c>
      <c r="J199" s="53">
        <f>SUM(方向別!J76,方向別!J158,方向別!J240,方向別!J322)</f>
        <v>2</v>
      </c>
      <c r="K199" s="53">
        <f>SUM(方向別!K76,方向別!K158,方向別!K240,方向別!K322)</f>
        <v>25</v>
      </c>
      <c r="L199" s="53">
        <f>SUM(方向別!L76,方向別!L158,方向別!L240,方向別!L322)</f>
        <v>8</v>
      </c>
      <c r="M199" s="53">
        <f t="shared" si="24"/>
        <v>225</v>
      </c>
      <c r="N199" s="52">
        <f t="shared" si="25"/>
        <v>4.4444444444444446</v>
      </c>
      <c r="O199" s="51">
        <f t="shared" si="26"/>
        <v>1.3198029094321915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/>
      <c r="C200" s="53"/>
      <c r="D200" s="53"/>
      <c r="E200" s="53"/>
      <c r="F200" s="53"/>
      <c r="G200" s="52"/>
      <c r="H200" s="51"/>
      <c r="I200" s="53">
        <f>SUM(方向別!I77,方向別!I159,方向別!I241,方向別!I323)</f>
        <v>221</v>
      </c>
      <c r="J200" s="53">
        <f>SUM(方向別!J77,方向別!J159,方向別!J241,方向別!J323)</f>
        <v>9</v>
      </c>
      <c r="K200" s="53">
        <f>SUM(方向別!K77,方向別!K159,方向別!K241,方向別!K323)</f>
        <v>29</v>
      </c>
      <c r="L200" s="53">
        <f>SUM(方向別!L77,方向別!L159,方向別!L241,方向別!L323)</f>
        <v>9</v>
      </c>
      <c r="M200" s="53">
        <f t="shared" si="24"/>
        <v>268</v>
      </c>
      <c r="N200" s="52">
        <f t="shared" si="25"/>
        <v>6.7164179104477615</v>
      </c>
      <c r="O200" s="51">
        <f t="shared" si="26"/>
        <v>1.5720319099014546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/>
      <c r="C201" s="53"/>
      <c r="D201" s="53"/>
      <c r="E201" s="53"/>
      <c r="F201" s="53"/>
      <c r="G201" s="52"/>
      <c r="H201" s="51"/>
      <c r="I201" s="53">
        <f>SUM(方向別!I78,方向別!I160,方向別!I242,方向別!I324)</f>
        <v>227</v>
      </c>
      <c r="J201" s="53">
        <f>SUM(方向別!J78,方向別!J160,方向別!J242,方向別!J324)</f>
        <v>6</v>
      </c>
      <c r="K201" s="53">
        <f>SUM(方向別!K78,方向別!K160,方向別!K242,方向別!K324)</f>
        <v>28</v>
      </c>
      <c r="L201" s="53">
        <f>SUM(方向別!L78,方向別!L160,方向別!L242,方向別!L324)</f>
        <v>7</v>
      </c>
      <c r="M201" s="53">
        <f t="shared" si="24"/>
        <v>268</v>
      </c>
      <c r="N201" s="52">
        <f t="shared" si="25"/>
        <v>4.8507462686567164</v>
      </c>
      <c r="O201" s="51">
        <f t="shared" si="26"/>
        <v>1.5720319099014546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/>
      <c r="C202" s="53"/>
      <c r="D202" s="53"/>
      <c r="E202" s="53"/>
      <c r="F202" s="53"/>
      <c r="G202" s="52"/>
      <c r="H202" s="51"/>
      <c r="I202" s="53">
        <f>SUM(方向別!I79,方向別!I161,方向別!I243,方向別!I325)</f>
        <v>235</v>
      </c>
      <c r="J202" s="53">
        <f>SUM(方向別!J79,方向別!J161,方向別!J243,方向別!J325)</f>
        <v>4</v>
      </c>
      <c r="K202" s="53">
        <f>SUM(方向別!K79,方向別!K161,方向別!K243,方向別!K325)</f>
        <v>31</v>
      </c>
      <c r="L202" s="53">
        <f>SUM(方向別!L79,方向別!L161,方向別!L243,方向別!L325)</f>
        <v>5</v>
      </c>
      <c r="M202" s="53">
        <f t="shared" si="24"/>
        <v>275</v>
      </c>
      <c r="N202" s="52">
        <f t="shared" si="25"/>
        <v>3.2727272727272729</v>
      </c>
      <c r="O202" s="51">
        <f t="shared" si="26"/>
        <v>1.6130924448615673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/>
      <c r="C203" s="49"/>
      <c r="D203" s="49"/>
      <c r="E203" s="49"/>
      <c r="F203" s="49"/>
      <c r="G203" s="48"/>
      <c r="H203" s="47"/>
      <c r="I203" s="49">
        <f>SUM(方向別!I80,方向別!I162,方向別!I244,方向別!I326)</f>
        <v>1321</v>
      </c>
      <c r="J203" s="49">
        <f>SUM(方向別!J80,方向別!J162,方向別!J244,方向別!J326)</f>
        <v>31</v>
      </c>
      <c r="K203" s="49">
        <f>SUM(方向別!K80,方向別!K162,方向別!K244,方向別!K326)</f>
        <v>188</v>
      </c>
      <c r="L203" s="49">
        <f>SUM(方向別!L80,方向別!L162,方向別!L244,方向別!L326)</f>
        <v>41</v>
      </c>
      <c r="M203" s="49">
        <f t="shared" si="24"/>
        <v>1581</v>
      </c>
      <c r="N203" s="48">
        <f t="shared" si="25"/>
        <v>4.5540796963946866</v>
      </c>
      <c r="O203" s="47">
        <f t="shared" si="26"/>
        <v>9.2738151102768658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/>
      <c r="C204" s="57"/>
      <c r="D204" s="57"/>
      <c r="E204" s="57"/>
      <c r="F204" s="57"/>
      <c r="G204" s="56"/>
      <c r="H204" s="55"/>
      <c r="I204" s="57">
        <f>SUM(方向別!I81,方向別!I163,方向別!I245,方向別!I327)</f>
        <v>225</v>
      </c>
      <c r="J204" s="57">
        <f>SUM(方向別!J81,方向別!J163,方向別!J245,方向別!J327)</f>
        <v>5</v>
      </c>
      <c r="K204" s="57">
        <f>SUM(方向別!K81,方向別!K163,方向別!K245,方向別!K327)</f>
        <v>15</v>
      </c>
      <c r="L204" s="57">
        <f>SUM(方向別!L81,方向別!L163,方向別!L245,方向別!L327)</f>
        <v>5</v>
      </c>
      <c r="M204" s="57">
        <f t="shared" si="24"/>
        <v>250</v>
      </c>
      <c r="N204" s="56">
        <f t="shared" si="25"/>
        <v>4</v>
      </c>
      <c r="O204" s="55">
        <f t="shared" si="26"/>
        <v>1.4664476771468795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/>
      <c r="C205" s="53"/>
      <c r="D205" s="53"/>
      <c r="E205" s="53"/>
      <c r="F205" s="53"/>
      <c r="G205" s="52"/>
      <c r="H205" s="51"/>
      <c r="I205" s="53">
        <f>SUM(方向別!I82,方向別!I164,方向別!I246,方向別!I328)</f>
        <v>223</v>
      </c>
      <c r="J205" s="53">
        <f>SUM(方向別!J82,方向別!J164,方向別!J246,方向別!J328)</f>
        <v>6</v>
      </c>
      <c r="K205" s="53">
        <f>SUM(方向別!K82,方向別!K164,方向別!K246,方向別!K328)</f>
        <v>18</v>
      </c>
      <c r="L205" s="53">
        <f>SUM(方向別!L82,方向別!L164,方向別!L246,方向別!L328)</f>
        <v>3</v>
      </c>
      <c r="M205" s="53">
        <f t="shared" si="24"/>
        <v>250</v>
      </c>
      <c r="N205" s="52">
        <f t="shared" si="25"/>
        <v>3.5999999999999996</v>
      </c>
      <c r="O205" s="51">
        <f t="shared" si="26"/>
        <v>1.4664476771468795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/>
      <c r="C206" s="53"/>
      <c r="D206" s="53"/>
      <c r="E206" s="53"/>
      <c r="F206" s="53"/>
      <c r="G206" s="52"/>
      <c r="H206" s="51"/>
      <c r="I206" s="53">
        <f>SUM(方向別!I83,方向別!I165,方向別!I247,方向別!I329)</f>
        <v>225</v>
      </c>
      <c r="J206" s="53">
        <f>SUM(方向別!J83,方向別!J165,方向別!J247,方向別!J329)</f>
        <v>4</v>
      </c>
      <c r="K206" s="53">
        <f>SUM(方向別!K83,方向別!K165,方向別!K247,方向別!K329)</f>
        <v>28</v>
      </c>
      <c r="L206" s="53">
        <f>SUM(方向別!L83,方向別!L165,方向別!L247,方向別!L329)</f>
        <v>1</v>
      </c>
      <c r="M206" s="53">
        <f t="shared" si="24"/>
        <v>258</v>
      </c>
      <c r="N206" s="52">
        <f t="shared" si="25"/>
        <v>1.9379844961240309</v>
      </c>
      <c r="O206" s="51">
        <f t="shared" si="26"/>
        <v>1.5133740028155795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/>
      <c r="C207" s="53"/>
      <c r="D207" s="53"/>
      <c r="E207" s="53"/>
      <c r="F207" s="53"/>
      <c r="G207" s="52"/>
      <c r="H207" s="51"/>
      <c r="I207" s="53">
        <f>SUM(方向別!I84,方向別!I166,方向別!I248,方向別!I330)</f>
        <v>221</v>
      </c>
      <c r="J207" s="53">
        <f>SUM(方向別!J84,方向別!J166,方向別!J248,方向別!J330)</f>
        <v>4</v>
      </c>
      <c r="K207" s="53">
        <f>SUM(方向別!K84,方向別!K166,方向別!K248,方向別!K330)</f>
        <v>19</v>
      </c>
      <c r="L207" s="53">
        <f>SUM(方向別!L84,方向別!L166,方向別!L248,方向別!L330)</f>
        <v>7</v>
      </c>
      <c r="M207" s="53">
        <f t="shared" si="24"/>
        <v>251</v>
      </c>
      <c r="N207" s="52">
        <f t="shared" si="25"/>
        <v>4.3824701195219129</v>
      </c>
      <c r="O207" s="51">
        <f t="shared" si="26"/>
        <v>1.472313467855467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/>
      <c r="C208" s="53"/>
      <c r="D208" s="53"/>
      <c r="E208" s="53"/>
      <c r="F208" s="53"/>
      <c r="G208" s="52"/>
      <c r="H208" s="51"/>
      <c r="I208" s="53">
        <f>SUM(方向別!I85,方向別!I167,方向別!I249,方向別!I331)</f>
        <v>200</v>
      </c>
      <c r="J208" s="53">
        <f>SUM(方向別!J85,方向別!J167,方向別!J249,方向別!J331)</f>
        <v>2</v>
      </c>
      <c r="K208" s="53">
        <f>SUM(方向別!K85,方向別!K167,方向別!K249,方向別!K331)</f>
        <v>18</v>
      </c>
      <c r="L208" s="53">
        <f>SUM(方向別!L85,方向別!L167,方向別!L249,方向別!L331)</f>
        <v>2</v>
      </c>
      <c r="M208" s="53">
        <f t="shared" si="24"/>
        <v>222</v>
      </c>
      <c r="N208" s="52">
        <f t="shared" si="25"/>
        <v>1.8018018018018018</v>
      </c>
      <c r="O208" s="51">
        <f t="shared" si="26"/>
        <v>1.302205537306429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/>
      <c r="C209" s="53"/>
      <c r="D209" s="53"/>
      <c r="E209" s="53"/>
      <c r="F209" s="53"/>
      <c r="G209" s="52"/>
      <c r="H209" s="51"/>
      <c r="I209" s="53">
        <f>SUM(方向別!I86,方向別!I168,方向別!I250,方向別!I332)</f>
        <v>182</v>
      </c>
      <c r="J209" s="53">
        <f>SUM(方向別!J86,方向別!J168,方向別!J250,方向別!J332)</f>
        <v>5</v>
      </c>
      <c r="K209" s="53">
        <f>SUM(方向別!K86,方向別!K168,方向別!K250,方向別!K332)</f>
        <v>14</v>
      </c>
      <c r="L209" s="53">
        <f>SUM(方向別!L86,方向別!L168,方向別!L250,方向別!L332)</f>
        <v>5</v>
      </c>
      <c r="M209" s="53">
        <f t="shared" si="24"/>
        <v>206</v>
      </c>
      <c r="N209" s="52">
        <f t="shared" si="25"/>
        <v>4.8543689320388346</v>
      </c>
      <c r="O209" s="51">
        <f t="shared" si="26"/>
        <v>1.2083528859690285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/>
      <c r="C210" s="49"/>
      <c r="D210" s="49"/>
      <c r="E210" s="49"/>
      <c r="F210" s="49"/>
      <c r="G210" s="48"/>
      <c r="H210" s="47"/>
      <c r="I210" s="49">
        <f>SUM(I204:I209)</f>
        <v>1276</v>
      </c>
      <c r="J210" s="49">
        <f>SUM(J204:J209)</f>
        <v>26</v>
      </c>
      <c r="K210" s="49">
        <f>SUM(K204:K209)</f>
        <v>112</v>
      </c>
      <c r="L210" s="49">
        <f>SUM(L204:L209)</f>
        <v>23</v>
      </c>
      <c r="M210" s="49">
        <f t="shared" si="24"/>
        <v>1437</v>
      </c>
      <c r="N210" s="48">
        <f t="shared" si="25"/>
        <v>3.4098816979819069</v>
      </c>
      <c r="O210" s="47">
        <f t="shared" si="26"/>
        <v>8.4291412482402635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/>
      <c r="C211" s="49"/>
      <c r="D211" s="49"/>
      <c r="E211" s="49"/>
      <c r="F211" s="49"/>
      <c r="G211" s="48"/>
      <c r="H211" s="47"/>
      <c r="I211" s="49">
        <f>SUM(I181,I188:I196,I203,I210)</f>
        <v>13770</v>
      </c>
      <c r="J211" s="49">
        <f>SUM(J181,J188:J196,J203,J210)</f>
        <v>292</v>
      </c>
      <c r="K211" s="49">
        <f>SUM(K181,K188:K196,K203,K210)</f>
        <v>2221</v>
      </c>
      <c r="L211" s="49">
        <f>SUM(L181,L188:L196,L203,L210)</f>
        <v>765</v>
      </c>
      <c r="M211" s="49">
        <f t="shared" si="24"/>
        <v>17048</v>
      </c>
      <c r="N211" s="48">
        <f t="shared" si="25"/>
        <v>6.2001407789770067</v>
      </c>
      <c r="O211" s="47">
        <f t="shared" si="26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spans="1:67" s="43" customFormat="1" ht="12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spans="1:67" s="43" customFormat="1" ht="12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spans="1:67" s="43" customFormat="1" ht="12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spans="1:67" s="43" customFormat="1" ht="12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spans="1:67" s="43" customFormat="1" ht="12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spans="1:67" s="43" customFormat="1" ht="12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spans="1:67" s="43" customFormat="1" ht="12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spans="1:67" s="43" customFormat="1" ht="12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spans="1:67" s="43" customFormat="1" ht="12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spans="1:67" s="43" customFormat="1" ht="12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spans="1:67" s="43" customFormat="1" ht="12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spans="1:63" s="43" customFormat="1" ht="12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spans="1:63" s="43" customFormat="1" ht="12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spans="1:63" s="43" customFormat="1" ht="12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spans="1:63" s="43" customFormat="1" ht="12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spans="1:63" s="43" customFormat="1" ht="12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spans="1:63" s="43" customFormat="1" ht="12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spans="1:63" s="43" customFormat="1" ht="12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spans="1:63" s="43" customFormat="1" ht="12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spans="1:63" s="43" customFormat="1" ht="12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spans="1:63" s="43" customFormat="1" ht="12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spans="1:63" s="43" customFormat="1" ht="12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spans="1:63" s="43" customFormat="1" ht="12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spans="1:63" s="43" customFormat="1" ht="12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spans="1:63" s="43" customFormat="1" ht="12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</row>
    <row r="239" spans="1:63" s="43" customFormat="1" ht="12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</row>
    <row r="240" spans="1:63" s="43" customFormat="1" ht="12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</row>
    <row r="241" spans="1:63" s="43" customFormat="1" ht="12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</row>
    <row r="242" spans="1:63" s="43" customFormat="1" ht="12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</row>
    <row r="243" spans="1:63" s="43" customFormat="1" ht="12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</row>
    <row r="244" spans="1:63" s="43" customFormat="1" ht="12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</row>
    <row r="245" spans="1:63" s="43" customFormat="1" ht="12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</row>
    <row r="246" spans="1:63" s="43" customFormat="1" ht="12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</row>
    <row r="247" spans="1:63" s="43" customFormat="1" ht="12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</row>
    <row r="248" spans="1:63" s="43" customFormat="1" ht="12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</row>
    <row r="249" spans="1:63" s="43" customFormat="1" ht="12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</row>
    <row r="250" spans="1:63" s="43" customFormat="1" ht="12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</row>
    <row r="251" spans="1:63" s="43" customFormat="1" ht="12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  <c r="BD251" s="44"/>
      <c r="BE251" s="44"/>
      <c r="BF251" s="44"/>
      <c r="BG251" s="44"/>
      <c r="BH251" s="44"/>
      <c r="BI251" s="44"/>
      <c r="BJ251" s="44"/>
      <c r="BK251" s="44"/>
    </row>
    <row r="252" spans="1:63" s="43" customFormat="1" ht="12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</row>
    <row r="253" spans="1:63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</row>
    <row r="254" spans="1:63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</row>
    <row r="255" spans="1:63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</row>
    <row r="256" spans="1:63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</row>
    <row r="257" spans="1:63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</row>
    <row r="258" spans="1:63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</row>
    <row r="259" spans="1:63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</row>
    <row r="260" spans="1:63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</row>
    <row r="261" spans="1:63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</row>
    <row r="262" spans="1:63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</row>
    <row r="263" spans="1:63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</row>
    <row r="264" spans="1:63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</row>
    <row r="265" spans="1:63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</row>
    <row r="266" spans="1:63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</row>
    <row r="267" spans="1:63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</row>
    <row r="268" spans="1:63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</row>
    <row r="269" spans="1:63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</row>
    <row r="270" spans="1:63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</row>
    <row r="271" spans="1:63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</row>
    <row r="272" spans="1:63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</row>
    <row r="273" spans="1:63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</row>
    <row r="274" spans="1:63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</row>
    <row r="275" spans="1:63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</row>
    <row r="276" spans="1:63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</row>
    <row r="277" spans="1:63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</row>
    <row r="278" spans="1:63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</row>
    <row r="279" spans="1:63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</row>
    <row r="280" spans="1:63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</row>
    <row r="281" spans="1:63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</row>
    <row r="282" spans="1:63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</row>
    <row r="283" spans="1:63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</row>
    <row r="284" spans="1:63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</row>
    <row r="285" spans="1:63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</row>
    <row r="286" spans="1:63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</row>
    <row r="287" spans="1:63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</row>
    <row r="288" spans="1:63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</row>
    <row r="289" spans="1:63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</row>
    <row r="290" spans="1:63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</row>
    <row r="291" spans="1:63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</row>
    <row r="292" spans="1:63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</row>
    <row r="293" spans="1:63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</row>
    <row r="294" spans="1:63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</row>
    <row r="295" spans="1:63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</row>
    <row r="296" spans="1:63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</row>
    <row r="297" spans="1:63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</row>
    <row r="298" spans="1:63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</row>
    <row r="299" spans="1:63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</row>
    <row r="300" spans="1:63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ageMargins left="0.78740157480314965" right="0.39370078740157483" top="0.98425196850393704" bottom="0.59055118110236227" header="0.31496062992125984" footer="0.31496062992125984"/>
  <pageSetup paperSize="9" scale="9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21"/>
  <sheetViews>
    <sheetView showGridLines="0" tabSelected="1" topLeftCell="A259" zoomScale="85" zoomScaleNormal="85" workbookViewId="0">
      <selection activeCell="S156" sqref="S156"/>
    </sheetView>
  </sheetViews>
  <sheetFormatPr defaultRowHeight="13.5"/>
  <cols>
    <col min="1" max="1" width="10.125" style="20" customWidth="1"/>
    <col min="2" max="14" width="9.75" style="20" customWidth="1"/>
    <col min="15" max="15" width="12.625" style="20" customWidth="1"/>
    <col min="16" max="16" width="3.75" style="20" customWidth="1"/>
    <col min="17" max="56" width="9" style="4"/>
    <col min="57" max="16384" width="9" style="20"/>
  </cols>
  <sheetData>
    <row r="1" spans="1:56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1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spans="1:56" s="6" customFormat="1" ht="15.95" customHeight="1">
      <c r="A2" s="110" t="s">
        <v>84</v>
      </c>
      <c r="B2" s="5"/>
      <c r="C2" s="5"/>
      <c r="D2" s="5"/>
      <c r="E2" s="5"/>
      <c r="F2" s="5"/>
      <c r="G2" s="5"/>
      <c r="H2" s="5"/>
      <c r="I2" s="5"/>
      <c r="J2" s="113"/>
      <c r="K2" s="112"/>
      <c r="L2" s="112"/>
      <c r="M2" s="112"/>
      <c r="N2" s="111"/>
      <c r="O2" s="115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</row>
    <row r="3" spans="1:56" s="6" customFormat="1" ht="16.899999999999999" customHeight="1">
      <c r="A3" s="110"/>
      <c r="J3" s="107"/>
      <c r="K3" s="8"/>
      <c r="L3" s="8"/>
      <c r="M3" s="9"/>
      <c r="N3" s="106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6" s="6" customFormat="1" ht="16.899999999999999" customHeight="1">
      <c r="A4" s="110" t="s">
        <v>60</v>
      </c>
      <c r="J4" s="107"/>
      <c r="K4" s="9"/>
      <c r="L4" s="9"/>
      <c r="M4" s="9"/>
      <c r="N4" s="106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</row>
    <row r="5" spans="1:56" s="6" customFormat="1" ht="16.899999999999999" customHeight="1">
      <c r="J5" s="107"/>
      <c r="K5" s="9"/>
      <c r="L5" s="9"/>
      <c r="M5" s="9"/>
      <c r="N5" s="106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</row>
    <row r="6" spans="1:56" s="6" customFormat="1" ht="16.899999999999999" customHeight="1">
      <c r="J6" s="107"/>
      <c r="K6" s="9"/>
      <c r="L6" s="9"/>
      <c r="M6" s="9"/>
      <c r="N6" s="106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</row>
    <row r="7" spans="1:56" s="6" customFormat="1" ht="16.899999999999999" customHeight="1">
      <c r="I7" s="7"/>
      <c r="J7" s="107"/>
      <c r="K7" s="9"/>
      <c r="L7" s="9"/>
      <c r="M7" s="9"/>
      <c r="N7" s="106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pans="1:56" s="6" customFormat="1" ht="16.899999999999999" customHeight="1">
      <c r="I8" s="7"/>
      <c r="J8" s="107"/>
      <c r="K8" s="9"/>
      <c r="L8" s="9"/>
      <c r="M8" s="9"/>
      <c r="N8" s="106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</row>
    <row r="9" spans="1:56" s="6" customFormat="1" ht="16.899999999999999" customHeight="1">
      <c r="J9" s="107"/>
      <c r="K9" s="9"/>
      <c r="L9" s="9"/>
      <c r="M9" s="9"/>
      <c r="N9" s="106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</row>
    <row r="10" spans="1:56" s="6" customFormat="1" ht="16.899999999999999" customHeight="1">
      <c r="J10" s="107"/>
      <c r="K10" s="9"/>
      <c r="L10" s="9"/>
      <c r="M10" s="9"/>
      <c r="N10" s="10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</row>
    <row r="11" spans="1:56" s="6" customFormat="1" ht="16.899999999999999" customHeight="1">
      <c r="J11" s="107"/>
      <c r="K11" s="9"/>
      <c r="L11" s="9"/>
      <c r="M11" s="9"/>
      <c r="N11" s="106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</row>
    <row r="12" spans="1:56" s="6" customFormat="1" ht="16.899999999999999" customHeight="1">
      <c r="J12" s="107"/>
      <c r="K12" s="9"/>
      <c r="L12" s="9"/>
      <c r="M12" s="9"/>
      <c r="N12" s="10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</row>
    <row r="13" spans="1:56" s="6" customFormat="1" ht="16.899999999999999" customHeight="1">
      <c r="A13" s="109" t="s">
        <v>43</v>
      </c>
      <c r="B13" s="8"/>
      <c r="C13" s="8"/>
      <c r="D13" s="8"/>
      <c r="J13" s="107"/>
      <c r="K13" s="9"/>
      <c r="L13" s="9"/>
      <c r="M13" s="9"/>
      <c r="N13" s="10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</row>
    <row r="14" spans="1:56" s="6" customFormat="1" ht="16.899999999999999" customHeight="1">
      <c r="A14" s="9"/>
      <c r="B14" s="10" t="s">
        <v>44</v>
      </c>
      <c r="C14" s="10"/>
      <c r="D14" s="10"/>
      <c r="J14" s="107"/>
      <c r="K14" s="9"/>
      <c r="L14" s="9"/>
      <c r="M14" s="9"/>
      <c r="N14" s="10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</row>
    <row r="15" spans="1:56" s="6" customFormat="1" ht="16.899999999999999" customHeight="1">
      <c r="A15" s="9"/>
      <c r="B15" s="10" t="s">
        <v>45</v>
      </c>
      <c r="C15" s="9"/>
      <c r="D15" s="9"/>
      <c r="J15" s="107"/>
      <c r="K15" s="9"/>
      <c r="L15" s="9"/>
      <c r="M15" s="9"/>
      <c r="N15" s="106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</row>
    <row r="16" spans="1:56" s="6" customFormat="1" ht="16.899999999999999" customHeight="1">
      <c r="A16" s="9"/>
      <c r="B16" s="10" t="s">
        <v>46</v>
      </c>
      <c r="C16" s="9"/>
      <c r="D16" s="9"/>
      <c r="J16" s="107"/>
      <c r="K16" s="9"/>
      <c r="L16" s="9"/>
      <c r="M16" s="9"/>
      <c r="N16" s="106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</row>
    <row r="17" spans="2:56" s="11" customFormat="1" ht="15" customHeight="1" thickBot="1">
      <c r="J17" s="105"/>
      <c r="K17" s="104"/>
      <c r="L17" s="104"/>
      <c r="M17" s="104"/>
      <c r="N17" s="103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</row>
    <row r="18" spans="2:56" s="11" customFormat="1" ht="15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2"/>
      <c r="N18" s="12"/>
      <c r="O18" s="116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</row>
    <row r="19" spans="2:56" s="11" customFormat="1" ht="15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16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</row>
    <row r="20" spans="2:56" s="11" customFormat="1" ht="15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16"/>
      <c r="Q20" s="3"/>
      <c r="R20" s="3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</row>
    <row r="21" spans="2:56" s="11" customFormat="1" ht="15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6"/>
      <c r="Q21" s="4"/>
      <c r="R21" s="4" t="s">
        <v>79</v>
      </c>
      <c r="S21" s="4"/>
      <c r="T21" s="4"/>
      <c r="U21" s="4" t="s">
        <v>78</v>
      </c>
      <c r="V21" s="4"/>
      <c r="W21" s="4"/>
      <c r="X21" s="4" t="s">
        <v>83</v>
      </c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</row>
    <row r="22" spans="2:56" s="11" customFormat="1" ht="1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6"/>
      <c r="Q22" s="4">
        <v>7</v>
      </c>
      <c r="R22" s="4">
        <f t="array" ref="R22:R33">TRANSPOSE(B37:M37)</f>
        <v>571</v>
      </c>
      <c r="S22" s="4">
        <f t="array" ref="S22:S33">TRANSPOSE(B39:M39)</f>
        <v>34</v>
      </c>
      <c r="T22" s="108">
        <f t="shared" ref="T22:T33" si="0">IF(S22=0,0,S22/SUM(R22:S22)*100)</f>
        <v>5.6198347107438016</v>
      </c>
      <c r="U22" s="4">
        <f t="array" ref="U22:U33">TRANSPOSE(B60:M60)</f>
        <v>354</v>
      </c>
      <c r="V22" s="4">
        <f t="array" ref="V22:V33">TRANSPOSE(B62:M62)</f>
        <v>13</v>
      </c>
      <c r="W22" s="108">
        <f t="shared" ref="W22:W33" si="1">IF(V22=0,0,V22/SUM(U22:V22)*100)</f>
        <v>3.5422343324250685</v>
      </c>
      <c r="X22" s="4">
        <f t="shared" ref="X22:X33" si="2">SUM(R22,U22)</f>
        <v>925</v>
      </c>
      <c r="Y22" s="4">
        <f t="shared" ref="Y22:Y33" si="3">SUM(S22,V22)</f>
        <v>47</v>
      </c>
      <c r="Z22" s="108">
        <f t="shared" ref="Z22:Z33" si="4">IF(Y22=0,0,Y22/SUM(X22:Y22)*100)</f>
        <v>4.8353909465020575</v>
      </c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</row>
    <row r="23" spans="2:56" s="11" customFormat="1" ht="15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6"/>
      <c r="Q23" s="4">
        <v>8</v>
      </c>
      <c r="R23" s="4">
        <v>692</v>
      </c>
      <c r="S23" s="4">
        <v>49</v>
      </c>
      <c r="T23" s="108">
        <f t="shared" si="0"/>
        <v>6.6126855600539809</v>
      </c>
      <c r="U23" s="4">
        <v>440</v>
      </c>
      <c r="V23" s="4">
        <v>26</v>
      </c>
      <c r="W23" s="108">
        <f t="shared" si="1"/>
        <v>5.5793991416309012</v>
      </c>
      <c r="X23" s="4">
        <f t="shared" si="2"/>
        <v>1132</v>
      </c>
      <c r="Y23" s="4">
        <f t="shared" si="3"/>
        <v>75</v>
      </c>
      <c r="Z23" s="108">
        <f t="shared" si="4"/>
        <v>6.2137531068765535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</row>
    <row r="24" spans="2:56" s="11" customFormat="1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6"/>
      <c r="Q24" s="4">
        <v>9</v>
      </c>
      <c r="R24" s="4">
        <v>531</v>
      </c>
      <c r="S24" s="4">
        <v>37</v>
      </c>
      <c r="T24" s="108">
        <f t="shared" si="0"/>
        <v>6.5140845070422531</v>
      </c>
      <c r="U24" s="4">
        <v>438</v>
      </c>
      <c r="V24" s="4">
        <v>35</v>
      </c>
      <c r="W24" s="108">
        <f t="shared" si="1"/>
        <v>7.3995771670190278</v>
      </c>
      <c r="X24" s="4">
        <f t="shared" si="2"/>
        <v>969</v>
      </c>
      <c r="Y24" s="4">
        <f t="shared" si="3"/>
        <v>72</v>
      </c>
      <c r="Z24" s="108">
        <f t="shared" si="4"/>
        <v>6.9164265129683002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</row>
    <row r="25" spans="2:56" s="11" customFormat="1" ht="15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6"/>
      <c r="Q25" s="4">
        <v>10</v>
      </c>
      <c r="R25" s="4">
        <v>483</v>
      </c>
      <c r="S25" s="4">
        <v>36</v>
      </c>
      <c r="T25" s="108">
        <f t="shared" si="0"/>
        <v>6.9364161849710975</v>
      </c>
      <c r="U25" s="4">
        <v>447</v>
      </c>
      <c r="V25" s="4">
        <v>34</v>
      </c>
      <c r="W25" s="108">
        <f t="shared" si="1"/>
        <v>7.0686070686070686</v>
      </c>
      <c r="X25" s="4">
        <f t="shared" si="2"/>
        <v>930</v>
      </c>
      <c r="Y25" s="4">
        <f t="shared" si="3"/>
        <v>70</v>
      </c>
      <c r="Z25" s="108">
        <f t="shared" si="4"/>
        <v>7.0000000000000009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</row>
    <row r="26" spans="2:56" s="11" customFormat="1" ht="15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6"/>
      <c r="Q26" s="4">
        <v>11</v>
      </c>
      <c r="R26" s="4">
        <v>465</v>
      </c>
      <c r="S26" s="4">
        <v>31</v>
      </c>
      <c r="T26" s="108">
        <f t="shared" si="0"/>
        <v>6.25</v>
      </c>
      <c r="U26" s="4">
        <v>545</v>
      </c>
      <c r="V26" s="4">
        <v>44</v>
      </c>
      <c r="W26" s="108">
        <f t="shared" si="1"/>
        <v>7.4702886247877753</v>
      </c>
      <c r="X26" s="4">
        <f t="shared" si="2"/>
        <v>1010</v>
      </c>
      <c r="Y26" s="4">
        <f t="shared" si="3"/>
        <v>75</v>
      </c>
      <c r="Z26" s="108">
        <f t="shared" si="4"/>
        <v>6.9124423963133648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</row>
    <row r="27" spans="2:56" s="11" customFormat="1" ht="15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6"/>
      <c r="Q27" s="4">
        <v>12</v>
      </c>
      <c r="R27" s="4">
        <v>444</v>
      </c>
      <c r="S27" s="4">
        <v>23</v>
      </c>
      <c r="T27" s="108">
        <f t="shared" si="0"/>
        <v>4.925053533190578</v>
      </c>
      <c r="U27" s="4">
        <v>503</v>
      </c>
      <c r="V27" s="4">
        <v>23</v>
      </c>
      <c r="W27" s="108">
        <f t="shared" si="1"/>
        <v>4.3726235741444865</v>
      </c>
      <c r="X27" s="4">
        <f t="shared" si="2"/>
        <v>947</v>
      </c>
      <c r="Y27" s="4">
        <f t="shared" si="3"/>
        <v>46</v>
      </c>
      <c r="Z27" s="108">
        <f t="shared" si="4"/>
        <v>4.6324269889224574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</row>
    <row r="28" spans="2:56" s="11" customFormat="1" ht="15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6"/>
      <c r="Q28" s="4">
        <v>13</v>
      </c>
      <c r="R28" s="4">
        <v>514</v>
      </c>
      <c r="S28" s="4">
        <v>27</v>
      </c>
      <c r="T28" s="108">
        <f t="shared" si="0"/>
        <v>4.9907578558225509</v>
      </c>
      <c r="U28" s="4">
        <v>480</v>
      </c>
      <c r="V28" s="4">
        <v>35</v>
      </c>
      <c r="W28" s="108">
        <f t="shared" si="1"/>
        <v>6.7961165048543686</v>
      </c>
      <c r="X28" s="4">
        <f t="shared" si="2"/>
        <v>994</v>
      </c>
      <c r="Y28" s="4">
        <f t="shared" si="3"/>
        <v>62</v>
      </c>
      <c r="Z28" s="108">
        <f t="shared" si="4"/>
        <v>5.8712121212121211</v>
      </c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</row>
    <row r="29" spans="2:56" s="11" customFormat="1" ht="15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6"/>
      <c r="Q29" s="4">
        <v>14</v>
      </c>
      <c r="R29" s="4">
        <v>475</v>
      </c>
      <c r="S29" s="4">
        <v>25</v>
      </c>
      <c r="T29" s="108">
        <f t="shared" si="0"/>
        <v>5</v>
      </c>
      <c r="U29" s="4">
        <v>511</v>
      </c>
      <c r="V29" s="4">
        <v>30</v>
      </c>
      <c r="W29" s="108">
        <f t="shared" si="1"/>
        <v>5.5452865064695009</v>
      </c>
      <c r="X29" s="4">
        <f t="shared" si="2"/>
        <v>986</v>
      </c>
      <c r="Y29" s="4">
        <f t="shared" si="3"/>
        <v>55</v>
      </c>
      <c r="Z29" s="108">
        <f t="shared" si="4"/>
        <v>5.2833813640730067</v>
      </c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</row>
    <row r="30" spans="2:56" s="11" customFormat="1" ht="15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16"/>
      <c r="Q30" s="4">
        <v>15</v>
      </c>
      <c r="R30" s="4">
        <v>497</v>
      </c>
      <c r="S30" s="4">
        <v>24</v>
      </c>
      <c r="T30" s="108">
        <f t="shared" si="0"/>
        <v>4.6065259117082533</v>
      </c>
      <c r="U30" s="4">
        <v>588</v>
      </c>
      <c r="V30" s="4">
        <v>36</v>
      </c>
      <c r="W30" s="108">
        <f t="shared" si="1"/>
        <v>5.7692307692307692</v>
      </c>
      <c r="X30" s="4">
        <f t="shared" si="2"/>
        <v>1085</v>
      </c>
      <c r="Y30" s="4">
        <f t="shared" si="3"/>
        <v>60</v>
      </c>
      <c r="Z30" s="108">
        <f t="shared" si="4"/>
        <v>5.2401746724890828</v>
      </c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</row>
    <row r="31" spans="2:56" s="11" customFormat="1" ht="1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16"/>
      <c r="Q31" s="4">
        <v>16</v>
      </c>
      <c r="R31" s="4">
        <v>451</v>
      </c>
      <c r="S31" s="4">
        <v>14</v>
      </c>
      <c r="T31" s="108">
        <f t="shared" si="0"/>
        <v>3.010752688172043</v>
      </c>
      <c r="U31" s="4">
        <v>649</v>
      </c>
      <c r="V31" s="4">
        <v>42</v>
      </c>
      <c r="W31" s="108">
        <f t="shared" si="1"/>
        <v>6.0781476121562958</v>
      </c>
      <c r="X31" s="4">
        <f t="shared" si="2"/>
        <v>1100</v>
      </c>
      <c r="Y31" s="4">
        <f t="shared" si="3"/>
        <v>56</v>
      </c>
      <c r="Z31" s="108">
        <f t="shared" si="4"/>
        <v>4.844290657439446</v>
      </c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</row>
    <row r="32" spans="2:56" s="11" customFormat="1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16"/>
      <c r="Q32" s="4">
        <v>17</v>
      </c>
      <c r="R32" s="4">
        <v>498</v>
      </c>
      <c r="S32" s="4">
        <v>15</v>
      </c>
      <c r="T32" s="108">
        <f t="shared" si="0"/>
        <v>2.9239766081871341</v>
      </c>
      <c r="U32" s="4">
        <v>636</v>
      </c>
      <c r="V32" s="4">
        <v>27</v>
      </c>
      <c r="W32" s="108">
        <f t="shared" si="1"/>
        <v>4.0723981900452486</v>
      </c>
      <c r="X32" s="4">
        <f t="shared" si="2"/>
        <v>1134</v>
      </c>
      <c r="Y32" s="4">
        <f t="shared" si="3"/>
        <v>42</v>
      </c>
      <c r="Z32" s="108">
        <f t="shared" si="4"/>
        <v>3.5714285714285712</v>
      </c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</row>
    <row r="33" spans="1:56" s="11" customFormat="1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16"/>
      <c r="Q33" s="4">
        <v>18</v>
      </c>
      <c r="R33" s="4">
        <v>419</v>
      </c>
      <c r="S33" s="4">
        <v>6</v>
      </c>
      <c r="T33" s="108">
        <f t="shared" si="0"/>
        <v>1.411764705882353</v>
      </c>
      <c r="U33" s="4">
        <v>614</v>
      </c>
      <c r="V33" s="4">
        <v>16</v>
      </c>
      <c r="W33" s="108">
        <f t="shared" si="1"/>
        <v>2.5396825396825395</v>
      </c>
      <c r="X33" s="4">
        <f t="shared" si="2"/>
        <v>1033</v>
      </c>
      <c r="Y33" s="4">
        <f t="shared" si="3"/>
        <v>22</v>
      </c>
      <c r="Z33" s="108">
        <f t="shared" si="4"/>
        <v>2.0853080568720381</v>
      </c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</row>
    <row r="34" spans="1:56" s="11" customFormat="1" ht="1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16"/>
      <c r="Q34" s="4"/>
      <c r="R34" s="4"/>
      <c r="S34" s="4"/>
      <c r="T34" s="108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</row>
    <row r="35" spans="1:56" s="11" customFormat="1" ht="15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16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</row>
    <row r="36" spans="1:56" s="14" customFormat="1" ht="15" customHeight="1">
      <c r="A36" s="102" t="s">
        <v>47</v>
      </c>
      <c r="B36" s="101">
        <v>7</v>
      </c>
      <c r="C36" s="100">
        <v>8</v>
      </c>
      <c r="D36" s="100">
        <v>9</v>
      </c>
      <c r="E36" s="100">
        <v>10</v>
      </c>
      <c r="F36" s="100">
        <v>11</v>
      </c>
      <c r="G36" s="100">
        <v>12</v>
      </c>
      <c r="H36" s="100">
        <v>13</v>
      </c>
      <c r="I36" s="100">
        <v>14</v>
      </c>
      <c r="J36" s="100">
        <v>15</v>
      </c>
      <c r="K36" s="100">
        <v>16</v>
      </c>
      <c r="L36" s="100">
        <v>17</v>
      </c>
      <c r="M36" s="99">
        <v>18</v>
      </c>
      <c r="N36" s="99" t="s">
        <v>48</v>
      </c>
      <c r="O36" s="98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</row>
    <row r="37" spans="1:56" s="14" customFormat="1" ht="15" customHeight="1">
      <c r="A37" s="97" t="s">
        <v>49</v>
      </c>
      <c r="B37" s="96">
        <f t="shared" ref="B37:M37" si="5">SUM(B38:B39)</f>
        <v>571</v>
      </c>
      <c r="C37" s="95">
        <f t="shared" si="5"/>
        <v>692</v>
      </c>
      <c r="D37" s="95">
        <f t="shared" si="5"/>
        <v>531</v>
      </c>
      <c r="E37" s="95">
        <f t="shared" si="5"/>
        <v>483</v>
      </c>
      <c r="F37" s="95">
        <f t="shared" si="5"/>
        <v>465</v>
      </c>
      <c r="G37" s="95">
        <f t="shared" si="5"/>
        <v>444</v>
      </c>
      <c r="H37" s="95">
        <f t="shared" si="5"/>
        <v>514</v>
      </c>
      <c r="I37" s="95">
        <f t="shared" si="5"/>
        <v>475</v>
      </c>
      <c r="J37" s="95">
        <f t="shared" si="5"/>
        <v>497</v>
      </c>
      <c r="K37" s="95">
        <f t="shared" si="5"/>
        <v>451</v>
      </c>
      <c r="L37" s="95">
        <f t="shared" si="5"/>
        <v>498</v>
      </c>
      <c r="M37" s="94">
        <f t="shared" si="5"/>
        <v>419</v>
      </c>
      <c r="N37" s="94">
        <f>SUM(B37:M37)</f>
        <v>6040</v>
      </c>
      <c r="O37" s="117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</row>
    <row r="38" spans="1:56" s="14" customFormat="1" ht="15" customHeight="1">
      <c r="A38" s="97" t="s">
        <v>44</v>
      </c>
      <c r="B38" s="96">
        <v>537</v>
      </c>
      <c r="C38" s="95">
        <v>643</v>
      </c>
      <c r="D38" s="95">
        <v>494</v>
      </c>
      <c r="E38" s="95">
        <v>447</v>
      </c>
      <c r="F38" s="95">
        <v>434</v>
      </c>
      <c r="G38" s="95">
        <v>421</v>
      </c>
      <c r="H38" s="95">
        <v>487</v>
      </c>
      <c r="I38" s="95">
        <v>450</v>
      </c>
      <c r="J38" s="95">
        <v>473</v>
      </c>
      <c r="K38" s="95">
        <v>437</v>
      </c>
      <c r="L38" s="95">
        <v>483</v>
      </c>
      <c r="M38" s="94">
        <v>413</v>
      </c>
      <c r="N38" s="94">
        <f>SUM(B38:M38)</f>
        <v>5719</v>
      </c>
      <c r="O38" s="117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</row>
    <row r="39" spans="1:56" s="14" customFormat="1" ht="15" customHeight="1">
      <c r="A39" s="97" t="s">
        <v>45</v>
      </c>
      <c r="B39" s="96">
        <v>34</v>
      </c>
      <c r="C39" s="95">
        <v>49</v>
      </c>
      <c r="D39" s="95">
        <v>37</v>
      </c>
      <c r="E39" s="95">
        <v>36</v>
      </c>
      <c r="F39" s="95">
        <v>31</v>
      </c>
      <c r="G39" s="95">
        <v>23</v>
      </c>
      <c r="H39" s="95">
        <v>27</v>
      </c>
      <c r="I39" s="95">
        <v>25</v>
      </c>
      <c r="J39" s="95">
        <v>24</v>
      </c>
      <c r="K39" s="95">
        <v>14</v>
      </c>
      <c r="L39" s="95">
        <v>15</v>
      </c>
      <c r="M39" s="94">
        <v>6</v>
      </c>
      <c r="N39" s="94">
        <f>SUM(B39:M39)</f>
        <v>321</v>
      </c>
      <c r="O39" s="117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</row>
    <row r="40" spans="1:56" s="14" customFormat="1" ht="15" customHeight="1">
      <c r="A40" s="18" t="s">
        <v>46</v>
      </c>
      <c r="B40" s="93">
        <f t="shared" ref="B40:N40" si="6">IF(B39=0,0,B39/B37*100)</f>
        <v>5.9544658493870406</v>
      </c>
      <c r="C40" s="92">
        <f t="shared" si="6"/>
        <v>7.0809248554913298</v>
      </c>
      <c r="D40" s="92">
        <f t="shared" si="6"/>
        <v>6.9679849340866298</v>
      </c>
      <c r="E40" s="92">
        <f t="shared" si="6"/>
        <v>7.4534161490683228</v>
      </c>
      <c r="F40" s="92">
        <f t="shared" si="6"/>
        <v>6.666666666666667</v>
      </c>
      <c r="G40" s="92">
        <f t="shared" si="6"/>
        <v>5.1801801801801801</v>
      </c>
      <c r="H40" s="92">
        <f t="shared" si="6"/>
        <v>5.2529182879377432</v>
      </c>
      <c r="I40" s="92">
        <f t="shared" si="6"/>
        <v>5.2631578947368416</v>
      </c>
      <c r="J40" s="92">
        <f t="shared" si="6"/>
        <v>4.8289738430583498</v>
      </c>
      <c r="K40" s="92">
        <f t="shared" si="6"/>
        <v>3.1042128603104215</v>
      </c>
      <c r="L40" s="92">
        <f t="shared" si="6"/>
        <v>3.0120481927710845</v>
      </c>
      <c r="M40" s="91">
        <f t="shared" si="6"/>
        <v>1.431980906921241</v>
      </c>
      <c r="N40" s="91">
        <f t="shared" si="6"/>
        <v>5.314569536423841</v>
      </c>
      <c r="O40" s="11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</row>
    <row r="41" spans="1:56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6"/>
      <c r="M41" s="15"/>
      <c r="N41" s="15"/>
      <c r="O41" s="15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</row>
    <row r="42" spans="1:56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</row>
    <row r="43" spans="1:56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6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</row>
    <row r="45" spans="1:56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</row>
    <row r="46" spans="1:56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</row>
    <row r="47" spans="1:56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</row>
    <row r="48" spans="1:56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</row>
    <row r="49" spans="1:56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</row>
    <row r="50" spans="1:56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</row>
    <row r="51" spans="1:56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</row>
    <row r="52" spans="1:56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</row>
    <row r="53" spans="1:56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</row>
    <row r="54" spans="1:56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</row>
    <row r="55" spans="1:56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5"/>
      <c r="N55" s="15"/>
      <c r="O55" s="15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</row>
    <row r="56" spans="1:56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</row>
    <row r="57" spans="1:56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</row>
    <row r="58" spans="1:56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s="14" customFormat="1" ht="15" customHeight="1">
      <c r="A59" s="102" t="s">
        <v>47</v>
      </c>
      <c r="B59" s="101">
        <v>7</v>
      </c>
      <c r="C59" s="100">
        <v>8</v>
      </c>
      <c r="D59" s="100">
        <v>9</v>
      </c>
      <c r="E59" s="100">
        <v>10</v>
      </c>
      <c r="F59" s="100">
        <v>11</v>
      </c>
      <c r="G59" s="100">
        <v>12</v>
      </c>
      <c r="H59" s="100">
        <v>13</v>
      </c>
      <c r="I59" s="100">
        <v>14</v>
      </c>
      <c r="J59" s="100">
        <v>15</v>
      </c>
      <c r="K59" s="100">
        <v>16</v>
      </c>
      <c r="L59" s="100">
        <v>17</v>
      </c>
      <c r="M59" s="99">
        <v>18</v>
      </c>
      <c r="N59" s="99" t="s">
        <v>48</v>
      </c>
      <c r="O59" s="9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s="14" customFormat="1" ht="15" customHeight="1">
      <c r="A60" s="97" t="s">
        <v>49</v>
      </c>
      <c r="B60" s="96">
        <f t="shared" ref="B60:M60" si="7">SUM(B61:B62)</f>
        <v>354</v>
      </c>
      <c r="C60" s="95">
        <f t="shared" si="7"/>
        <v>440</v>
      </c>
      <c r="D60" s="95">
        <f t="shared" si="7"/>
        <v>438</v>
      </c>
      <c r="E60" s="95">
        <f t="shared" si="7"/>
        <v>447</v>
      </c>
      <c r="F60" s="95">
        <f t="shared" si="7"/>
        <v>545</v>
      </c>
      <c r="G60" s="95">
        <f t="shared" si="7"/>
        <v>503</v>
      </c>
      <c r="H60" s="95">
        <f t="shared" si="7"/>
        <v>480</v>
      </c>
      <c r="I60" s="95">
        <f t="shared" si="7"/>
        <v>511</v>
      </c>
      <c r="J60" s="95">
        <f t="shared" si="7"/>
        <v>588</v>
      </c>
      <c r="K60" s="95">
        <f t="shared" si="7"/>
        <v>649</v>
      </c>
      <c r="L60" s="95">
        <f t="shared" si="7"/>
        <v>636</v>
      </c>
      <c r="M60" s="94">
        <f t="shared" si="7"/>
        <v>614</v>
      </c>
      <c r="N60" s="94">
        <f>SUM(B60:M60)</f>
        <v>6205</v>
      </c>
      <c r="O60" s="117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s="14" customFormat="1" ht="15" customHeight="1">
      <c r="A61" s="97" t="s">
        <v>44</v>
      </c>
      <c r="B61" s="96">
        <v>341</v>
      </c>
      <c r="C61" s="95">
        <v>414</v>
      </c>
      <c r="D61" s="95">
        <v>403</v>
      </c>
      <c r="E61" s="95">
        <v>413</v>
      </c>
      <c r="F61" s="95">
        <v>501</v>
      </c>
      <c r="G61" s="95">
        <v>480</v>
      </c>
      <c r="H61" s="95">
        <v>445</v>
      </c>
      <c r="I61" s="95">
        <v>481</v>
      </c>
      <c r="J61" s="95">
        <v>552</v>
      </c>
      <c r="K61" s="95">
        <v>607</v>
      </c>
      <c r="L61" s="95">
        <v>609</v>
      </c>
      <c r="M61" s="94">
        <v>598</v>
      </c>
      <c r="N61" s="94">
        <f>SUM(B61:M61)</f>
        <v>5844</v>
      </c>
      <c r="O61" s="117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s="14" customFormat="1" ht="15" customHeight="1">
      <c r="A62" s="97" t="s">
        <v>45</v>
      </c>
      <c r="B62" s="96">
        <v>13</v>
      </c>
      <c r="C62" s="95">
        <v>26</v>
      </c>
      <c r="D62" s="95">
        <v>35</v>
      </c>
      <c r="E62" s="95">
        <v>34</v>
      </c>
      <c r="F62" s="95">
        <v>44</v>
      </c>
      <c r="G62" s="95">
        <v>23</v>
      </c>
      <c r="H62" s="95">
        <v>35</v>
      </c>
      <c r="I62" s="95">
        <v>30</v>
      </c>
      <c r="J62" s="95">
        <v>36</v>
      </c>
      <c r="K62" s="95">
        <v>42</v>
      </c>
      <c r="L62" s="95">
        <v>27</v>
      </c>
      <c r="M62" s="94">
        <v>16</v>
      </c>
      <c r="N62" s="94">
        <f>SUM(B62:M62)</f>
        <v>361</v>
      </c>
      <c r="O62" s="117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s="14" customFormat="1" ht="15" customHeight="1">
      <c r="A63" s="18" t="s">
        <v>46</v>
      </c>
      <c r="B63" s="93">
        <f t="shared" ref="B63:N63" si="8">IF(B62=0,0,B62/B60*100)</f>
        <v>3.6723163841807911</v>
      </c>
      <c r="C63" s="92">
        <f t="shared" si="8"/>
        <v>5.9090909090909092</v>
      </c>
      <c r="D63" s="92">
        <f t="shared" si="8"/>
        <v>7.9908675799086755</v>
      </c>
      <c r="E63" s="92">
        <f t="shared" si="8"/>
        <v>7.6062639821029077</v>
      </c>
      <c r="F63" s="92">
        <f t="shared" si="8"/>
        <v>8.0733944954128454</v>
      </c>
      <c r="G63" s="92">
        <f t="shared" si="8"/>
        <v>4.5725646123260439</v>
      </c>
      <c r="H63" s="92">
        <f t="shared" si="8"/>
        <v>7.291666666666667</v>
      </c>
      <c r="I63" s="92">
        <f t="shared" si="8"/>
        <v>5.8708414872798436</v>
      </c>
      <c r="J63" s="92">
        <f t="shared" si="8"/>
        <v>6.1224489795918364</v>
      </c>
      <c r="K63" s="92">
        <f t="shared" si="8"/>
        <v>6.471494607087827</v>
      </c>
      <c r="L63" s="92">
        <f t="shared" si="8"/>
        <v>4.2452830188679247</v>
      </c>
      <c r="M63" s="91">
        <f t="shared" si="8"/>
        <v>2.6058631921824107</v>
      </c>
      <c r="N63" s="91">
        <f t="shared" si="8"/>
        <v>5.8178887993553587</v>
      </c>
      <c r="O63" s="11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6"/>
      <c r="M64" s="15"/>
      <c r="N64" s="15"/>
      <c r="O64" s="15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spans="1:56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</row>
    <row r="68" spans="1:56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</row>
    <row r="69" spans="1:56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</row>
    <row r="70" spans="1:56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</row>
    <row r="71" spans="1:56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</row>
    <row r="72" spans="1:56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</row>
    <row r="73" spans="1:56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</row>
    <row r="74" spans="1:56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</row>
    <row r="75" spans="1:56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</row>
    <row r="76" spans="1:56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56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</row>
    <row r="78" spans="1:56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6"/>
      <c r="M78" s="15"/>
      <c r="N78" s="15"/>
      <c r="O78" s="15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</row>
    <row r="79" spans="1:56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</row>
    <row r="80" spans="1:56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</row>
    <row r="81" spans="1:56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</row>
    <row r="82" spans="1:56" s="14" customFormat="1" ht="15" customHeight="1">
      <c r="A82" s="102" t="s">
        <v>47</v>
      </c>
      <c r="B82" s="101">
        <v>7</v>
      </c>
      <c r="C82" s="100">
        <v>8</v>
      </c>
      <c r="D82" s="100">
        <v>9</v>
      </c>
      <c r="E82" s="100">
        <v>10</v>
      </c>
      <c r="F82" s="100">
        <v>11</v>
      </c>
      <c r="G82" s="100">
        <v>12</v>
      </c>
      <c r="H82" s="100">
        <v>13</v>
      </c>
      <c r="I82" s="100">
        <v>14</v>
      </c>
      <c r="J82" s="100">
        <v>15</v>
      </c>
      <c r="K82" s="100">
        <v>16</v>
      </c>
      <c r="L82" s="100">
        <v>17</v>
      </c>
      <c r="M82" s="99">
        <v>18</v>
      </c>
      <c r="N82" s="99" t="s">
        <v>48</v>
      </c>
      <c r="O82" s="9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</row>
    <row r="83" spans="1:56" s="14" customFormat="1" ht="15" customHeight="1">
      <c r="A83" s="97" t="s">
        <v>49</v>
      </c>
      <c r="B83" s="96">
        <f t="shared" ref="B83:M83" si="9">SUM(B84:B85)</f>
        <v>925</v>
      </c>
      <c r="C83" s="95">
        <f t="shared" si="9"/>
        <v>1132</v>
      </c>
      <c r="D83" s="95">
        <f t="shared" si="9"/>
        <v>969</v>
      </c>
      <c r="E83" s="95">
        <f t="shared" si="9"/>
        <v>930</v>
      </c>
      <c r="F83" s="95">
        <f t="shared" si="9"/>
        <v>1010</v>
      </c>
      <c r="G83" s="95">
        <f t="shared" si="9"/>
        <v>947</v>
      </c>
      <c r="H83" s="95">
        <f t="shared" si="9"/>
        <v>994</v>
      </c>
      <c r="I83" s="95">
        <f t="shared" si="9"/>
        <v>986</v>
      </c>
      <c r="J83" s="95">
        <f t="shared" si="9"/>
        <v>1085</v>
      </c>
      <c r="K83" s="95">
        <f t="shared" si="9"/>
        <v>1100</v>
      </c>
      <c r="L83" s="95">
        <f t="shared" si="9"/>
        <v>1134</v>
      </c>
      <c r="M83" s="94">
        <f t="shared" si="9"/>
        <v>1033</v>
      </c>
      <c r="N83" s="94">
        <f>SUM(B83:M83)</f>
        <v>12245</v>
      </c>
      <c r="O83" s="117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</row>
    <row r="84" spans="1:56" s="14" customFormat="1" ht="15" customHeight="1">
      <c r="A84" s="97" t="s">
        <v>44</v>
      </c>
      <c r="B84" s="96">
        <f t="shared" ref="B84:M84" si="10">SUM(B38,B61)</f>
        <v>878</v>
      </c>
      <c r="C84" s="95">
        <f t="shared" si="10"/>
        <v>1057</v>
      </c>
      <c r="D84" s="95">
        <f t="shared" si="10"/>
        <v>897</v>
      </c>
      <c r="E84" s="95">
        <f t="shared" si="10"/>
        <v>860</v>
      </c>
      <c r="F84" s="95">
        <f t="shared" si="10"/>
        <v>935</v>
      </c>
      <c r="G84" s="95">
        <f t="shared" si="10"/>
        <v>901</v>
      </c>
      <c r="H84" s="95">
        <f t="shared" si="10"/>
        <v>932</v>
      </c>
      <c r="I84" s="95">
        <f t="shared" si="10"/>
        <v>931</v>
      </c>
      <c r="J84" s="95">
        <f t="shared" si="10"/>
        <v>1025</v>
      </c>
      <c r="K84" s="95">
        <f t="shared" si="10"/>
        <v>1044</v>
      </c>
      <c r="L84" s="95">
        <f t="shared" si="10"/>
        <v>1092</v>
      </c>
      <c r="M84" s="94">
        <f t="shared" si="10"/>
        <v>1011</v>
      </c>
      <c r="N84" s="94">
        <f>SUM(B84:M84)</f>
        <v>11563</v>
      </c>
      <c r="O84" s="117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spans="1:56" s="14" customFormat="1" ht="15" customHeight="1">
      <c r="A85" s="97" t="s">
        <v>45</v>
      </c>
      <c r="B85" s="96">
        <f t="shared" ref="B85:M85" si="11">SUM(B39,B62)</f>
        <v>47</v>
      </c>
      <c r="C85" s="95">
        <f t="shared" si="11"/>
        <v>75</v>
      </c>
      <c r="D85" s="95">
        <f t="shared" si="11"/>
        <v>72</v>
      </c>
      <c r="E85" s="95">
        <f t="shared" si="11"/>
        <v>70</v>
      </c>
      <c r="F85" s="95">
        <f t="shared" si="11"/>
        <v>75</v>
      </c>
      <c r="G85" s="95">
        <f t="shared" si="11"/>
        <v>46</v>
      </c>
      <c r="H85" s="95">
        <f t="shared" si="11"/>
        <v>62</v>
      </c>
      <c r="I85" s="95">
        <f t="shared" si="11"/>
        <v>55</v>
      </c>
      <c r="J85" s="95">
        <f t="shared" si="11"/>
        <v>60</v>
      </c>
      <c r="K85" s="95">
        <f t="shared" si="11"/>
        <v>56</v>
      </c>
      <c r="L85" s="95">
        <f t="shared" si="11"/>
        <v>42</v>
      </c>
      <c r="M85" s="94">
        <f t="shared" si="11"/>
        <v>22</v>
      </c>
      <c r="N85" s="94">
        <f>SUM(B85:M85)</f>
        <v>682</v>
      </c>
      <c r="O85" s="117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spans="1:56" s="14" customFormat="1" ht="15.95" customHeight="1">
      <c r="A86" s="18" t="s">
        <v>46</v>
      </c>
      <c r="B86" s="93">
        <f t="shared" ref="B86:N86" si="12">IF(B85=0,0,B85/B83*100)</f>
        <v>5.0810810810810816</v>
      </c>
      <c r="C86" s="92">
        <f t="shared" si="12"/>
        <v>6.6254416961130742</v>
      </c>
      <c r="D86" s="92">
        <f t="shared" si="12"/>
        <v>7.4303405572755414</v>
      </c>
      <c r="E86" s="92">
        <f t="shared" si="12"/>
        <v>7.5268817204301079</v>
      </c>
      <c r="F86" s="92">
        <f t="shared" si="12"/>
        <v>7.4257425742574252</v>
      </c>
      <c r="G86" s="92">
        <f t="shared" si="12"/>
        <v>4.8574445617740238</v>
      </c>
      <c r="H86" s="92">
        <f t="shared" si="12"/>
        <v>6.2374245472837018</v>
      </c>
      <c r="I86" s="92">
        <f t="shared" si="12"/>
        <v>5.5780933062880322</v>
      </c>
      <c r="J86" s="92">
        <f t="shared" si="12"/>
        <v>5.5299539170506913</v>
      </c>
      <c r="K86" s="92">
        <f t="shared" si="12"/>
        <v>5.0909090909090908</v>
      </c>
      <c r="L86" s="92">
        <f t="shared" si="12"/>
        <v>3.7037037037037033</v>
      </c>
      <c r="M86" s="91">
        <f t="shared" si="12"/>
        <v>2.1297192642787994</v>
      </c>
      <c r="N86" s="91">
        <f t="shared" si="12"/>
        <v>5.5696202531645564</v>
      </c>
      <c r="O86" s="11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spans="1:56" s="14" customFormat="1" ht="12" customHeight="1">
      <c r="A87" s="15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spans="1:56" s="14" customFormat="1" ht="12" customHeight="1">
      <c r="A88" s="15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spans="1:56" s="11" customFormat="1" ht="15" customHeight="1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16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spans="1:56" s="11" customFormat="1" ht="15" customHeight="1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16"/>
      <c r="Q90" s="3"/>
      <c r="R90" s="3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spans="1:56" s="11" customFormat="1" ht="15" customHeight="1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16"/>
      <c r="Q91" s="4"/>
      <c r="R91" s="4" t="s">
        <v>77</v>
      </c>
      <c r="S91" s="4"/>
      <c r="T91" s="4"/>
      <c r="U91" s="4" t="s">
        <v>76</v>
      </c>
      <c r="V91" s="4"/>
      <c r="W91" s="4"/>
      <c r="X91" s="4" t="s">
        <v>82</v>
      </c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spans="1:56" s="11" customFormat="1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16"/>
      <c r="Q92" s="4">
        <v>7</v>
      </c>
      <c r="R92" s="4">
        <f t="array" ref="R92:R103">TRANSPOSE(B107:M107)</f>
        <v>119</v>
      </c>
      <c r="S92" s="4">
        <f t="array" ref="S92:S103">TRANSPOSE(B109:M109)</f>
        <v>12</v>
      </c>
      <c r="T92" s="108">
        <f t="shared" ref="T92:T103" si="13">IF(S92=0,0,S92/SUM(R92:S92)*100)</f>
        <v>9.1603053435114496</v>
      </c>
      <c r="U92" s="4">
        <f t="array" ref="U92:U103">TRANSPOSE(B130:M130)</f>
        <v>28</v>
      </c>
      <c r="V92" s="4">
        <f t="array" ref="V92:V103">TRANSPOSE(B132:M132)</f>
        <v>2</v>
      </c>
      <c r="W92" s="108">
        <f t="shared" ref="W92:W103" si="14">IF(V92=0,0,V92/SUM(U92:V92)*100)</f>
        <v>6.666666666666667</v>
      </c>
      <c r="X92" s="4">
        <f t="shared" ref="X92:X103" si="15">SUM(R92,U92)</f>
        <v>147</v>
      </c>
      <c r="Y92" s="4">
        <f t="shared" ref="Y92:Y103" si="16">SUM(S92,V92)</f>
        <v>14</v>
      </c>
      <c r="Z92" s="108">
        <f t="shared" ref="Z92:Z103" si="17">IF(Y92=0,0,Y92/SUM(X92:Y92)*100)</f>
        <v>8.695652173913043</v>
      </c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spans="1:56" s="11" customFormat="1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16"/>
      <c r="Q93" s="4">
        <v>8</v>
      </c>
      <c r="R93" s="4">
        <v>152</v>
      </c>
      <c r="S93" s="4">
        <v>10</v>
      </c>
      <c r="T93" s="108">
        <f t="shared" si="13"/>
        <v>6.1728395061728394</v>
      </c>
      <c r="U93" s="4">
        <v>57</v>
      </c>
      <c r="V93" s="4">
        <v>7</v>
      </c>
      <c r="W93" s="108">
        <f t="shared" si="14"/>
        <v>10.9375</v>
      </c>
      <c r="X93" s="4">
        <f t="shared" si="15"/>
        <v>209</v>
      </c>
      <c r="Y93" s="4">
        <f t="shared" si="16"/>
        <v>17</v>
      </c>
      <c r="Z93" s="108">
        <f t="shared" si="17"/>
        <v>7.5221238938053103</v>
      </c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spans="1:56" s="11" customFormat="1" ht="15" customHeight="1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16"/>
      <c r="Q94" s="4">
        <v>9</v>
      </c>
      <c r="R94" s="4">
        <v>118</v>
      </c>
      <c r="S94" s="4">
        <v>8</v>
      </c>
      <c r="T94" s="108">
        <f t="shared" si="13"/>
        <v>6.3492063492063489</v>
      </c>
      <c r="U94" s="4">
        <v>68</v>
      </c>
      <c r="V94" s="4">
        <v>3</v>
      </c>
      <c r="W94" s="108">
        <f t="shared" si="14"/>
        <v>4.225352112676056</v>
      </c>
      <c r="X94" s="4">
        <f t="shared" si="15"/>
        <v>186</v>
      </c>
      <c r="Y94" s="4">
        <f t="shared" si="16"/>
        <v>11</v>
      </c>
      <c r="Z94" s="108">
        <f t="shared" si="17"/>
        <v>5.5837563451776653</v>
      </c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spans="1:56" s="11" customFormat="1" ht="15" customHeight="1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16"/>
      <c r="Q95" s="4">
        <v>10</v>
      </c>
      <c r="R95" s="4">
        <v>121</v>
      </c>
      <c r="S95" s="4">
        <v>9</v>
      </c>
      <c r="T95" s="108">
        <f t="shared" si="13"/>
        <v>6.9230769230769234</v>
      </c>
      <c r="U95" s="4">
        <v>66</v>
      </c>
      <c r="V95" s="4">
        <v>3</v>
      </c>
      <c r="W95" s="108">
        <f t="shared" si="14"/>
        <v>4.3478260869565215</v>
      </c>
      <c r="X95" s="4">
        <f t="shared" si="15"/>
        <v>187</v>
      </c>
      <c r="Y95" s="4">
        <f t="shared" si="16"/>
        <v>12</v>
      </c>
      <c r="Z95" s="108">
        <f t="shared" si="17"/>
        <v>6.0301507537688437</v>
      </c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spans="1:56" s="11" customFormat="1" ht="15" customHeight="1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16"/>
      <c r="Q96" s="4">
        <v>11</v>
      </c>
      <c r="R96" s="4">
        <v>123</v>
      </c>
      <c r="S96" s="4">
        <v>8</v>
      </c>
      <c r="T96" s="108">
        <f t="shared" si="13"/>
        <v>6.1068702290076331</v>
      </c>
      <c r="U96" s="4">
        <v>105</v>
      </c>
      <c r="V96" s="4">
        <v>2</v>
      </c>
      <c r="W96" s="108">
        <f t="shared" si="14"/>
        <v>1.8691588785046727</v>
      </c>
      <c r="X96" s="4">
        <f t="shared" si="15"/>
        <v>228</v>
      </c>
      <c r="Y96" s="4">
        <f t="shared" si="16"/>
        <v>10</v>
      </c>
      <c r="Z96" s="108">
        <f t="shared" si="17"/>
        <v>4.2016806722689077</v>
      </c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spans="1:56" s="11" customFormat="1" ht="15" customHeight="1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16"/>
      <c r="Q97" s="4">
        <v>12</v>
      </c>
      <c r="R97" s="4">
        <v>122</v>
      </c>
      <c r="S97" s="4">
        <v>8</v>
      </c>
      <c r="T97" s="108">
        <f t="shared" si="13"/>
        <v>6.1538461538461542</v>
      </c>
      <c r="U97" s="4">
        <v>82</v>
      </c>
      <c r="V97" s="4">
        <v>0</v>
      </c>
      <c r="W97" s="108">
        <f t="shared" si="14"/>
        <v>0</v>
      </c>
      <c r="X97" s="4">
        <f t="shared" si="15"/>
        <v>204</v>
      </c>
      <c r="Y97" s="4">
        <f t="shared" si="16"/>
        <v>8</v>
      </c>
      <c r="Z97" s="108">
        <f t="shared" si="17"/>
        <v>3.7735849056603774</v>
      </c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spans="1:56" s="11" customFormat="1" ht="15" customHeight="1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16"/>
      <c r="Q98" s="4">
        <v>13</v>
      </c>
      <c r="R98" s="4">
        <v>106</v>
      </c>
      <c r="S98" s="4">
        <v>8</v>
      </c>
      <c r="T98" s="108">
        <f t="shared" si="13"/>
        <v>7.0175438596491224</v>
      </c>
      <c r="U98" s="4">
        <v>93</v>
      </c>
      <c r="V98" s="4">
        <v>0</v>
      </c>
      <c r="W98" s="108">
        <f t="shared" si="14"/>
        <v>0</v>
      </c>
      <c r="X98" s="4">
        <f t="shared" si="15"/>
        <v>199</v>
      </c>
      <c r="Y98" s="4">
        <f t="shared" si="16"/>
        <v>8</v>
      </c>
      <c r="Z98" s="108">
        <f t="shared" si="17"/>
        <v>3.8647342995169081</v>
      </c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spans="1:56" s="11" customFormat="1" ht="15" customHeight="1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16"/>
      <c r="Q99" s="4">
        <v>14</v>
      </c>
      <c r="R99" s="4">
        <v>131</v>
      </c>
      <c r="S99" s="4">
        <v>11</v>
      </c>
      <c r="T99" s="108">
        <f t="shared" si="13"/>
        <v>7.7464788732394361</v>
      </c>
      <c r="U99" s="4">
        <v>98</v>
      </c>
      <c r="V99" s="4">
        <v>4</v>
      </c>
      <c r="W99" s="108">
        <f t="shared" si="14"/>
        <v>3.9215686274509802</v>
      </c>
      <c r="X99" s="4">
        <f t="shared" si="15"/>
        <v>229</v>
      </c>
      <c r="Y99" s="4">
        <f t="shared" si="16"/>
        <v>15</v>
      </c>
      <c r="Z99" s="108">
        <f t="shared" si="17"/>
        <v>6.1475409836065573</v>
      </c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spans="1:56" s="11" customFormat="1" ht="15" customHeight="1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16"/>
      <c r="Q100" s="4">
        <v>15</v>
      </c>
      <c r="R100" s="4">
        <v>161</v>
      </c>
      <c r="S100" s="4">
        <v>17</v>
      </c>
      <c r="T100" s="108">
        <f t="shared" si="13"/>
        <v>9.5505617977528079</v>
      </c>
      <c r="U100" s="4">
        <v>119</v>
      </c>
      <c r="V100" s="4">
        <v>2</v>
      </c>
      <c r="W100" s="108">
        <f t="shared" si="14"/>
        <v>1.6528925619834711</v>
      </c>
      <c r="X100" s="4">
        <f t="shared" si="15"/>
        <v>280</v>
      </c>
      <c r="Y100" s="4">
        <f t="shared" si="16"/>
        <v>19</v>
      </c>
      <c r="Z100" s="108">
        <f t="shared" si="17"/>
        <v>6.3545150501672243</v>
      </c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spans="1:56" s="11" customFormat="1" ht="15" customHeight="1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16"/>
      <c r="Q101" s="4">
        <v>16</v>
      </c>
      <c r="R101" s="4">
        <v>201</v>
      </c>
      <c r="S101" s="4">
        <v>13</v>
      </c>
      <c r="T101" s="108">
        <f t="shared" si="13"/>
        <v>6.0747663551401869</v>
      </c>
      <c r="U101" s="4">
        <v>139</v>
      </c>
      <c r="V101" s="4">
        <v>4</v>
      </c>
      <c r="W101" s="108">
        <f t="shared" si="14"/>
        <v>2.7972027972027971</v>
      </c>
      <c r="X101" s="4">
        <f t="shared" si="15"/>
        <v>340</v>
      </c>
      <c r="Y101" s="4">
        <f t="shared" si="16"/>
        <v>17</v>
      </c>
      <c r="Z101" s="108">
        <f t="shared" si="17"/>
        <v>4.7619047619047619</v>
      </c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spans="1:56" s="11" customFormat="1" ht="15" customHeight="1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3"/>
      <c r="M102" s="12"/>
      <c r="N102" s="12"/>
      <c r="O102" s="116"/>
      <c r="Q102" s="4">
        <v>17</v>
      </c>
      <c r="R102" s="4">
        <v>196</v>
      </c>
      <c r="S102" s="4">
        <v>13</v>
      </c>
      <c r="T102" s="108">
        <f t="shared" si="13"/>
        <v>6.2200956937799043</v>
      </c>
      <c r="U102" s="4">
        <v>147</v>
      </c>
      <c r="V102" s="4">
        <v>2</v>
      </c>
      <c r="W102" s="108">
        <f t="shared" si="14"/>
        <v>1.3422818791946309</v>
      </c>
      <c r="X102" s="4">
        <f t="shared" si="15"/>
        <v>343</v>
      </c>
      <c r="Y102" s="4">
        <f t="shared" si="16"/>
        <v>15</v>
      </c>
      <c r="Z102" s="108">
        <f t="shared" si="17"/>
        <v>4.1899441340782122</v>
      </c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spans="1:56" s="11" customFormat="1" ht="15" customHeight="1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16"/>
      <c r="Q103" s="4">
        <v>18</v>
      </c>
      <c r="R103" s="4">
        <v>207</v>
      </c>
      <c r="S103" s="4">
        <v>10</v>
      </c>
      <c r="T103" s="108">
        <f t="shared" si="13"/>
        <v>4.6082949308755765</v>
      </c>
      <c r="U103" s="4">
        <v>128</v>
      </c>
      <c r="V103" s="4">
        <v>1</v>
      </c>
      <c r="W103" s="108">
        <f t="shared" si="14"/>
        <v>0.77519379844961245</v>
      </c>
      <c r="X103" s="4">
        <f t="shared" si="15"/>
        <v>335</v>
      </c>
      <c r="Y103" s="4">
        <f t="shared" si="16"/>
        <v>11</v>
      </c>
      <c r="Z103" s="108">
        <f t="shared" si="17"/>
        <v>3.1791907514450863</v>
      </c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spans="1:56" s="11" customFormat="1" ht="15" customHeight="1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16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spans="1:56" s="11" customFormat="1" ht="15" customHeight="1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16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spans="1:56" s="14" customFormat="1" ht="15" customHeight="1">
      <c r="A106" s="102" t="s">
        <v>47</v>
      </c>
      <c r="B106" s="101">
        <v>7</v>
      </c>
      <c r="C106" s="100">
        <v>8</v>
      </c>
      <c r="D106" s="100">
        <v>9</v>
      </c>
      <c r="E106" s="100">
        <v>10</v>
      </c>
      <c r="F106" s="100">
        <v>11</v>
      </c>
      <c r="G106" s="100">
        <v>12</v>
      </c>
      <c r="H106" s="100">
        <v>13</v>
      </c>
      <c r="I106" s="100">
        <v>14</v>
      </c>
      <c r="J106" s="100">
        <v>15</v>
      </c>
      <c r="K106" s="100">
        <v>16</v>
      </c>
      <c r="L106" s="100">
        <v>17</v>
      </c>
      <c r="M106" s="99">
        <v>18</v>
      </c>
      <c r="N106" s="99" t="s">
        <v>48</v>
      </c>
      <c r="O106" s="9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spans="1:56" s="14" customFormat="1" ht="15" customHeight="1">
      <c r="A107" s="97" t="s">
        <v>49</v>
      </c>
      <c r="B107" s="96">
        <f t="shared" ref="B107:M107" si="18">SUM(B108:B109)</f>
        <v>119</v>
      </c>
      <c r="C107" s="95">
        <f t="shared" si="18"/>
        <v>152</v>
      </c>
      <c r="D107" s="95">
        <f t="shared" si="18"/>
        <v>118</v>
      </c>
      <c r="E107" s="95">
        <f t="shared" si="18"/>
        <v>121</v>
      </c>
      <c r="F107" s="95">
        <f t="shared" si="18"/>
        <v>123</v>
      </c>
      <c r="G107" s="95">
        <f t="shared" si="18"/>
        <v>122</v>
      </c>
      <c r="H107" s="95">
        <f t="shared" si="18"/>
        <v>106</v>
      </c>
      <c r="I107" s="95">
        <f t="shared" si="18"/>
        <v>131</v>
      </c>
      <c r="J107" s="95">
        <f t="shared" si="18"/>
        <v>161</v>
      </c>
      <c r="K107" s="95">
        <f t="shared" si="18"/>
        <v>201</v>
      </c>
      <c r="L107" s="95">
        <f t="shared" si="18"/>
        <v>196</v>
      </c>
      <c r="M107" s="94">
        <f t="shared" si="18"/>
        <v>207</v>
      </c>
      <c r="N107" s="94">
        <f>SUM(B107:M107)</f>
        <v>1757</v>
      </c>
      <c r="O107" s="117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spans="1:56" s="14" customFormat="1" ht="15" customHeight="1">
      <c r="A108" s="97" t="s">
        <v>44</v>
      </c>
      <c r="B108" s="96">
        <v>107</v>
      </c>
      <c r="C108" s="95">
        <v>142</v>
      </c>
      <c r="D108" s="95">
        <v>110</v>
      </c>
      <c r="E108" s="95">
        <v>112</v>
      </c>
      <c r="F108" s="95">
        <v>115</v>
      </c>
      <c r="G108" s="95">
        <v>114</v>
      </c>
      <c r="H108" s="95">
        <v>98</v>
      </c>
      <c r="I108" s="95">
        <v>120</v>
      </c>
      <c r="J108" s="95">
        <v>144</v>
      </c>
      <c r="K108" s="95">
        <v>188</v>
      </c>
      <c r="L108" s="95">
        <v>183</v>
      </c>
      <c r="M108" s="94">
        <v>197</v>
      </c>
      <c r="N108" s="94">
        <f>SUM(B108:M108)</f>
        <v>1630</v>
      </c>
      <c r="O108" s="117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spans="1:56" s="14" customFormat="1" ht="15" customHeight="1">
      <c r="A109" s="97" t="s">
        <v>45</v>
      </c>
      <c r="B109" s="96">
        <v>12</v>
      </c>
      <c r="C109" s="95">
        <v>10</v>
      </c>
      <c r="D109" s="95">
        <v>8</v>
      </c>
      <c r="E109" s="95">
        <v>9</v>
      </c>
      <c r="F109" s="95">
        <v>8</v>
      </c>
      <c r="G109" s="95">
        <v>8</v>
      </c>
      <c r="H109" s="95">
        <v>8</v>
      </c>
      <c r="I109" s="95">
        <v>11</v>
      </c>
      <c r="J109" s="95">
        <v>17</v>
      </c>
      <c r="K109" s="95">
        <v>13</v>
      </c>
      <c r="L109" s="95">
        <v>13</v>
      </c>
      <c r="M109" s="94">
        <v>10</v>
      </c>
      <c r="N109" s="94">
        <f>SUM(B109:M109)</f>
        <v>127</v>
      </c>
      <c r="O109" s="117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spans="1:56" s="14" customFormat="1" ht="15" customHeight="1">
      <c r="A110" s="18" t="s">
        <v>46</v>
      </c>
      <c r="B110" s="93">
        <f t="shared" ref="B110:N110" si="19">IF(B109=0,0,B109/B107*100)</f>
        <v>10.084033613445378</v>
      </c>
      <c r="C110" s="92">
        <f t="shared" si="19"/>
        <v>6.5789473684210522</v>
      </c>
      <c r="D110" s="92">
        <f t="shared" si="19"/>
        <v>6.7796610169491522</v>
      </c>
      <c r="E110" s="92">
        <f t="shared" si="19"/>
        <v>7.4380165289256199</v>
      </c>
      <c r="F110" s="92">
        <f t="shared" si="19"/>
        <v>6.5040650406504072</v>
      </c>
      <c r="G110" s="92">
        <f t="shared" si="19"/>
        <v>6.557377049180328</v>
      </c>
      <c r="H110" s="92">
        <f t="shared" si="19"/>
        <v>7.5471698113207548</v>
      </c>
      <c r="I110" s="92">
        <f t="shared" si="19"/>
        <v>8.3969465648854964</v>
      </c>
      <c r="J110" s="92">
        <f t="shared" si="19"/>
        <v>10.559006211180124</v>
      </c>
      <c r="K110" s="92">
        <f t="shared" si="19"/>
        <v>6.467661691542288</v>
      </c>
      <c r="L110" s="92">
        <f t="shared" si="19"/>
        <v>6.6326530612244898</v>
      </c>
      <c r="M110" s="91">
        <f t="shared" si="19"/>
        <v>4.8309178743961354</v>
      </c>
      <c r="N110" s="91">
        <f t="shared" si="19"/>
        <v>7.2282299373932837</v>
      </c>
      <c r="O110" s="11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spans="1:56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6"/>
      <c r="M111" s="15"/>
      <c r="N111" s="15"/>
      <c r="O111" s="15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spans="1:56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spans="1:56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spans="1:56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1:56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spans="1:56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spans="1:56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spans="1:56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spans="1:56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spans="1:56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spans="1:56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spans="1:56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spans="1:56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spans="1:56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spans="1:56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6"/>
      <c r="M125" s="15"/>
      <c r="N125" s="15"/>
      <c r="O125" s="15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spans="1:56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spans="1:56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spans="1:56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spans="1:56" s="14" customFormat="1" ht="15" customHeight="1">
      <c r="A129" s="102" t="s">
        <v>47</v>
      </c>
      <c r="B129" s="101">
        <v>7</v>
      </c>
      <c r="C129" s="100">
        <v>8</v>
      </c>
      <c r="D129" s="100">
        <v>9</v>
      </c>
      <c r="E129" s="100">
        <v>10</v>
      </c>
      <c r="F129" s="100">
        <v>11</v>
      </c>
      <c r="G129" s="100">
        <v>12</v>
      </c>
      <c r="H129" s="100">
        <v>13</v>
      </c>
      <c r="I129" s="100">
        <v>14</v>
      </c>
      <c r="J129" s="100">
        <v>15</v>
      </c>
      <c r="K129" s="100">
        <v>16</v>
      </c>
      <c r="L129" s="100">
        <v>17</v>
      </c>
      <c r="M129" s="99">
        <v>18</v>
      </c>
      <c r="N129" s="99" t="s">
        <v>48</v>
      </c>
      <c r="O129" s="9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spans="1:56" s="14" customFormat="1" ht="15" customHeight="1">
      <c r="A130" s="97" t="s">
        <v>49</v>
      </c>
      <c r="B130" s="96">
        <f t="shared" ref="B130:M130" si="20">SUM(B131:B132)</f>
        <v>28</v>
      </c>
      <c r="C130" s="95">
        <f t="shared" si="20"/>
        <v>57</v>
      </c>
      <c r="D130" s="95">
        <f t="shared" si="20"/>
        <v>68</v>
      </c>
      <c r="E130" s="95">
        <f t="shared" si="20"/>
        <v>66</v>
      </c>
      <c r="F130" s="95">
        <f t="shared" si="20"/>
        <v>105</v>
      </c>
      <c r="G130" s="95">
        <f t="shared" si="20"/>
        <v>82</v>
      </c>
      <c r="H130" s="95">
        <f t="shared" si="20"/>
        <v>93</v>
      </c>
      <c r="I130" s="95">
        <f t="shared" si="20"/>
        <v>98</v>
      </c>
      <c r="J130" s="95">
        <f t="shared" si="20"/>
        <v>119</v>
      </c>
      <c r="K130" s="95">
        <f t="shared" si="20"/>
        <v>139</v>
      </c>
      <c r="L130" s="95">
        <f t="shared" si="20"/>
        <v>147</v>
      </c>
      <c r="M130" s="94">
        <f t="shared" si="20"/>
        <v>128</v>
      </c>
      <c r="N130" s="94">
        <f>SUM(B130:M130)</f>
        <v>1130</v>
      </c>
      <c r="O130" s="117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spans="1:56" s="14" customFormat="1" ht="15" customHeight="1">
      <c r="A131" s="97" t="s">
        <v>44</v>
      </c>
      <c r="B131" s="96">
        <v>26</v>
      </c>
      <c r="C131" s="95">
        <v>50</v>
      </c>
      <c r="D131" s="95">
        <v>65</v>
      </c>
      <c r="E131" s="95">
        <v>63</v>
      </c>
      <c r="F131" s="95">
        <v>103</v>
      </c>
      <c r="G131" s="95">
        <v>82</v>
      </c>
      <c r="H131" s="95">
        <v>93</v>
      </c>
      <c r="I131" s="95">
        <v>94</v>
      </c>
      <c r="J131" s="95">
        <v>117</v>
      </c>
      <c r="K131" s="95">
        <v>135</v>
      </c>
      <c r="L131" s="95">
        <v>145</v>
      </c>
      <c r="M131" s="94">
        <v>127</v>
      </c>
      <c r="N131" s="94">
        <f>SUM(B131:M131)</f>
        <v>1100</v>
      </c>
      <c r="O131" s="117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spans="1:56" s="14" customFormat="1" ht="15" customHeight="1">
      <c r="A132" s="97" t="s">
        <v>45</v>
      </c>
      <c r="B132" s="96">
        <v>2</v>
      </c>
      <c r="C132" s="95">
        <v>7</v>
      </c>
      <c r="D132" s="95">
        <v>3</v>
      </c>
      <c r="E132" s="95">
        <v>3</v>
      </c>
      <c r="F132" s="95">
        <v>2</v>
      </c>
      <c r="G132" s="95">
        <v>0</v>
      </c>
      <c r="H132" s="95">
        <v>0</v>
      </c>
      <c r="I132" s="95">
        <v>4</v>
      </c>
      <c r="J132" s="95">
        <v>2</v>
      </c>
      <c r="K132" s="95">
        <v>4</v>
      </c>
      <c r="L132" s="95">
        <v>2</v>
      </c>
      <c r="M132" s="94">
        <v>1</v>
      </c>
      <c r="N132" s="94">
        <f>SUM(B132:M132)</f>
        <v>30</v>
      </c>
      <c r="O132" s="117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spans="1:56" s="14" customFormat="1" ht="15" customHeight="1">
      <c r="A133" s="18" t="s">
        <v>46</v>
      </c>
      <c r="B133" s="93">
        <f t="shared" ref="B133:N133" si="21">IF(B132=0,0,B132/B130*100)</f>
        <v>7.1428571428571423</v>
      </c>
      <c r="C133" s="92">
        <f t="shared" si="21"/>
        <v>12.280701754385964</v>
      </c>
      <c r="D133" s="92">
        <f t="shared" si="21"/>
        <v>4.4117647058823533</v>
      </c>
      <c r="E133" s="92">
        <f t="shared" si="21"/>
        <v>4.5454545454545459</v>
      </c>
      <c r="F133" s="92">
        <f t="shared" si="21"/>
        <v>1.9047619047619049</v>
      </c>
      <c r="G133" s="92">
        <f t="shared" si="21"/>
        <v>0</v>
      </c>
      <c r="H133" s="92">
        <f t="shared" si="21"/>
        <v>0</v>
      </c>
      <c r="I133" s="92">
        <f t="shared" si="21"/>
        <v>4.0816326530612246</v>
      </c>
      <c r="J133" s="92">
        <f t="shared" si="21"/>
        <v>1.680672268907563</v>
      </c>
      <c r="K133" s="92">
        <f t="shared" si="21"/>
        <v>2.877697841726619</v>
      </c>
      <c r="L133" s="92">
        <f t="shared" si="21"/>
        <v>1.3605442176870748</v>
      </c>
      <c r="M133" s="91">
        <f t="shared" si="21"/>
        <v>0.78125</v>
      </c>
      <c r="N133" s="91">
        <f t="shared" si="21"/>
        <v>2.6548672566371683</v>
      </c>
      <c r="O133" s="11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spans="1:56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6"/>
      <c r="M134" s="15"/>
      <c r="N134" s="15"/>
      <c r="O134" s="15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spans="1:56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spans="1:56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spans="1:56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spans="1:56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spans="1:56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spans="1:56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spans="1:56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spans="1:56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spans="1:56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spans="1:56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spans="1:56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spans="1:56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spans="1:56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spans="1:56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6"/>
      <c r="M148" s="15"/>
      <c r="N148" s="15"/>
      <c r="O148" s="15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spans="1:56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spans="1:56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spans="1:56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spans="1:56" s="14" customFormat="1" ht="15" customHeight="1">
      <c r="A152" s="102" t="s">
        <v>47</v>
      </c>
      <c r="B152" s="101">
        <v>7</v>
      </c>
      <c r="C152" s="100">
        <v>8</v>
      </c>
      <c r="D152" s="100">
        <v>9</v>
      </c>
      <c r="E152" s="100">
        <v>10</v>
      </c>
      <c r="F152" s="100">
        <v>11</v>
      </c>
      <c r="G152" s="100">
        <v>12</v>
      </c>
      <c r="H152" s="100">
        <v>13</v>
      </c>
      <c r="I152" s="100">
        <v>14</v>
      </c>
      <c r="J152" s="100">
        <v>15</v>
      </c>
      <c r="K152" s="100">
        <v>16</v>
      </c>
      <c r="L152" s="100">
        <v>17</v>
      </c>
      <c r="M152" s="99">
        <v>18</v>
      </c>
      <c r="N152" s="99" t="s">
        <v>48</v>
      </c>
      <c r="O152" s="9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spans="1:56" s="14" customFormat="1" ht="15" customHeight="1">
      <c r="A153" s="97" t="s">
        <v>49</v>
      </c>
      <c r="B153" s="96">
        <f t="shared" ref="B153:M153" si="22">SUM(B154:B155)</f>
        <v>147</v>
      </c>
      <c r="C153" s="95">
        <f t="shared" si="22"/>
        <v>209</v>
      </c>
      <c r="D153" s="95">
        <f t="shared" si="22"/>
        <v>186</v>
      </c>
      <c r="E153" s="95">
        <f t="shared" si="22"/>
        <v>187</v>
      </c>
      <c r="F153" s="95">
        <f t="shared" si="22"/>
        <v>228</v>
      </c>
      <c r="G153" s="95">
        <f t="shared" si="22"/>
        <v>204</v>
      </c>
      <c r="H153" s="95">
        <f t="shared" si="22"/>
        <v>199</v>
      </c>
      <c r="I153" s="95">
        <f t="shared" si="22"/>
        <v>229</v>
      </c>
      <c r="J153" s="95">
        <f t="shared" si="22"/>
        <v>280</v>
      </c>
      <c r="K153" s="95">
        <f t="shared" si="22"/>
        <v>340</v>
      </c>
      <c r="L153" s="95">
        <f t="shared" si="22"/>
        <v>343</v>
      </c>
      <c r="M153" s="94">
        <f t="shared" si="22"/>
        <v>335</v>
      </c>
      <c r="N153" s="94">
        <f>SUM(B153:M153)</f>
        <v>2887</v>
      </c>
      <c r="O153" s="117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spans="1:56" s="14" customFormat="1" ht="15" customHeight="1">
      <c r="A154" s="97" t="s">
        <v>44</v>
      </c>
      <c r="B154" s="96">
        <f t="shared" ref="B154:M154" si="23">SUM(B108,B131)</f>
        <v>133</v>
      </c>
      <c r="C154" s="95">
        <f t="shared" si="23"/>
        <v>192</v>
      </c>
      <c r="D154" s="95">
        <f t="shared" si="23"/>
        <v>175</v>
      </c>
      <c r="E154" s="95">
        <f t="shared" si="23"/>
        <v>175</v>
      </c>
      <c r="F154" s="95">
        <f t="shared" si="23"/>
        <v>218</v>
      </c>
      <c r="G154" s="95">
        <f t="shared" si="23"/>
        <v>196</v>
      </c>
      <c r="H154" s="95">
        <f t="shared" si="23"/>
        <v>191</v>
      </c>
      <c r="I154" s="95">
        <f t="shared" si="23"/>
        <v>214</v>
      </c>
      <c r="J154" s="95">
        <f t="shared" si="23"/>
        <v>261</v>
      </c>
      <c r="K154" s="95">
        <f t="shared" si="23"/>
        <v>323</v>
      </c>
      <c r="L154" s="95">
        <f t="shared" si="23"/>
        <v>328</v>
      </c>
      <c r="M154" s="94">
        <f t="shared" si="23"/>
        <v>324</v>
      </c>
      <c r="N154" s="94">
        <f>SUM(B154:M154)</f>
        <v>2730</v>
      </c>
      <c r="O154" s="117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spans="1:56" s="14" customFormat="1" ht="15" customHeight="1">
      <c r="A155" s="97" t="s">
        <v>45</v>
      </c>
      <c r="B155" s="96">
        <f t="shared" ref="B155:M155" si="24">SUM(B109,B132)</f>
        <v>14</v>
      </c>
      <c r="C155" s="95">
        <f t="shared" si="24"/>
        <v>17</v>
      </c>
      <c r="D155" s="95">
        <f t="shared" si="24"/>
        <v>11</v>
      </c>
      <c r="E155" s="95">
        <f t="shared" si="24"/>
        <v>12</v>
      </c>
      <c r="F155" s="95">
        <f t="shared" si="24"/>
        <v>10</v>
      </c>
      <c r="G155" s="95">
        <f t="shared" si="24"/>
        <v>8</v>
      </c>
      <c r="H155" s="95">
        <f t="shared" si="24"/>
        <v>8</v>
      </c>
      <c r="I155" s="95">
        <f t="shared" si="24"/>
        <v>15</v>
      </c>
      <c r="J155" s="95">
        <f t="shared" si="24"/>
        <v>19</v>
      </c>
      <c r="K155" s="95">
        <f t="shared" si="24"/>
        <v>17</v>
      </c>
      <c r="L155" s="95">
        <f t="shared" si="24"/>
        <v>15</v>
      </c>
      <c r="M155" s="94">
        <f t="shared" si="24"/>
        <v>11</v>
      </c>
      <c r="N155" s="94">
        <f>SUM(B155:M155)</f>
        <v>157</v>
      </c>
      <c r="O155" s="117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spans="1:56" s="14" customFormat="1" ht="15.95" customHeight="1">
      <c r="A156" s="18" t="s">
        <v>46</v>
      </c>
      <c r="B156" s="93">
        <f t="shared" ref="B156:N156" si="25">IF(B155=0,0,B155/B153*100)</f>
        <v>9.5238095238095237</v>
      </c>
      <c r="C156" s="92">
        <f t="shared" si="25"/>
        <v>8.133971291866029</v>
      </c>
      <c r="D156" s="92">
        <f t="shared" si="25"/>
        <v>5.913978494623656</v>
      </c>
      <c r="E156" s="92">
        <f t="shared" si="25"/>
        <v>6.4171122994652414</v>
      </c>
      <c r="F156" s="92">
        <f t="shared" si="25"/>
        <v>4.3859649122807012</v>
      </c>
      <c r="G156" s="92">
        <f t="shared" si="25"/>
        <v>3.9215686274509802</v>
      </c>
      <c r="H156" s="92">
        <f t="shared" si="25"/>
        <v>4.0201005025125625</v>
      </c>
      <c r="I156" s="92">
        <f t="shared" si="25"/>
        <v>6.5502183406113534</v>
      </c>
      <c r="J156" s="92">
        <f t="shared" si="25"/>
        <v>6.7857142857142856</v>
      </c>
      <c r="K156" s="92">
        <f t="shared" si="25"/>
        <v>5</v>
      </c>
      <c r="L156" s="92">
        <f t="shared" si="25"/>
        <v>4.3731778425655978</v>
      </c>
      <c r="M156" s="91">
        <f t="shared" si="25"/>
        <v>3.2835820895522385</v>
      </c>
      <c r="N156" s="91">
        <f t="shared" si="25"/>
        <v>5.4381711118808447</v>
      </c>
      <c r="O156" s="11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spans="1:56" s="19" customFormat="1" ht="15.75" customHeight="1"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spans="1:56" s="19" customFormat="1" ht="10.9" customHeight="1"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spans="1:56" s="11" customFormat="1" ht="15" customHeight="1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16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spans="1:56" s="11" customFormat="1" ht="15" customHeight="1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16"/>
      <c r="Q160" s="3"/>
      <c r="R160" s="3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spans="1:56" s="11" customFormat="1" ht="15" customHeight="1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16"/>
      <c r="Q161" s="4"/>
      <c r="R161" s="4" t="s">
        <v>75</v>
      </c>
      <c r="S161" s="4"/>
      <c r="T161" s="4"/>
      <c r="U161" s="4" t="s">
        <v>74</v>
      </c>
      <c r="V161" s="4"/>
      <c r="W161" s="4"/>
      <c r="X161" s="4" t="s">
        <v>81</v>
      </c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spans="1:56" s="11" customFormat="1" ht="15" customHeight="1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16"/>
      <c r="Q162" s="4">
        <v>7</v>
      </c>
      <c r="R162" s="4">
        <f t="array" ref="R162:R173">TRANSPOSE(B177:M177)</f>
        <v>332</v>
      </c>
      <c r="S162" s="4">
        <f t="array" ref="S162:S173">TRANSPOSE(B179:M179)</f>
        <v>22</v>
      </c>
      <c r="T162" s="108">
        <f t="shared" ref="T162:T173" si="26">IF(S162=0,0,S162/SUM(R162:S162)*100)</f>
        <v>6.2146892655367232</v>
      </c>
      <c r="U162" s="4">
        <f t="array" ref="U162:U173">TRANSPOSE(B200:M200)</f>
        <v>730</v>
      </c>
      <c r="V162" s="4">
        <f t="array" ref="V162:V173">TRANSPOSE(B202:M202)</f>
        <v>53</v>
      </c>
      <c r="W162" s="108">
        <f t="shared" ref="W162:W173" si="27">IF(V162=0,0,V162/SUM(U162:V162)*100)</f>
        <v>6.7688378033205625</v>
      </c>
      <c r="X162" s="4">
        <f t="shared" ref="X162:X173" si="28">SUM(R162,U162)</f>
        <v>1062</v>
      </c>
      <c r="Y162" s="4">
        <f t="shared" ref="Y162:Y173" si="29">SUM(S162,V162)</f>
        <v>75</v>
      </c>
      <c r="Z162" s="108">
        <f t="shared" ref="Z162:Z173" si="30">IF(Y162=0,0,Y162/SUM(X162:Y162)*100)</f>
        <v>6.5963060686015833</v>
      </c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spans="1:56" s="11" customFormat="1" ht="15" customHeight="1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16"/>
      <c r="Q163" s="4">
        <v>8</v>
      </c>
      <c r="R163" s="4">
        <v>432</v>
      </c>
      <c r="S163" s="4">
        <v>29</v>
      </c>
      <c r="T163" s="108">
        <f t="shared" si="26"/>
        <v>6.2906724511930596</v>
      </c>
      <c r="U163" s="4">
        <v>813</v>
      </c>
      <c r="V163" s="4">
        <v>67</v>
      </c>
      <c r="W163" s="108">
        <f t="shared" si="27"/>
        <v>7.6136363636363642</v>
      </c>
      <c r="X163" s="4">
        <f t="shared" si="28"/>
        <v>1245</v>
      </c>
      <c r="Y163" s="4">
        <f t="shared" si="29"/>
        <v>96</v>
      </c>
      <c r="Z163" s="108">
        <f t="shared" si="30"/>
        <v>7.1588366890380311</v>
      </c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spans="1:56" s="11" customFormat="1" ht="15" customHeight="1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16"/>
      <c r="Q164" s="4">
        <v>9</v>
      </c>
      <c r="R164" s="4">
        <v>407</v>
      </c>
      <c r="S164" s="4">
        <v>39</v>
      </c>
      <c r="T164" s="108">
        <f t="shared" si="26"/>
        <v>8.7443946188340806</v>
      </c>
      <c r="U164" s="4">
        <v>654</v>
      </c>
      <c r="V164" s="4">
        <v>45</v>
      </c>
      <c r="W164" s="108">
        <f t="shared" si="27"/>
        <v>6.4377682403433472</v>
      </c>
      <c r="X164" s="4">
        <f t="shared" si="28"/>
        <v>1061</v>
      </c>
      <c r="Y164" s="4">
        <f t="shared" si="29"/>
        <v>84</v>
      </c>
      <c r="Z164" s="108">
        <f t="shared" si="30"/>
        <v>7.3362445414847155</v>
      </c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spans="1:56" s="11" customFormat="1" ht="15" customHeight="1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16"/>
      <c r="Q165" s="4">
        <v>10</v>
      </c>
      <c r="R165" s="4">
        <v>436</v>
      </c>
      <c r="S165" s="4">
        <v>38</v>
      </c>
      <c r="T165" s="108">
        <f t="shared" si="26"/>
        <v>8.0168776371308024</v>
      </c>
      <c r="U165" s="4">
        <v>572</v>
      </c>
      <c r="V165" s="4">
        <v>50</v>
      </c>
      <c r="W165" s="108">
        <f t="shared" si="27"/>
        <v>8.0385852090032159</v>
      </c>
      <c r="X165" s="4">
        <f t="shared" si="28"/>
        <v>1008</v>
      </c>
      <c r="Y165" s="4">
        <f t="shared" si="29"/>
        <v>88</v>
      </c>
      <c r="Z165" s="108">
        <f t="shared" si="30"/>
        <v>8.0291970802919703</v>
      </c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spans="1:56" s="11" customFormat="1" ht="15" customHeight="1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16"/>
      <c r="Q166" s="4">
        <v>11</v>
      </c>
      <c r="R166" s="4">
        <v>539</v>
      </c>
      <c r="S166" s="4">
        <v>48</v>
      </c>
      <c r="T166" s="108">
        <f t="shared" si="26"/>
        <v>8.1771720613287897</v>
      </c>
      <c r="U166" s="4">
        <v>547</v>
      </c>
      <c r="V166" s="4">
        <v>37</v>
      </c>
      <c r="W166" s="108">
        <f t="shared" si="27"/>
        <v>6.3356164383561646</v>
      </c>
      <c r="X166" s="4">
        <f t="shared" si="28"/>
        <v>1086</v>
      </c>
      <c r="Y166" s="4">
        <f t="shared" si="29"/>
        <v>85</v>
      </c>
      <c r="Z166" s="108">
        <f t="shared" si="30"/>
        <v>7.2587532023911185</v>
      </c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spans="1:56" s="11" customFormat="1" ht="15" customHeight="1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16"/>
      <c r="Q167" s="4">
        <v>12</v>
      </c>
      <c r="R167" s="4">
        <v>511</v>
      </c>
      <c r="S167" s="4">
        <v>31</v>
      </c>
      <c r="T167" s="108">
        <f t="shared" si="26"/>
        <v>5.719557195571956</v>
      </c>
      <c r="U167" s="4">
        <v>493</v>
      </c>
      <c r="V167" s="4">
        <v>36</v>
      </c>
      <c r="W167" s="108">
        <f t="shared" si="27"/>
        <v>6.8052930056710776</v>
      </c>
      <c r="X167" s="4">
        <f t="shared" si="28"/>
        <v>1004</v>
      </c>
      <c r="Y167" s="4">
        <f t="shared" si="29"/>
        <v>67</v>
      </c>
      <c r="Z167" s="108">
        <f t="shared" si="30"/>
        <v>6.2558356676003735</v>
      </c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spans="1:56" s="11" customFormat="1" ht="15" customHeight="1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16"/>
      <c r="Q168" s="4">
        <v>13</v>
      </c>
      <c r="R168" s="4">
        <v>503</v>
      </c>
      <c r="S168" s="4">
        <v>40</v>
      </c>
      <c r="T168" s="108">
        <f t="shared" si="26"/>
        <v>7.3664825046040523</v>
      </c>
      <c r="U168" s="4">
        <v>585</v>
      </c>
      <c r="V168" s="4">
        <v>42</v>
      </c>
      <c r="W168" s="108">
        <f t="shared" si="27"/>
        <v>6.6985645933014357</v>
      </c>
      <c r="X168" s="4">
        <f t="shared" si="28"/>
        <v>1088</v>
      </c>
      <c r="Y168" s="4">
        <f t="shared" si="29"/>
        <v>82</v>
      </c>
      <c r="Z168" s="108">
        <f t="shared" si="30"/>
        <v>7.0085470085470085</v>
      </c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spans="1:56" s="11" customFormat="1" ht="15" customHeight="1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16"/>
      <c r="Q169" s="4">
        <v>14</v>
      </c>
      <c r="R169" s="4">
        <v>480</v>
      </c>
      <c r="S169" s="4">
        <v>36</v>
      </c>
      <c r="T169" s="108">
        <f t="shared" si="26"/>
        <v>6.9767441860465116</v>
      </c>
      <c r="U169" s="4">
        <v>549</v>
      </c>
      <c r="V169" s="4">
        <v>44</v>
      </c>
      <c r="W169" s="108">
        <f t="shared" si="27"/>
        <v>7.4198988195615518</v>
      </c>
      <c r="X169" s="4">
        <f t="shared" si="28"/>
        <v>1029</v>
      </c>
      <c r="Y169" s="4">
        <f t="shared" si="29"/>
        <v>80</v>
      </c>
      <c r="Z169" s="108">
        <f t="shared" si="30"/>
        <v>7.2137060414788099</v>
      </c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spans="1:56" s="11" customFormat="1" ht="15" customHeight="1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16"/>
      <c r="Q170" s="4">
        <v>15</v>
      </c>
      <c r="R170" s="4">
        <v>595</v>
      </c>
      <c r="S170" s="4">
        <v>39</v>
      </c>
      <c r="T170" s="108">
        <f t="shared" si="26"/>
        <v>6.1514195583596214</v>
      </c>
      <c r="U170" s="4">
        <v>555</v>
      </c>
      <c r="V170" s="4">
        <v>36</v>
      </c>
      <c r="W170" s="108">
        <f t="shared" si="27"/>
        <v>6.091370558375635</v>
      </c>
      <c r="X170" s="4">
        <f t="shared" si="28"/>
        <v>1150</v>
      </c>
      <c r="Y170" s="4">
        <f t="shared" si="29"/>
        <v>75</v>
      </c>
      <c r="Z170" s="108">
        <f t="shared" si="30"/>
        <v>6.1224489795918364</v>
      </c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spans="1:56" s="11" customFormat="1" ht="15" customHeight="1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16"/>
      <c r="Q171" s="4">
        <v>16</v>
      </c>
      <c r="R171" s="4">
        <v>657</v>
      </c>
      <c r="S171" s="4">
        <v>44</v>
      </c>
      <c r="T171" s="108">
        <f t="shared" si="26"/>
        <v>6.2767475035663338</v>
      </c>
      <c r="U171" s="4">
        <v>513</v>
      </c>
      <c r="V171" s="4">
        <v>24</v>
      </c>
      <c r="W171" s="108">
        <f t="shared" si="27"/>
        <v>4.4692737430167595</v>
      </c>
      <c r="X171" s="4">
        <f t="shared" si="28"/>
        <v>1170</v>
      </c>
      <c r="Y171" s="4">
        <f t="shared" si="29"/>
        <v>68</v>
      </c>
      <c r="Z171" s="108">
        <f t="shared" si="30"/>
        <v>5.4927302100161546</v>
      </c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spans="1:56" s="11" customFormat="1" ht="15" customHeight="1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3"/>
      <c r="M172" s="12"/>
      <c r="N172" s="12"/>
      <c r="O172" s="116"/>
      <c r="Q172" s="4">
        <v>17</v>
      </c>
      <c r="R172" s="4">
        <v>628</v>
      </c>
      <c r="S172" s="4">
        <v>30</v>
      </c>
      <c r="T172" s="108">
        <f t="shared" si="26"/>
        <v>4.5592705167173255</v>
      </c>
      <c r="U172" s="4">
        <v>549</v>
      </c>
      <c r="V172" s="4">
        <v>25</v>
      </c>
      <c r="W172" s="108">
        <f t="shared" si="27"/>
        <v>4.3554006968641117</v>
      </c>
      <c r="X172" s="4">
        <f t="shared" si="28"/>
        <v>1177</v>
      </c>
      <c r="Y172" s="4">
        <f t="shared" si="29"/>
        <v>55</v>
      </c>
      <c r="Z172" s="108">
        <f t="shared" si="30"/>
        <v>4.4642857142857144</v>
      </c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spans="1:56" s="11" customFormat="1" ht="15" customHeight="1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16"/>
      <c r="Q173" s="4">
        <v>18</v>
      </c>
      <c r="R173" s="4">
        <v>605</v>
      </c>
      <c r="S173" s="4">
        <v>25</v>
      </c>
      <c r="T173" s="108">
        <f t="shared" si="26"/>
        <v>3.9682539682539679</v>
      </c>
      <c r="U173" s="4">
        <v>454</v>
      </c>
      <c r="V173" s="4">
        <v>19</v>
      </c>
      <c r="W173" s="108">
        <f t="shared" si="27"/>
        <v>4.0169133192388999</v>
      </c>
      <c r="X173" s="4">
        <f t="shared" si="28"/>
        <v>1059</v>
      </c>
      <c r="Y173" s="4">
        <f t="shared" si="29"/>
        <v>44</v>
      </c>
      <c r="Z173" s="108">
        <f t="shared" si="30"/>
        <v>3.9891205802357206</v>
      </c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spans="1:56" s="11" customFormat="1" ht="15" customHeight="1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16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spans="1:56" s="11" customFormat="1" ht="15" customHeight="1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16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spans="1:56" s="14" customFormat="1" ht="15" customHeight="1">
      <c r="A176" s="102" t="s">
        <v>47</v>
      </c>
      <c r="B176" s="101">
        <v>7</v>
      </c>
      <c r="C176" s="100">
        <v>8</v>
      </c>
      <c r="D176" s="100">
        <v>9</v>
      </c>
      <c r="E176" s="100">
        <v>10</v>
      </c>
      <c r="F176" s="100">
        <v>11</v>
      </c>
      <c r="G176" s="100">
        <v>12</v>
      </c>
      <c r="H176" s="100">
        <v>13</v>
      </c>
      <c r="I176" s="100">
        <v>14</v>
      </c>
      <c r="J176" s="100">
        <v>15</v>
      </c>
      <c r="K176" s="100">
        <v>16</v>
      </c>
      <c r="L176" s="100">
        <v>17</v>
      </c>
      <c r="M176" s="99">
        <v>18</v>
      </c>
      <c r="N176" s="99" t="s">
        <v>48</v>
      </c>
      <c r="O176" s="9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spans="1:56" s="14" customFormat="1" ht="15" customHeight="1">
      <c r="A177" s="97" t="s">
        <v>49</v>
      </c>
      <c r="B177" s="96">
        <f t="shared" ref="B177:M177" si="31">SUM(B178:B179)</f>
        <v>332</v>
      </c>
      <c r="C177" s="95">
        <f t="shared" si="31"/>
        <v>432</v>
      </c>
      <c r="D177" s="95">
        <f t="shared" si="31"/>
        <v>407</v>
      </c>
      <c r="E177" s="95">
        <f t="shared" si="31"/>
        <v>436</v>
      </c>
      <c r="F177" s="95">
        <f t="shared" si="31"/>
        <v>539</v>
      </c>
      <c r="G177" s="95">
        <f t="shared" si="31"/>
        <v>511</v>
      </c>
      <c r="H177" s="95">
        <f t="shared" si="31"/>
        <v>503</v>
      </c>
      <c r="I177" s="95">
        <f t="shared" si="31"/>
        <v>480</v>
      </c>
      <c r="J177" s="95">
        <f t="shared" si="31"/>
        <v>595</v>
      </c>
      <c r="K177" s="95">
        <f t="shared" si="31"/>
        <v>657</v>
      </c>
      <c r="L177" s="95">
        <f t="shared" si="31"/>
        <v>628</v>
      </c>
      <c r="M177" s="94">
        <f t="shared" si="31"/>
        <v>605</v>
      </c>
      <c r="N177" s="94">
        <f>SUM(B177:M177)</f>
        <v>6125</v>
      </c>
      <c r="O177" s="117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spans="1:56" s="14" customFormat="1" ht="15" customHeight="1">
      <c r="A178" s="97" t="s">
        <v>44</v>
      </c>
      <c r="B178" s="96">
        <v>310</v>
      </c>
      <c r="C178" s="95">
        <v>403</v>
      </c>
      <c r="D178" s="95">
        <v>368</v>
      </c>
      <c r="E178" s="95">
        <v>398</v>
      </c>
      <c r="F178" s="95">
        <v>491</v>
      </c>
      <c r="G178" s="95">
        <v>480</v>
      </c>
      <c r="H178" s="95">
        <v>463</v>
      </c>
      <c r="I178" s="95">
        <v>444</v>
      </c>
      <c r="J178" s="95">
        <v>556</v>
      </c>
      <c r="K178" s="95">
        <v>613</v>
      </c>
      <c r="L178" s="95">
        <v>598</v>
      </c>
      <c r="M178" s="94">
        <v>580</v>
      </c>
      <c r="N178" s="94">
        <f>SUM(B178:M178)</f>
        <v>5704</v>
      </c>
      <c r="O178" s="117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spans="1:56" s="14" customFormat="1" ht="15" customHeight="1">
      <c r="A179" s="97" t="s">
        <v>45</v>
      </c>
      <c r="B179" s="96">
        <v>22</v>
      </c>
      <c r="C179" s="95">
        <v>29</v>
      </c>
      <c r="D179" s="95">
        <v>39</v>
      </c>
      <c r="E179" s="95">
        <v>38</v>
      </c>
      <c r="F179" s="95">
        <v>48</v>
      </c>
      <c r="G179" s="95">
        <v>31</v>
      </c>
      <c r="H179" s="95">
        <v>40</v>
      </c>
      <c r="I179" s="95">
        <v>36</v>
      </c>
      <c r="J179" s="95">
        <v>39</v>
      </c>
      <c r="K179" s="95">
        <v>44</v>
      </c>
      <c r="L179" s="95">
        <v>30</v>
      </c>
      <c r="M179" s="94">
        <v>25</v>
      </c>
      <c r="N179" s="94">
        <f>SUM(B179:M179)</f>
        <v>421</v>
      </c>
      <c r="O179" s="117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spans="1:56" s="14" customFormat="1" ht="15" customHeight="1">
      <c r="A180" s="18" t="s">
        <v>46</v>
      </c>
      <c r="B180" s="93">
        <f t="shared" ref="B180:N180" si="32">IF(B179=0,0,B179/B177*100)</f>
        <v>6.6265060240963862</v>
      </c>
      <c r="C180" s="92">
        <f t="shared" si="32"/>
        <v>6.7129629629629637</v>
      </c>
      <c r="D180" s="92">
        <f t="shared" si="32"/>
        <v>9.5823095823095823</v>
      </c>
      <c r="E180" s="92">
        <f t="shared" si="32"/>
        <v>8.7155963302752291</v>
      </c>
      <c r="F180" s="92">
        <f t="shared" si="32"/>
        <v>8.9053803339517614</v>
      </c>
      <c r="G180" s="92">
        <f t="shared" si="32"/>
        <v>6.0665362035225048</v>
      </c>
      <c r="H180" s="92">
        <f t="shared" si="32"/>
        <v>7.9522862823061633</v>
      </c>
      <c r="I180" s="92">
        <f t="shared" si="32"/>
        <v>7.5</v>
      </c>
      <c r="J180" s="92">
        <f t="shared" si="32"/>
        <v>6.5546218487394965</v>
      </c>
      <c r="K180" s="92">
        <f t="shared" si="32"/>
        <v>6.6971080669710803</v>
      </c>
      <c r="L180" s="92">
        <f t="shared" si="32"/>
        <v>4.7770700636942678</v>
      </c>
      <c r="M180" s="91">
        <f t="shared" si="32"/>
        <v>4.1322314049586781</v>
      </c>
      <c r="N180" s="91">
        <f t="shared" si="32"/>
        <v>6.8734693877551019</v>
      </c>
      <c r="O180" s="11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spans="1:56" s="17" customFormat="1" ht="1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6"/>
      <c r="M181" s="15"/>
      <c r="N181" s="15"/>
      <c r="O181" s="15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spans="1:56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spans="1:56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spans="1:56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spans="1:56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spans="1:56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spans="1:56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spans="1:56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spans="1:56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spans="1:56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spans="1:56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spans="1:56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spans="1:56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spans="1:56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spans="1:56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6"/>
      <c r="M195" s="15"/>
      <c r="N195" s="15"/>
      <c r="O195" s="15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spans="1:56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spans="1:56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spans="1:56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spans="1:56" s="14" customFormat="1" ht="15" customHeight="1">
      <c r="A199" s="102" t="s">
        <v>47</v>
      </c>
      <c r="B199" s="101">
        <v>7</v>
      </c>
      <c r="C199" s="100">
        <v>8</v>
      </c>
      <c r="D199" s="100">
        <v>9</v>
      </c>
      <c r="E199" s="100">
        <v>10</v>
      </c>
      <c r="F199" s="100">
        <v>11</v>
      </c>
      <c r="G199" s="100">
        <v>12</v>
      </c>
      <c r="H199" s="100">
        <v>13</v>
      </c>
      <c r="I199" s="100">
        <v>14</v>
      </c>
      <c r="J199" s="100">
        <v>15</v>
      </c>
      <c r="K199" s="100">
        <v>16</v>
      </c>
      <c r="L199" s="100">
        <v>17</v>
      </c>
      <c r="M199" s="99">
        <v>18</v>
      </c>
      <c r="N199" s="99" t="s">
        <v>48</v>
      </c>
      <c r="O199" s="9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spans="1:56" s="14" customFormat="1" ht="15" customHeight="1">
      <c r="A200" s="97" t="s">
        <v>49</v>
      </c>
      <c r="B200" s="96">
        <f t="shared" ref="B200:M200" si="33">SUM(B201:B202)</f>
        <v>730</v>
      </c>
      <c r="C200" s="95">
        <f t="shared" si="33"/>
        <v>813</v>
      </c>
      <c r="D200" s="95">
        <f t="shared" si="33"/>
        <v>654</v>
      </c>
      <c r="E200" s="95">
        <f t="shared" si="33"/>
        <v>572</v>
      </c>
      <c r="F200" s="95">
        <f t="shared" si="33"/>
        <v>547</v>
      </c>
      <c r="G200" s="95">
        <f t="shared" si="33"/>
        <v>493</v>
      </c>
      <c r="H200" s="95">
        <f t="shared" si="33"/>
        <v>585</v>
      </c>
      <c r="I200" s="95">
        <f t="shared" si="33"/>
        <v>549</v>
      </c>
      <c r="J200" s="95">
        <f t="shared" si="33"/>
        <v>555</v>
      </c>
      <c r="K200" s="95">
        <f t="shared" si="33"/>
        <v>513</v>
      </c>
      <c r="L200" s="95">
        <f t="shared" si="33"/>
        <v>549</v>
      </c>
      <c r="M200" s="94">
        <f t="shared" si="33"/>
        <v>454</v>
      </c>
      <c r="N200" s="94">
        <f>SUM(B200:M200)</f>
        <v>7014</v>
      </c>
      <c r="O200" s="117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spans="1:56" s="14" customFormat="1" ht="15" customHeight="1">
      <c r="A201" s="97" t="s">
        <v>44</v>
      </c>
      <c r="B201" s="96">
        <v>677</v>
      </c>
      <c r="C201" s="95">
        <v>746</v>
      </c>
      <c r="D201" s="95">
        <v>609</v>
      </c>
      <c r="E201" s="95">
        <v>522</v>
      </c>
      <c r="F201" s="95">
        <v>510</v>
      </c>
      <c r="G201" s="95">
        <v>457</v>
      </c>
      <c r="H201" s="95">
        <v>543</v>
      </c>
      <c r="I201" s="95">
        <v>505</v>
      </c>
      <c r="J201" s="95">
        <v>519</v>
      </c>
      <c r="K201" s="95">
        <v>489</v>
      </c>
      <c r="L201" s="95">
        <v>524</v>
      </c>
      <c r="M201" s="94">
        <v>435</v>
      </c>
      <c r="N201" s="94">
        <f>SUM(B201:M201)</f>
        <v>6536</v>
      </c>
      <c r="O201" s="117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spans="1:56" s="14" customFormat="1" ht="15" customHeight="1">
      <c r="A202" s="97" t="s">
        <v>45</v>
      </c>
      <c r="B202" s="96">
        <v>53</v>
      </c>
      <c r="C202" s="95">
        <v>67</v>
      </c>
      <c r="D202" s="95">
        <v>45</v>
      </c>
      <c r="E202" s="95">
        <v>50</v>
      </c>
      <c r="F202" s="95">
        <v>37</v>
      </c>
      <c r="G202" s="95">
        <v>36</v>
      </c>
      <c r="H202" s="95">
        <v>42</v>
      </c>
      <c r="I202" s="95">
        <v>44</v>
      </c>
      <c r="J202" s="95">
        <v>36</v>
      </c>
      <c r="K202" s="95">
        <v>24</v>
      </c>
      <c r="L202" s="95">
        <v>25</v>
      </c>
      <c r="M202" s="94">
        <v>19</v>
      </c>
      <c r="N202" s="94">
        <f>SUM(B202:M202)</f>
        <v>478</v>
      </c>
      <c r="O202" s="117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spans="1:56" s="14" customFormat="1" ht="15" customHeight="1">
      <c r="A203" s="18" t="s">
        <v>46</v>
      </c>
      <c r="B203" s="93">
        <f t="shared" ref="B203:N203" si="34">IF(B202=0,0,B202/B200*100)</f>
        <v>7.2602739726027394</v>
      </c>
      <c r="C203" s="92">
        <f t="shared" si="34"/>
        <v>8.2410824108241076</v>
      </c>
      <c r="D203" s="92">
        <f t="shared" si="34"/>
        <v>6.8807339449541285</v>
      </c>
      <c r="E203" s="92">
        <f t="shared" si="34"/>
        <v>8.7412587412587417</v>
      </c>
      <c r="F203" s="92">
        <f t="shared" si="34"/>
        <v>6.7641681901279709</v>
      </c>
      <c r="G203" s="92">
        <f t="shared" si="34"/>
        <v>7.3022312373225153</v>
      </c>
      <c r="H203" s="92">
        <f t="shared" si="34"/>
        <v>7.1794871794871788</v>
      </c>
      <c r="I203" s="92">
        <f t="shared" si="34"/>
        <v>8.0145719489981779</v>
      </c>
      <c r="J203" s="92">
        <f t="shared" si="34"/>
        <v>6.4864864864864868</v>
      </c>
      <c r="K203" s="92">
        <f t="shared" si="34"/>
        <v>4.6783625730994149</v>
      </c>
      <c r="L203" s="92">
        <f t="shared" si="34"/>
        <v>4.5537340619307827</v>
      </c>
      <c r="M203" s="91">
        <f t="shared" si="34"/>
        <v>4.1850220264317182</v>
      </c>
      <c r="N203" s="91">
        <f t="shared" si="34"/>
        <v>6.8149415454804672</v>
      </c>
      <c r="O203" s="11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spans="1:56" s="17" customFormat="1" ht="1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6"/>
      <c r="M204" s="15"/>
      <c r="N204" s="15"/>
      <c r="O204" s="15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spans="1:56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spans="1:56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spans="1:56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spans="1:56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spans="1:56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spans="1:56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spans="1:56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spans="1:56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spans="1:56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spans="1:56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spans="1:56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spans="1:56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spans="1:56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spans="1:56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6"/>
      <c r="M218" s="15"/>
      <c r="N218" s="15"/>
      <c r="O218" s="15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spans="1:56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spans="1:56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spans="1:56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spans="1:56" s="14" customFormat="1" ht="15" customHeight="1">
      <c r="A222" s="102" t="s">
        <v>47</v>
      </c>
      <c r="B222" s="101">
        <v>7</v>
      </c>
      <c r="C222" s="100">
        <v>8</v>
      </c>
      <c r="D222" s="100">
        <v>9</v>
      </c>
      <c r="E222" s="100">
        <v>10</v>
      </c>
      <c r="F222" s="100">
        <v>11</v>
      </c>
      <c r="G222" s="100">
        <v>12</v>
      </c>
      <c r="H222" s="100">
        <v>13</v>
      </c>
      <c r="I222" s="100">
        <v>14</v>
      </c>
      <c r="J222" s="100">
        <v>15</v>
      </c>
      <c r="K222" s="100">
        <v>16</v>
      </c>
      <c r="L222" s="100">
        <v>17</v>
      </c>
      <c r="M222" s="99">
        <v>18</v>
      </c>
      <c r="N222" s="99" t="s">
        <v>48</v>
      </c>
      <c r="O222" s="98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spans="1:56" s="14" customFormat="1" ht="15" customHeight="1">
      <c r="A223" s="97" t="s">
        <v>49</v>
      </c>
      <c r="B223" s="96">
        <f t="shared" ref="B223:M223" si="35">SUM(B224:B225)</f>
        <v>1062</v>
      </c>
      <c r="C223" s="95">
        <f t="shared" si="35"/>
        <v>1245</v>
      </c>
      <c r="D223" s="95">
        <f t="shared" si="35"/>
        <v>1061</v>
      </c>
      <c r="E223" s="95">
        <f t="shared" si="35"/>
        <v>1008</v>
      </c>
      <c r="F223" s="95">
        <f t="shared" si="35"/>
        <v>1086</v>
      </c>
      <c r="G223" s="95">
        <f t="shared" si="35"/>
        <v>1004</v>
      </c>
      <c r="H223" s="95">
        <f t="shared" si="35"/>
        <v>1088</v>
      </c>
      <c r="I223" s="95">
        <f t="shared" si="35"/>
        <v>1029</v>
      </c>
      <c r="J223" s="95">
        <f t="shared" si="35"/>
        <v>1150</v>
      </c>
      <c r="K223" s="95">
        <f t="shared" si="35"/>
        <v>1170</v>
      </c>
      <c r="L223" s="95">
        <f t="shared" si="35"/>
        <v>1177</v>
      </c>
      <c r="M223" s="94">
        <f t="shared" si="35"/>
        <v>1059</v>
      </c>
      <c r="N223" s="94">
        <f>SUM(B223:M223)</f>
        <v>13139</v>
      </c>
      <c r="O223" s="117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spans="1:56" s="14" customFormat="1" ht="15" customHeight="1">
      <c r="A224" s="97" t="s">
        <v>44</v>
      </c>
      <c r="B224" s="96">
        <f t="shared" ref="B224:M224" si="36">SUM(B178,B201)</f>
        <v>987</v>
      </c>
      <c r="C224" s="95">
        <f t="shared" si="36"/>
        <v>1149</v>
      </c>
      <c r="D224" s="95">
        <f t="shared" si="36"/>
        <v>977</v>
      </c>
      <c r="E224" s="95">
        <f t="shared" si="36"/>
        <v>920</v>
      </c>
      <c r="F224" s="95">
        <f t="shared" si="36"/>
        <v>1001</v>
      </c>
      <c r="G224" s="95">
        <f t="shared" si="36"/>
        <v>937</v>
      </c>
      <c r="H224" s="95">
        <f t="shared" si="36"/>
        <v>1006</v>
      </c>
      <c r="I224" s="95">
        <f t="shared" si="36"/>
        <v>949</v>
      </c>
      <c r="J224" s="95">
        <f t="shared" si="36"/>
        <v>1075</v>
      </c>
      <c r="K224" s="95">
        <f t="shared" si="36"/>
        <v>1102</v>
      </c>
      <c r="L224" s="95">
        <f t="shared" si="36"/>
        <v>1122</v>
      </c>
      <c r="M224" s="94">
        <f t="shared" si="36"/>
        <v>1015</v>
      </c>
      <c r="N224" s="94">
        <f>SUM(B224:M224)</f>
        <v>12240</v>
      </c>
      <c r="O224" s="117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spans="1:56" s="14" customFormat="1" ht="15" customHeight="1">
      <c r="A225" s="97" t="s">
        <v>45</v>
      </c>
      <c r="B225" s="96">
        <f t="shared" ref="B225:M225" si="37">SUM(B179,B202)</f>
        <v>75</v>
      </c>
      <c r="C225" s="95">
        <f t="shared" si="37"/>
        <v>96</v>
      </c>
      <c r="D225" s="95">
        <f t="shared" si="37"/>
        <v>84</v>
      </c>
      <c r="E225" s="95">
        <f t="shared" si="37"/>
        <v>88</v>
      </c>
      <c r="F225" s="95">
        <f t="shared" si="37"/>
        <v>85</v>
      </c>
      <c r="G225" s="95">
        <f t="shared" si="37"/>
        <v>67</v>
      </c>
      <c r="H225" s="95">
        <f t="shared" si="37"/>
        <v>82</v>
      </c>
      <c r="I225" s="95">
        <f t="shared" si="37"/>
        <v>80</v>
      </c>
      <c r="J225" s="95">
        <f t="shared" si="37"/>
        <v>75</v>
      </c>
      <c r="K225" s="95">
        <f t="shared" si="37"/>
        <v>68</v>
      </c>
      <c r="L225" s="95">
        <f t="shared" si="37"/>
        <v>55</v>
      </c>
      <c r="M225" s="94">
        <f t="shared" si="37"/>
        <v>44</v>
      </c>
      <c r="N225" s="94">
        <f>SUM(B225:M225)</f>
        <v>899</v>
      </c>
      <c r="O225" s="117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spans="1:56" s="14" customFormat="1" ht="15.95" customHeight="1">
      <c r="A226" s="18" t="s">
        <v>46</v>
      </c>
      <c r="B226" s="93">
        <f t="shared" ref="B226:N226" si="38">IF(B225=0,0,B225/B223*100)</f>
        <v>7.0621468926553677</v>
      </c>
      <c r="C226" s="92">
        <f t="shared" si="38"/>
        <v>7.7108433734939767</v>
      </c>
      <c r="D226" s="92">
        <f t="shared" si="38"/>
        <v>7.9170593779453347</v>
      </c>
      <c r="E226" s="92">
        <f t="shared" si="38"/>
        <v>8.7301587301587293</v>
      </c>
      <c r="F226" s="92">
        <f t="shared" si="38"/>
        <v>7.8268876611418046</v>
      </c>
      <c r="G226" s="92">
        <f t="shared" si="38"/>
        <v>6.6733067729083659</v>
      </c>
      <c r="H226" s="92">
        <f t="shared" si="38"/>
        <v>7.5367647058823524</v>
      </c>
      <c r="I226" s="92">
        <f t="shared" si="38"/>
        <v>7.7745383867832851</v>
      </c>
      <c r="J226" s="92">
        <f t="shared" si="38"/>
        <v>6.5217391304347823</v>
      </c>
      <c r="K226" s="92">
        <f t="shared" si="38"/>
        <v>5.8119658119658117</v>
      </c>
      <c r="L226" s="92">
        <f t="shared" si="38"/>
        <v>4.6728971962616823</v>
      </c>
      <c r="M226" s="91">
        <f t="shared" si="38"/>
        <v>4.1548630783758265</v>
      </c>
      <c r="N226" s="91">
        <f t="shared" si="38"/>
        <v>6.8422254357257017</v>
      </c>
      <c r="O226" s="118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spans="1:56" s="19" customFormat="1"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spans="1:56" s="19" customFormat="1"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spans="1:56" s="11" customFormat="1" ht="15" customHeight="1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16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spans="1:56" s="11" customFormat="1" ht="15" customHeight="1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16"/>
      <c r="Q230" s="3"/>
      <c r="R230" s="3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spans="1:56" s="11" customFormat="1" ht="15" customHeight="1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16"/>
      <c r="Q231" s="4"/>
      <c r="R231" s="4" t="s">
        <v>73</v>
      </c>
      <c r="S231" s="4"/>
      <c r="T231" s="4"/>
      <c r="U231" s="4" t="s">
        <v>72</v>
      </c>
      <c r="V231" s="4"/>
      <c r="W231" s="4"/>
      <c r="X231" s="4" t="s">
        <v>80</v>
      </c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spans="1:56" s="11" customFormat="1" ht="15" customHeight="1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16"/>
      <c r="Q232" s="4">
        <v>7</v>
      </c>
      <c r="R232" s="4">
        <f t="array" ref="R232:R243">TRANSPOSE(B247:M247)</f>
        <v>278</v>
      </c>
      <c r="S232" s="4">
        <f t="array" ref="S232:S243">TRANSPOSE(B249:M249)</f>
        <v>14</v>
      </c>
      <c r="T232" s="108">
        <f t="shared" ref="T232:T243" si="39">IF(S232=0,0,S232/SUM(R232:S232)*100)</f>
        <v>4.7945205479452051</v>
      </c>
      <c r="U232" s="4">
        <f t="array" ref="U232:U243">TRANSPOSE(B270:M270)</f>
        <v>188</v>
      </c>
      <c r="V232" s="4">
        <f t="array" ref="V232:V243">TRANSPOSE(B272:M272)</f>
        <v>14</v>
      </c>
      <c r="W232" s="108">
        <f t="shared" ref="W232:W243" si="40">IF(V232=0,0,V232/SUM(U232:V232)*100)</f>
        <v>6.9306930693069315</v>
      </c>
      <c r="X232" s="4">
        <f t="shared" ref="X232:X243" si="41">SUM(R232,U232)</f>
        <v>466</v>
      </c>
      <c r="Y232" s="4">
        <f t="shared" ref="Y232:Y243" si="42">SUM(S232,V232)</f>
        <v>28</v>
      </c>
      <c r="Z232" s="108">
        <f t="shared" ref="Z232:Z243" si="43">IF(Y232=0,0,Y232/SUM(X232:Y232)*100)</f>
        <v>5.668016194331984</v>
      </c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spans="1:56" s="11" customFormat="1" ht="15" customHeight="1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16"/>
      <c r="Q233" s="4">
        <v>8</v>
      </c>
      <c r="R233" s="4">
        <v>287</v>
      </c>
      <c r="S233" s="4">
        <v>30</v>
      </c>
      <c r="T233" s="108">
        <f t="shared" si="39"/>
        <v>9.4637223974763405</v>
      </c>
      <c r="U233" s="4">
        <v>253</v>
      </c>
      <c r="V233" s="4">
        <v>18</v>
      </c>
      <c r="W233" s="108">
        <f t="shared" si="40"/>
        <v>6.6420664206642073</v>
      </c>
      <c r="X233" s="4">
        <f t="shared" si="41"/>
        <v>540</v>
      </c>
      <c r="Y233" s="4">
        <f t="shared" si="42"/>
        <v>48</v>
      </c>
      <c r="Z233" s="108">
        <f t="shared" si="43"/>
        <v>8.1632653061224492</v>
      </c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spans="1:56" s="11" customFormat="1" ht="15" customHeight="1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16"/>
      <c r="Q234" s="4">
        <v>9</v>
      </c>
      <c r="R234" s="4">
        <v>322</v>
      </c>
      <c r="S234" s="4">
        <v>20</v>
      </c>
      <c r="T234" s="108">
        <f t="shared" si="39"/>
        <v>5.8479532163742682</v>
      </c>
      <c r="U234" s="4">
        <v>218</v>
      </c>
      <c r="V234" s="4">
        <v>21</v>
      </c>
      <c r="W234" s="108">
        <f t="shared" si="40"/>
        <v>8.7866108786610866</v>
      </c>
      <c r="X234" s="4">
        <f t="shared" si="41"/>
        <v>540</v>
      </c>
      <c r="Y234" s="4">
        <f t="shared" si="42"/>
        <v>41</v>
      </c>
      <c r="Z234" s="108">
        <f t="shared" si="43"/>
        <v>7.056798623063683</v>
      </c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spans="1:56" s="11" customFormat="1" ht="15" customHeight="1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16"/>
      <c r="Q235" s="4">
        <v>10</v>
      </c>
      <c r="R235" s="4">
        <v>254</v>
      </c>
      <c r="S235" s="4">
        <v>16</v>
      </c>
      <c r="T235" s="108">
        <f t="shared" si="39"/>
        <v>5.9259259259259265</v>
      </c>
      <c r="U235" s="4">
        <v>209</v>
      </c>
      <c r="V235" s="4">
        <v>12</v>
      </c>
      <c r="W235" s="108">
        <f t="shared" si="40"/>
        <v>5.4298642533936654</v>
      </c>
      <c r="X235" s="4">
        <f t="shared" si="41"/>
        <v>463</v>
      </c>
      <c r="Y235" s="4">
        <f t="shared" si="42"/>
        <v>28</v>
      </c>
      <c r="Z235" s="108">
        <f t="shared" si="43"/>
        <v>5.7026476578411405</v>
      </c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spans="1:56" s="11" customFormat="1" ht="15" customHeight="1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16"/>
      <c r="Q236" s="4">
        <v>11</v>
      </c>
      <c r="R236" s="4">
        <v>276</v>
      </c>
      <c r="S236" s="4">
        <v>10</v>
      </c>
      <c r="T236" s="108">
        <f t="shared" si="39"/>
        <v>3.4965034965034967</v>
      </c>
      <c r="U236" s="4">
        <v>206</v>
      </c>
      <c r="V236" s="4">
        <v>14</v>
      </c>
      <c r="W236" s="108">
        <f t="shared" si="40"/>
        <v>6.3636363636363633</v>
      </c>
      <c r="X236" s="4">
        <f t="shared" si="41"/>
        <v>482</v>
      </c>
      <c r="Y236" s="4">
        <f t="shared" si="42"/>
        <v>24</v>
      </c>
      <c r="Z236" s="108">
        <f t="shared" si="43"/>
        <v>4.7430830039525684</v>
      </c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spans="1:56" s="11" customFormat="1" ht="15" customHeight="1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16"/>
      <c r="Q237" s="4">
        <v>12</v>
      </c>
      <c r="R237" s="4">
        <v>201</v>
      </c>
      <c r="S237" s="4">
        <v>12</v>
      </c>
      <c r="T237" s="108">
        <f t="shared" si="39"/>
        <v>5.6338028169014089</v>
      </c>
      <c r="U237" s="4">
        <v>200</v>
      </c>
      <c r="V237" s="4">
        <v>15</v>
      </c>
      <c r="W237" s="108">
        <f t="shared" si="40"/>
        <v>6.9767441860465116</v>
      </c>
      <c r="X237" s="4">
        <f t="shared" si="41"/>
        <v>401</v>
      </c>
      <c r="Y237" s="4">
        <f t="shared" si="42"/>
        <v>27</v>
      </c>
      <c r="Z237" s="108">
        <f t="shared" si="43"/>
        <v>6.3084112149532707</v>
      </c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spans="1:56" s="11" customFormat="1" ht="15" customHeight="1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16"/>
      <c r="Q238" s="4">
        <v>13</v>
      </c>
      <c r="R238" s="4">
        <v>244</v>
      </c>
      <c r="S238" s="4">
        <v>15</v>
      </c>
      <c r="T238" s="108">
        <f t="shared" si="39"/>
        <v>5.7915057915057915</v>
      </c>
      <c r="U238" s="4">
        <v>209</v>
      </c>
      <c r="V238" s="4">
        <v>13</v>
      </c>
      <c r="W238" s="108">
        <f t="shared" si="40"/>
        <v>5.8558558558558556</v>
      </c>
      <c r="X238" s="4">
        <f t="shared" si="41"/>
        <v>453</v>
      </c>
      <c r="Y238" s="4">
        <f t="shared" si="42"/>
        <v>28</v>
      </c>
      <c r="Z238" s="108">
        <f t="shared" si="43"/>
        <v>5.8212058212058215</v>
      </c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spans="1:56" s="11" customFormat="1" ht="15" customHeight="1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16"/>
      <c r="Q239" s="4">
        <v>14</v>
      </c>
      <c r="R239" s="4">
        <v>264</v>
      </c>
      <c r="S239" s="4">
        <v>24</v>
      </c>
      <c r="T239" s="108">
        <f t="shared" si="39"/>
        <v>8.3333333333333321</v>
      </c>
      <c r="U239" s="4">
        <v>192</v>
      </c>
      <c r="V239" s="4">
        <v>18</v>
      </c>
      <c r="W239" s="108">
        <f t="shared" si="40"/>
        <v>8.5714285714285712</v>
      </c>
      <c r="X239" s="4">
        <f t="shared" si="41"/>
        <v>456</v>
      </c>
      <c r="Y239" s="4">
        <f t="shared" si="42"/>
        <v>42</v>
      </c>
      <c r="Z239" s="108">
        <f t="shared" si="43"/>
        <v>8.4337349397590362</v>
      </c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spans="1:56" s="11" customFormat="1" ht="15" customHeight="1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16"/>
      <c r="Q240" s="4">
        <v>15</v>
      </c>
      <c r="R240" s="4">
        <v>256</v>
      </c>
      <c r="S240" s="4">
        <v>13</v>
      </c>
      <c r="T240" s="108">
        <f t="shared" si="39"/>
        <v>4.8327137546468402</v>
      </c>
      <c r="U240" s="4">
        <v>247</v>
      </c>
      <c r="V240" s="4">
        <v>19</v>
      </c>
      <c r="W240" s="108">
        <f t="shared" si="40"/>
        <v>7.1428571428571423</v>
      </c>
      <c r="X240" s="4">
        <f t="shared" si="41"/>
        <v>503</v>
      </c>
      <c r="Y240" s="4">
        <f t="shared" si="42"/>
        <v>32</v>
      </c>
      <c r="Z240" s="108">
        <f t="shared" si="43"/>
        <v>5.9813084112149539</v>
      </c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spans="1:56" s="11" customFormat="1" ht="15" customHeight="1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16"/>
      <c r="Q241" s="4">
        <v>16</v>
      </c>
      <c r="R241" s="4">
        <v>279</v>
      </c>
      <c r="S241" s="4">
        <v>12</v>
      </c>
      <c r="T241" s="108">
        <f t="shared" si="39"/>
        <v>4.1237113402061851</v>
      </c>
      <c r="U241" s="4">
        <v>287</v>
      </c>
      <c r="V241" s="4">
        <v>13</v>
      </c>
      <c r="W241" s="108">
        <f t="shared" si="40"/>
        <v>4.3333333333333339</v>
      </c>
      <c r="X241" s="4">
        <f t="shared" si="41"/>
        <v>566</v>
      </c>
      <c r="Y241" s="4">
        <f t="shared" si="42"/>
        <v>25</v>
      </c>
      <c r="Z241" s="108">
        <f t="shared" si="43"/>
        <v>4.230118443316413</v>
      </c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spans="1:56" s="11" customFormat="1" ht="15" customHeight="1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3"/>
      <c r="M242" s="12"/>
      <c r="N242" s="12"/>
      <c r="O242" s="116"/>
      <c r="Q242" s="4">
        <v>17</v>
      </c>
      <c r="R242" s="4">
        <v>259</v>
      </c>
      <c r="S242" s="4">
        <v>14</v>
      </c>
      <c r="T242" s="108">
        <f t="shared" si="39"/>
        <v>5.1282051282051277</v>
      </c>
      <c r="U242" s="4">
        <v>249</v>
      </c>
      <c r="V242" s="4">
        <v>18</v>
      </c>
      <c r="W242" s="108">
        <f t="shared" si="40"/>
        <v>6.7415730337078648</v>
      </c>
      <c r="X242" s="4">
        <f t="shared" si="41"/>
        <v>508</v>
      </c>
      <c r="Y242" s="4">
        <f t="shared" si="42"/>
        <v>32</v>
      </c>
      <c r="Z242" s="108">
        <f t="shared" si="43"/>
        <v>5.9259259259259265</v>
      </c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spans="1:56" s="11" customFormat="1" ht="15" customHeight="1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16"/>
      <c r="Q243" s="4">
        <v>18</v>
      </c>
      <c r="R243" s="4">
        <v>206</v>
      </c>
      <c r="S243" s="4">
        <v>8</v>
      </c>
      <c r="T243" s="108">
        <f t="shared" si="39"/>
        <v>3.7383177570093453</v>
      </c>
      <c r="U243" s="4">
        <v>241</v>
      </c>
      <c r="V243" s="4">
        <v>13</v>
      </c>
      <c r="W243" s="108">
        <f t="shared" si="40"/>
        <v>5.1181102362204722</v>
      </c>
      <c r="X243" s="4">
        <f t="shared" si="41"/>
        <v>447</v>
      </c>
      <c r="Y243" s="4">
        <f t="shared" si="42"/>
        <v>21</v>
      </c>
      <c r="Z243" s="108">
        <f t="shared" si="43"/>
        <v>4.4871794871794872</v>
      </c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spans="1:56" s="11" customFormat="1" ht="15" customHeight="1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16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spans="1:56" s="11" customFormat="1" ht="15" customHeight="1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16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spans="1:56" s="14" customFormat="1" ht="15" customHeight="1">
      <c r="A246" s="102" t="s">
        <v>47</v>
      </c>
      <c r="B246" s="101">
        <v>7</v>
      </c>
      <c r="C246" s="100">
        <v>8</v>
      </c>
      <c r="D246" s="100">
        <v>9</v>
      </c>
      <c r="E246" s="100">
        <v>10</v>
      </c>
      <c r="F246" s="100">
        <v>11</v>
      </c>
      <c r="G246" s="100">
        <v>12</v>
      </c>
      <c r="H246" s="100">
        <v>13</v>
      </c>
      <c r="I246" s="100">
        <v>14</v>
      </c>
      <c r="J246" s="100">
        <v>15</v>
      </c>
      <c r="K246" s="100">
        <v>16</v>
      </c>
      <c r="L246" s="100">
        <v>17</v>
      </c>
      <c r="M246" s="99">
        <v>18</v>
      </c>
      <c r="N246" s="99" t="s">
        <v>48</v>
      </c>
      <c r="O246" s="98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spans="1:56" s="14" customFormat="1" ht="15" customHeight="1">
      <c r="A247" s="97" t="s">
        <v>49</v>
      </c>
      <c r="B247" s="96">
        <f t="shared" ref="B247:M247" si="44">SUM(B248:B249)</f>
        <v>278</v>
      </c>
      <c r="C247" s="95">
        <f t="shared" si="44"/>
        <v>287</v>
      </c>
      <c r="D247" s="95">
        <f t="shared" si="44"/>
        <v>322</v>
      </c>
      <c r="E247" s="95">
        <f t="shared" si="44"/>
        <v>254</v>
      </c>
      <c r="F247" s="95">
        <f t="shared" si="44"/>
        <v>276</v>
      </c>
      <c r="G247" s="95">
        <f t="shared" si="44"/>
        <v>201</v>
      </c>
      <c r="H247" s="95">
        <f t="shared" si="44"/>
        <v>244</v>
      </c>
      <c r="I247" s="95">
        <f t="shared" si="44"/>
        <v>264</v>
      </c>
      <c r="J247" s="95">
        <f t="shared" si="44"/>
        <v>256</v>
      </c>
      <c r="K247" s="95">
        <f t="shared" si="44"/>
        <v>279</v>
      </c>
      <c r="L247" s="95">
        <f t="shared" si="44"/>
        <v>259</v>
      </c>
      <c r="M247" s="94">
        <f t="shared" si="44"/>
        <v>206</v>
      </c>
      <c r="N247" s="94">
        <f>SUM(B247:M247)</f>
        <v>3126</v>
      </c>
      <c r="O247" s="117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spans="1:56" s="14" customFormat="1" ht="15" customHeight="1">
      <c r="A248" s="97" t="s">
        <v>44</v>
      </c>
      <c r="B248" s="96">
        <v>264</v>
      </c>
      <c r="C248" s="95">
        <v>257</v>
      </c>
      <c r="D248" s="95">
        <v>302</v>
      </c>
      <c r="E248" s="95">
        <v>238</v>
      </c>
      <c r="F248" s="95">
        <v>266</v>
      </c>
      <c r="G248" s="95">
        <v>189</v>
      </c>
      <c r="H248" s="95">
        <v>229</v>
      </c>
      <c r="I248" s="95">
        <v>240</v>
      </c>
      <c r="J248" s="95">
        <v>243</v>
      </c>
      <c r="K248" s="95">
        <v>267</v>
      </c>
      <c r="L248" s="95">
        <v>245</v>
      </c>
      <c r="M248" s="94">
        <v>198</v>
      </c>
      <c r="N248" s="94">
        <f>SUM(B248:M248)</f>
        <v>2938</v>
      </c>
      <c r="O248" s="117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spans="1:56" s="14" customFormat="1" ht="15" customHeight="1">
      <c r="A249" s="97" t="s">
        <v>45</v>
      </c>
      <c r="B249" s="96">
        <v>14</v>
      </c>
      <c r="C249" s="95">
        <v>30</v>
      </c>
      <c r="D249" s="95">
        <v>20</v>
      </c>
      <c r="E249" s="95">
        <v>16</v>
      </c>
      <c r="F249" s="95">
        <v>10</v>
      </c>
      <c r="G249" s="95">
        <v>12</v>
      </c>
      <c r="H249" s="95">
        <v>15</v>
      </c>
      <c r="I249" s="95">
        <v>24</v>
      </c>
      <c r="J249" s="95">
        <v>13</v>
      </c>
      <c r="K249" s="95">
        <v>12</v>
      </c>
      <c r="L249" s="95">
        <v>14</v>
      </c>
      <c r="M249" s="94">
        <v>8</v>
      </c>
      <c r="N249" s="94">
        <f>SUM(B249:M249)</f>
        <v>188</v>
      </c>
      <c r="O249" s="117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spans="1:56" s="14" customFormat="1" ht="15" customHeight="1">
      <c r="A250" s="18" t="s">
        <v>46</v>
      </c>
      <c r="B250" s="93">
        <f t="shared" ref="B250:N250" si="45">IF(B249=0,0,B249/B247*100)</f>
        <v>5.0359712230215825</v>
      </c>
      <c r="C250" s="92">
        <f t="shared" si="45"/>
        <v>10.452961672473867</v>
      </c>
      <c r="D250" s="92">
        <f t="shared" si="45"/>
        <v>6.2111801242236027</v>
      </c>
      <c r="E250" s="92">
        <f t="shared" si="45"/>
        <v>6.2992125984251963</v>
      </c>
      <c r="F250" s="92">
        <f t="shared" si="45"/>
        <v>3.6231884057971016</v>
      </c>
      <c r="G250" s="92">
        <f t="shared" si="45"/>
        <v>5.9701492537313428</v>
      </c>
      <c r="H250" s="92">
        <f t="shared" si="45"/>
        <v>6.1475409836065573</v>
      </c>
      <c r="I250" s="92">
        <f t="shared" si="45"/>
        <v>9.0909090909090917</v>
      </c>
      <c r="J250" s="92">
        <f t="shared" si="45"/>
        <v>5.078125</v>
      </c>
      <c r="K250" s="92">
        <f t="shared" si="45"/>
        <v>4.3010752688172049</v>
      </c>
      <c r="L250" s="92">
        <f t="shared" si="45"/>
        <v>5.4054054054054053</v>
      </c>
      <c r="M250" s="91">
        <f t="shared" si="45"/>
        <v>3.8834951456310676</v>
      </c>
      <c r="N250" s="91">
        <f t="shared" si="45"/>
        <v>6.0140754958413307</v>
      </c>
      <c r="O250" s="118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spans="1:56" s="17" customFormat="1" ht="1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6"/>
      <c r="M251" s="15"/>
      <c r="N251" s="15"/>
      <c r="O251" s="15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spans="1:56" s="17" customFormat="1" ht="1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spans="1:56" s="17" customFormat="1" ht="1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spans="1:56" s="17" customFormat="1" ht="1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spans="1:56" s="17" customFormat="1" ht="1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spans="1:56" s="17" customFormat="1" ht="1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spans="1:56" s="17" customFormat="1" ht="1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spans="1:56" s="17" customFormat="1" ht="1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spans="1:56" s="17" customFormat="1" ht="1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spans="1:56" s="17" customFormat="1" ht="1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spans="1:56" s="17" customFormat="1" ht="1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spans="1:56" s="17" customFormat="1" ht="15" customHeight="1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spans="1:56" s="17" customFormat="1" ht="15" customHeight="1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spans="1:56" s="17" customFormat="1" ht="15" customHeight="1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spans="1:56" s="17" customFormat="1" ht="15" customHeight="1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6"/>
      <c r="M265" s="15"/>
      <c r="N265" s="15"/>
      <c r="O265" s="15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spans="1:56" s="17" customFormat="1" ht="15" customHeight="1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spans="1:56" s="17" customFormat="1" ht="15" customHeight="1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spans="1:56" s="17" customFormat="1" ht="15" customHeight="1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spans="1:56" s="14" customFormat="1" ht="15" customHeight="1">
      <c r="A269" s="102" t="s">
        <v>47</v>
      </c>
      <c r="B269" s="101">
        <v>7</v>
      </c>
      <c r="C269" s="100">
        <v>8</v>
      </c>
      <c r="D269" s="100">
        <v>9</v>
      </c>
      <c r="E269" s="100">
        <v>10</v>
      </c>
      <c r="F269" s="100">
        <v>11</v>
      </c>
      <c r="G269" s="100">
        <v>12</v>
      </c>
      <c r="H269" s="100">
        <v>13</v>
      </c>
      <c r="I269" s="100">
        <v>14</v>
      </c>
      <c r="J269" s="100">
        <v>15</v>
      </c>
      <c r="K269" s="100">
        <v>16</v>
      </c>
      <c r="L269" s="100">
        <v>17</v>
      </c>
      <c r="M269" s="99">
        <v>18</v>
      </c>
      <c r="N269" s="99" t="s">
        <v>48</v>
      </c>
      <c r="O269" s="98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spans="1:56" s="14" customFormat="1" ht="15" customHeight="1">
      <c r="A270" s="97" t="s">
        <v>49</v>
      </c>
      <c r="B270" s="96">
        <f t="shared" ref="B270:M270" si="46">SUM(B271:B272)</f>
        <v>188</v>
      </c>
      <c r="C270" s="95">
        <f t="shared" si="46"/>
        <v>253</v>
      </c>
      <c r="D270" s="95">
        <f t="shared" si="46"/>
        <v>218</v>
      </c>
      <c r="E270" s="95">
        <f t="shared" si="46"/>
        <v>209</v>
      </c>
      <c r="F270" s="95">
        <f t="shared" si="46"/>
        <v>206</v>
      </c>
      <c r="G270" s="95">
        <f t="shared" si="46"/>
        <v>200</v>
      </c>
      <c r="H270" s="95">
        <f t="shared" si="46"/>
        <v>209</v>
      </c>
      <c r="I270" s="95">
        <f t="shared" si="46"/>
        <v>192</v>
      </c>
      <c r="J270" s="95">
        <f t="shared" si="46"/>
        <v>247</v>
      </c>
      <c r="K270" s="95">
        <f t="shared" si="46"/>
        <v>287</v>
      </c>
      <c r="L270" s="95">
        <f t="shared" si="46"/>
        <v>249</v>
      </c>
      <c r="M270" s="94">
        <f t="shared" si="46"/>
        <v>241</v>
      </c>
      <c r="N270" s="94">
        <f>SUM(B270:M270)</f>
        <v>2699</v>
      </c>
      <c r="O270" s="117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spans="1:56" s="14" customFormat="1" ht="15" customHeight="1">
      <c r="A271" s="97" t="s">
        <v>44</v>
      </c>
      <c r="B271" s="96">
        <v>174</v>
      </c>
      <c r="C271" s="95">
        <v>235</v>
      </c>
      <c r="D271" s="95">
        <v>197</v>
      </c>
      <c r="E271" s="95">
        <v>197</v>
      </c>
      <c r="F271" s="95">
        <v>192</v>
      </c>
      <c r="G271" s="95">
        <v>185</v>
      </c>
      <c r="H271" s="95">
        <v>196</v>
      </c>
      <c r="I271" s="95">
        <v>174</v>
      </c>
      <c r="J271" s="95">
        <v>228</v>
      </c>
      <c r="K271" s="95">
        <v>274</v>
      </c>
      <c r="L271" s="95">
        <v>231</v>
      </c>
      <c r="M271" s="94">
        <v>228</v>
      </c>
      <c r="N271" s="94">
        <f>SUM(B271:M271)</f>
        <v>2511</v>
      </c>
      <c r="O271" s="117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spans="1:56" s="14" customFormat="1" ht="15" customHeight="1">
      <c r="A272" s="97" t="s">
        <v>45</v>
      </c>
      <c r="B272" s="96">
        <v>14</v>
      </c>
      <c r="C272" s="95">
        <v>18</v>
      </c>
      <c r="D272" s="95">
        <v>21</v>
      </c>
      <c r="E272" s="95">
        <v>12</v>
      </c>
      <c r="F272" s="95">
        <v>14</v>
      </c>
      <c r="G272" s="95">
        <v>15</v>
      </c>
      <c r="H272" s="95">
        <v>13</v>
      </c>
      <c r="I272" s="95">
        <v>18</v>
      </c>
      <c r="J272" s="95">
        <v>19</v>
      </c>
      <c r="K272" s="95">
        <v>13</v>
      </c>
      <c r="L272" s="95">
        <v>18</v>
      </c>
      <c r="M272" s="94">
        <v>13</v>
      </c>
      <c r="N272" s="94">
        <f>SUM(B272:M272)</f>
        <v>188</v>
      </c>
      <c r="O272" s="117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spans="1:56" s="14" customFormat="1" ht="15" customHeight="1">
      <c r="A273" s="18" t="s">
        <v>46</v>
      </c>
      <c r="B273" s="93">
        <f t="shared" ref="B273:N273" si="47">IF(B272=0,0,B272/B270*100)</f>
        <v>7.4468085106382977</v>
      </c>
      <c r="C273" s="92">
        <f t="shared" si="47"/>
        <v>7.1146245059288544</v>
      </c>
      <c r="D273" s="92">
        <f t="shared" si="47"/>
        <v>9.6330275229357802</v>
      </c>
      <c r="E273" s="92">
        <f t="shared" si="47"/>
        <v>5.741626794258373</v>
      </c>
      <c r="F273" s="92">
        <f t="shared" si="47"/>
        <v>6.7961165048543686</v>
      </c>
      <c r="G273" s="92">
        <f t="shared" si="47"/>
        <v>7.5</v>
      </c>
      <c r="H273" s="92">
        <f t="shared" si="47"/>
        <v>6.2200956937799043</v>
      </c>
      <c r="I273" s="92">
        <f t="shared" si="47"/>
        <v>9.375</v>
      </c>
      <c r="J273" s="92">
        <f t="shared" si="47"/>
        <v>7.6923076923076925</v>
      </c>
      <c r="K273" s="92">
        <f t="shared" si="47"/>
        <v>4.529616724738676</v>
      </c>
      <c r="L273" s="92">
        <f t="shared" si="47"/>
        <v>7.2289156626506017</v>
      </c>
      <c r="M273" s="91">
        <f t="shared" si="47"/>
        <v>5.394190871369295</v>
      </c>
      <c r="N273" s="91">
        <f t="shared" si="47"/>
        <v>6.9655427936272689</v>
      </c>
      <c r="O273" s="118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spans="1:56" s="17" customFormat="1" ht="15" customHeight="1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6"/>
      <c r="M274" s="15"/>
      <c r="N274" s="15"/>
      <c r="O274" s="15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spans="1:56" s="17" customFormat="1" ht="15" customHeight="1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spans="1:56" s="17" customFormat="1" ht="15" customHeight="1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spans="1:56" s="17" customFormat="1" ht="15" customHeight="1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spans="1:56" s="17" customFormat="1" ht="15" customHeight="1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spans="1:56" s="17" customFormat="1" ht="15" customHeight="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spans="1:56" s="17" customFormat="1" ht="15" customHeight="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spans="1:56" s="17" customFormat="1" ht="15" customHeight="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spans="1:56" s="17" customFormat="1" ht="15" customHeight="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spans="1:56" s="17" customFormat="1" ht="15" customHeight="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spans="1:56" s="17" customFormat="1" ht="15" customHeight="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spans="1:56" s="17" customFormat="1" ht="15" customHeight="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spans="1:56" s="17" customFormat="1" ht="15" customHeight="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spans="1:56" s="17" customFormat="1" ht="15" customHeight="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spans="1:56" s="17" customFormat="1" ht="15" customHeight="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6"/>
      <c r="M288" s="15"/>
      <c r="N288" s="15"/>
      <c r="O288" s="15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spans="1:56" s="17" customFormat="1" ht="15" customHeight="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spans="1:56" s="17" customFormat="1" ht="15" customHeight="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spans="1:56" s="17" customFormat="1" ht="15" customHeight="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spans="1:56" s="14" customFormat="1" ht="15" customHeight="1">
      <c r="A292" s="102" t="s">
        <v>47</v>
      </c>
      <c r="B292" s="101">
        <v>7</v>
      </c>
      <c r="C292" s="100">
        <v>8</v>
      </c>
      <c r="D292" s="100">
        <v>9</v>
      </c>
      <c r="E292" s="100">
        <v>10</v>
      </c>
      <c r="F292" s="100">
        <v>11</v>
      </c>
      <c r="G292" s="100">
        <v>12</v>
      </c>
      <c r="H292" s="100">
        <v>13</v>
      </c>
      <c r="I292" s="100">
        <v>14</v>
      </c>
      <c r="J292" s="100">
        <v>15</v>
      </c>
      <c r="K292" s="100">
        <v>16</v>
      </c>
      <c r="L292" s="100">
        <v>17</v>
      </c>
      <c r="M292" s="99">
        <v>18</v>
      </c>
      <c r="N292" s="99" t="s">
        <v>48</v>
      </c>
      <c r="O292" s="98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spans="1:56" s="14" customFormat="1" ht="15" customHeight="1">
      <c r="A293" s="97" t="s">
        <v>49</v>
      </c>
      <c r="B293" s="96">
        <f t="shared" ref="B293:M293" si="48">SUM(B294:B295)</f>
        <v>466</v>
      </c>
      <c r="C293" s="95">
        <f t="shared" si="48"/>
        <v>540</v>
      </c>
      <c r="D293" s="95">
        <f t="shared" si="48"/>
        <v>540</v>
      </c>
      <c r="E293" s="95">
        <f t="shared" si="48"/>
        <v>463</v>
      </c>
      <c r="F293" s="95">
        <f t="shared" si="48"/>
        <v>482</v>
      </c>
      <c r="G293" s="95">
        <f t="shared" si="48"/>
        <v>401</v>
      </c>
      <c r="H293" s="95">
        <f t="shared" si="48"/>
        <v>453</v>
      </c>
      <c r="I293" s="95">
        <f t="shared" si="48"/>
        <v>456</v>
      </c>
      <c r="J293" s="95">
        <f t="shared" si="48"/>
        <v>503</v>
      </c>
      <c r="K293" s="95">
        <f t="shared" si="48"/>
        <v>566</v>
      </c>
      <c r="L293" s="95">
        <f t="shared" si="48"/>
        <v>508</v>
      </c>
      <c r="M293" s="94">
        <f t="shared" si="48"/>
        <v>447</v>
      </c>
      <c r="N293" s="94">
        <f>SUM(B293:M293)</f>
        <v>5825</v>
      </c>
      <c r="O293" s="117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spans="1:56" s="14" customFormat="1" ht="15" customHeight="1">
      <c r="A294" s="97" t="s">
        <v>44</v>
      </c>
      <c r="B294" s="96">
        <f t="shared" ref="B294:M294" si="49">SUM(B248,B271)</f>
        <v>438</v>
      </c>
      <c r="C294" s="95">
        <f t="shared" si="49"/>
        <v>492</v>
      </c>
      <c r="D294" s="95">
        <f t="shared" si="49"/>
        <v>499</v>
      </c>
      <c r="E294" s="95">
        <f t="shared" si="49"/>
        <v>435</v>
      </c>
      <c r="F294" s="95">
        <f t="shared" si="49"/>
        <v>458</v>
      </c>
      <c r="G294" s="95">
        <f t="shared" si="49"/>
        <v>374</v>
      </c>
      <c r="H294" s="95">
        <f t="shared" si="49"/>
        <v>425</v>
      </c>
      <c r="I294" s="95">
        <f t="shared" si="49"/>
        <v>414</v>
      </c>
      <c r="J294" s="95">
        <f t="shared" si="49"/>
        <v>471</v>
      </c>
      <c r="K294" s="95">
        <f t="shared" si="49"/>
        <v>541</v>
      </c>
      <c r="L294" s="95">
        <f t="shared" si="49"/>
        <v>476</v>
      </c>
      <c r="M294" s="94">
        <f t="shared" si="49"/>
        <v>426</v>
      </c>
      <c r="N294" s="94">
        <f>SUM(B294:M294)</f>
        <v>5449</v>
      </c>
      <c r="O294" s="117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spans="1:56" s="14" customFormat="1" ht="15" customHeight="1">
      <c r="A295" s="97" t="s">
        <v>45</v>
      </c>
      <c r="B295" s="96">
        <f t="shared" ref="B295:M295" si="50">SUM(B249,B272)</f>
        <v>28</v>
      </c>
      <c r="C295" s="95">
        <f t="shared" si="50"/>
        <v>48</v>
      </c>
      <c r="D295" s="95">
        <f t="shared" si="50"/>
        <v>41</v>
      </c>
      <c r="E295" s="95">
        <f t="shared" si="50"/>
        <v>28</v>
      </c>
      <c r="F295" s="95">
        <f t="shared" si="50"/>
        <v>24</v>
      </c>
      <c r="G295" s="95">
        <f t="shared" si="50"/>
        <v>27</v>
      </c>
      <c r="H295" s="95">
        <f t="shared" si="50"/>
        <v>28</v>
      </c>
      <c r="I295" s="95">
        <f t="shared" si="50"/>
        <v>42</v>
      </c>
      <c r="J295" s="95">
        <f t="shared" si="50"/>
        <v>32</v>
      </c>
      <c r="K295" s="95">
        <f t="shared" si="50"/>
        <v>25</v>
      </c>
      <c r="L295" s="95">
        <f t="shared" si="50"/>
        <v>32</v>
      </c>
      <c r="M295" s="94">
        <f t="shared" si="50"/>
        <v>21</v>
      </c>
      <c r="N295" s="94">
        <f>SUM(B295:M295)</f>
        <v>376</v>
      </c>
      <c r="O295" s="117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spans="1:56" s="14" customFormat="1" ht="15.95" customHeight="1">
      <c r="A296" s="18" t="s">
        <v>46</v>
      </c>
      <c r="B296" s="93">
        <f t="shared" ref="B296:N296" si="51">IF(B295=0,0,B295/B293*100)</f>
        <v>6.0085836909871242</v>
      </c>
      <c r="C296" s="92">
        <f t="shared" si="51"/>
        <v>8.8888888888888893</v>
      </c>
      <c r="D296" s="92">
        <f t="shared" si="51"/>
        <v>7.5925925925925926</v>
      </c>
      <c r="E296" s="92">
        <f t="shared" si="51"/>
        <v>6.0475161987041037</v>
      </c>
      <c r="F296" s="92">
        <f t="shared" si="51"/>
        <v>4.9792531120331951</v>
      </c>
      <c r="G296" s="92">
        <f t="shared" si="51"/>
        <v>6.7331670822942637</v>
      </c>
      <c r="H296" s="92">
        <f t="shared" si="51"/>
        <v>6.1810154525386318</v>
      </c>
      <c r="I296" s="92">
        <f t="shared" si="51"/>
        <v>9.2105263157894726</v>
      </c>
      <c r="J296" s="92">
        <f t="shared" si="51"/>
        <v>6.3618290258449299</v>
      </c>
      <c r="K296" s="92">
        <f t="shared" si="51"/>
        <v>4.4169611307420498</v>
      </c>
      <c r="L296" s="92">
        <f t="shared" si="51"/>
        <v>6.2992125984251963</v>
      </c>
      <c r="M296" s="91">
        <f t="shared" si="51"/>
        <v>4.6979865771812079</v>
      </c>
      <c r="N296" s="91">
        <f t="shared" si="51"/>
        <v>6.4549356223175964</v>
      </c>
      <c r="O296" s="118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spans="1:56" s="19" customFormat="1"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spans="1:56" s="19" customFormat="1"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spans="1:56" s="19" customFormat="1"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spans="1:56" s="19" customFormat="1"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spans="1:56" s="19" customFormat="1"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spans="1:56" s="19" customFormat="1"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spans="1:56" s="19" customFormat="1"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spans="1:56" s="19" customFormat="1"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spans="17:56" s="19" customFormat="1"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spans="17:56" s="19" customFormat="1"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spans="17:56" s="19" customFormat="1"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spans="17:56" s="19" customFormat="1"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spans="17:56" s="19" customFormat="1"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spans="17:56" s="19" customFormat="1"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spans="17:56" s="19" customFormat="1"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spans="17:56" s="19" customFormat="1"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spans="17:56" s="19" customFormat="1"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spans="17:56" s="19" customFormat="1"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spans="17:56" s="19" customFormat="1"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spans="17:56" s="19" customFormat="1"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spans="17:56" s="19" customFormat="1"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spans="17:56" s="19" customFormat="1"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spans="17:56" s="19" customFormat="1"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spans="17:56" s="19" customFormat="1"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spans="17:56" s="19" customFormat="1"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spans="17:56" s="19" customFormat="1"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spans="17:56" s="19" customFormat="1"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spans="17:56" s="19" customFormat="1"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spans="17:56" s="19" customFormat="1"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spans="17:56" s="19" customFormat="1"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spans="17:56" s="19" customFormat="1"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spans="17:56" s="19" customFormat="1"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spans="17:56" s="19" customFormat="1"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spans="17:56" s="19" customFormat="1"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spans="17:56" s="19" customFormat="1"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spans="17:56" s="19" customFormat="1"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spans="17:56" s="19" customFormat="1"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spans="17:56" s="19" customFormat="1"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spans="17:56" s="19" customFormat="1"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spans="17:56" s="19" customFormat="1"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spans="17:56" s="19" customFormat="1"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spans="17:56" s="19" customFormat="1"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spans="17:56" s="19" customFormat="1"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spans="17:56" s="19" customFormat="1"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spans="17:56" s="19" customFormat="1"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spans="17:56" s="19" customFormat="1"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spans="17:56" s="19" customFormat="1"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spans="17:56" s="19" customFormat="1"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spans="17:56" s="19" customFormat="1"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spans="17:56" s="19" customFormat="1"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spans="17:56" s="19" customFormat="1"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spans="17:56" s="19" customFormat="1"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spans="17:56" s="19" customFormat="1"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spans="17:56" s="19" customFormat="1"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spans="17:56" s="19" customFormat="1"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spans="17:56" s="19" customFormat="1"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spans="17:56" s="19" customFormat="1"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spans="17:56" s="19" customFormat="1"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spans="17:56" s="19" customFormat="1"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spans="17:56" s="19" customFormat="1"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spans="17:56" s="19" customFormat="1"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spans="17:56" s="19" customFormat="1"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spans="17:56" s="19" customFormat="1"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spans="17:56" s="19" customFormat="1"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spans="17:56" s="19" customFormat="1"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spans="17:56" s="19" customFormat="1"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spans="17:56" s="19" customFormat="1"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spans="17:56" s="19" customFormat="1"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spans="17:56" s="19" customFormat="1"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spans="17:56" s="19" customFormat="1"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spans="17:56" s="19" customFormat="1"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spans="17:56" s="19" customFormat="1"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spans="17:56" s="19" customFormat="1"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spans="17:56" s="19" customFormat="1"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spans="17:56" s="19" customFormat="1"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spans="17:56" s="19" customFormat="1"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spans="17:56" s="19" customFormat="1"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spans="17:56" s="19" customFormat="1"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spans="17:56" s="19" customFormat="1"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spans="17:56" s="19" customFormat="1"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spans="17:56" s="19" customFormat="1"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spans="17:56" s="19" customFormat="1"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spans="17:56" s="19" customFormat="1"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spans="17:56" s="19" customFormat="1"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spans="17:56" s="19" customFormat="1"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spans="17:56" s="19" customFormat="1"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spans="17:56" s="19" customFormat="1"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spans="17:56" s="19" customFormat="1"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spans="17:56" s="19" customFormat="1"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spans="17:56" s="19" customFormat="1"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spans="17:56" s="19" customFormat="1"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spans="17:56" s="19" customFormat="1"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spans="17:56" s="19" customFormat="1"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spans="17:56" s="19" customFormat="1"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spans="17:56" s="19" customFormat="1"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spans="17:56" s="19" customFormat="1"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spans="17:56" s="19" customFormat="1"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spans="17:56" s="19" customFormat="1"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spans="17:56" s="19" customFormat="1"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spans="17:56" s="19" customFormat="1"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spans="17:56" s="19" customFormat="1"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spans="17:56" s="19" customFormat="1"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spans="17:56" s="19" customFormat="1"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spans="17:56" s="19" customFormat="1"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spans="17:56" s="19" customFormat="1"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spans="17:56" s="19" customFormat="1"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spans="17:56" s="19" customFormat="1"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spans="17:56" s="19" customFormat="1"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spans="17:56" s="19" customFormat="1"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spans="17:56" s="19" customFormat="1"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spans="17:56" s="19" customFormat="1"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spans="17:56" s="19" customFormat="1"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spans="17:56" s="19" customFormat="1"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spans="17:56" s="19" customFormat="1"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spans="17:56" s="19" customFormat="1"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spans="17:56" s="19" customFormat="1"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spans="17:56" s="19" customFormat="1"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spans="17:56" s="19" customFormat="1"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spans="17:56" s="19" customFormat="1"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spans="17:56" s="19" customFormat="1"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spans="17:56" s="19" customFormat="1"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spans="17:56" s="19" customFormat="1"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spans="17:56" s="19" customFormat="1"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spans="17:56" s="19" customFormat="1"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spans="17:56" s="19" customFormat="1"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spans="17:56" s="19" customFormat="1"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spans="17:56" s="19" customFormat="1"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spans="17:56" s="19" customFormat="1"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spans="17:56" s="19" customFormat="1"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spans="17:56" s="19" customFormat="1"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spans="17:56" s="19" customFormat="1"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spans="17:56" s="19" customFormat="1"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spans="17:56" s="19" customFormat="1"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spans="17:56" s="19" customFormat="1"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spans="17:56" s="19" customFormat="1"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spans="17:56" s="19" customFormat="1"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spans="17:56" s="19" customFormat="1"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spans="17:56" s="19" customFormat="1"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spans="17:56" s="19" customFormat="1"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spans="17:56" s="19" customFormat="1"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spans="17:56" s="19" customFormat="1"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spans="17:56" s="19" customFormat="1"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spans="17:56" s="19" customFormat="1"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spans="17:56" s="19" customFormat="1"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spans="17:56" s="19" customFormat="1"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spans="17:56" s="19" customFormat="1"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spans="17:56" s="19" customFormat="1"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spans="17:56" s="19" customFormat="1"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spans="17:56" s="19" customFormat="1"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spans="17:56" s="19" customFormat="1"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spans="17:56" s="19" customFormat="1"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spans="17:56" s="19" customFormat="1"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spans="17:56" s="19" customFormat="1"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spans="17:56" s="19" customFormat="1"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spans="17:56" s="19" customFormat="1"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spans="17:56" s="19" customFormat="1"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spans="17:56" s="19" customFormat="1"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spans="17:56" s="19" customFormat="1"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spans="17:56" s="19" customFormat="1"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spans="17:56" s="19" customFormat="1"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spans="17:56" s="19" customFormat="1"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spans="17:56" s="19" customFormat="1"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spans="17:56" s="19" customFormat="1"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spans="17:56" s="19" customFormat="1"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spans="17:56" s="19" customFormat="1"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spans="17:56" s="19" customFormat="1"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spans="17:56" s="19" customFormat="1"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spans="17:56" s="19" customFormat="1"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spans="17:56" s="19" customFormat="1"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spans="17:56" s="19" customFormat="1"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spans="17:56" s="19" customFormat="1"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spans="17:56" s="19" customFormat="1"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spans="17:56" s="19" customFormat="1"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spans="17:56" s="19" customFormat="1"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spans="17:56" s="19" customFormat="1"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spans="17:56" s="19" customFormat="1"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spans="17:56" s="19" customFormat="1"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spans="17:56" s="19" customFormat="1"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spans="17:56" s="19" customFormat="1"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spans="17:56" s="19" customFormat="1"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spans="17:56" s="19" customFormat="1"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spans="17:56" s="19" customFormat="1"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spans="17:56" s="19" customFormat="1"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spans="17:56" s="19" customFormat="1"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spans="17:56" s="19" customFormat="1"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spans="17:56" s="19" customFormat="1"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spans="17:56" s="19" customFormat="1"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spans="17:56" s="19" customFormat="1"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spans="17:56" s="19" customFormat="1"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spans="17:56" s="19" customFormat="1"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spans="17:56" s="19" customFormat="1"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spans="17:56" s="19" customFormat="1"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spans="17:56" s="19" customFormat="1"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spans="17:56" s="19" customFormat="1"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spans="17:56" s="19" customFormat="1"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spans="17:56" s="19" customFormat="1"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spans="17:56" s="19" customFormat="1"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spans="17:56" s="19" customFormat="1"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spans="17:56" s="19" customFormat="1"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spans="17:56" s="19" customFormat="1"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spans="17:56" s="19" customFormat="1"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spans="17:56" s="19" customFormat="1"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spans="17:56" s="19" customFormat="1"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spans="17:56" s="19" customFormat="1"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spans="17:56" s="19" customFormat="1"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spans="17:56" s="19" customFormat="1"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spans="17:56" s="19" customFormat="1"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spans="17:56" s="19" customFormat="1"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spans="17:56" s="19" customFormat="1"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spans="17:56" s="19" customFormat="1"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spans="17:56" s="19" customFormat="1"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spans="17:56" s="19" customFormat="1"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spans="17:56" s="19" customFormat="1"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spans="17:56" s="19" customFormat="1"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spans="17:56" s="19" customFormat="1"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spans="17:56" s="19" customFormat="1"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spans="17:56" s="19" customFormat="1"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spans="17:56" s="19" customFormat="1"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spans="17:56" s="19" customFormat="1"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spans="17:56" s="19" customFormat="1"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spans="17:56" s="19" customFormat="1"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spans="17:56" s="19" customFormat="1"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spans="17:56" s="19" customFormat="1"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spans="17:56" s="19" customFormat="1"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spans="17:56" s="19" customFormat="1"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spans="17:56" s="19" customFormat="1"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spans="17:56" s="19" customFormat="1"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spans="17:56" s="19" customFormat="1"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spans="17:56" s="19" customFormat="1"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spans="17:56" s="19" customFormat="1"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spans="17:56" s="19" customFormat="1"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spans="17:56" s="19" customFormat="1"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spans="17:56" s="19" customFormat="1"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spans="17:56" s="19" customFormat="1"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spans="17:56" s="19" customFormat="1"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spans="17:56" s="19" customFormat="1"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spans="17:56" s="19" customFormat="1"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spans="17:56" s="19" customFormat="1"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spans="17:56" s="19" customFormat="1"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spans="17:56" s="19" customFormat="1"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spans="17:56" s="19" customFormat="1"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spans="17:56" s="19" customFormat="1"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spans="17:56" s="19" customFormat="1"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spans="17:56" s="19" customFormat="1"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spans="17:56" s="19" customFormat="1"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spans="17:56" s="19" customFormat="1"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spans="17:56" s="19" customFormat="1"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spans="17:56" s="19" customFormat="1"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spans="17:56" s="19" customFormat="1"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spans="17:56" s="19" customFormat="1"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spans="17:56" s="19" customFormat="1"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spans="17:56" s="19" customFormat="1"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spans="17:56" s="19" customFormat="1"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spans="17:56" s="19" customFormat="1"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spans="17:56" s="19" customFormat="1"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spans="17:56" s="19" customFormat="1"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spans="17:56" s="19" customFormat="1"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spans="17:56" s="19" customFormat="1"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spans="17:56" s="19" customFormat="1"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spans="17:56" s="19" customFormat="1"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spans="17:56" s="19" customFormat="1"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spans="17:56" s="19" customFormat="1"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spans="17:56" s="19" customFormat="1"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spans="17:56" s="19" customFormat="1"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spans="17:56" s="19" customFormat="1"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spans="17:56" s="19" customFormat="1"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spans="17:56" s="19" customFormat="1"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spans="17:56" s="19" customFormat="1"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spans="17:56" s="19" customFormat="1"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spans="17:56" s="19" customFormat="1"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spans="17:56" s="19" customFormat="1"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spans="17:56" s="19" customFormat="1"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spans="17:56" s="19" customFormat="1"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spans="17:56" s="19" customFormat="1"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spans="17:56" s="19" customFormat="1"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spans="17:56" s="19" customFormat="1"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spans="17:56" s="19" customFormat="1"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spans="17:56" s="19" customFormat="1"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spans="17:56" s="19" customFormat="1"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spans="17:56" s="19" customFormat="1"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spans="17:56" s="19" customFormat="1"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spans="17:56" s="19" customFormat="1"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spans="17:56" s="19" customFormat="1"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spans="17:56" s="19" customFormat="1"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spans="17:56" s="19" customFormat="1"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spans="17:56" s="19" customFormat="1"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spans="17:56" s="19" customFormat="1"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spans="17:56" s="19" customFormat="1"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spans="17:56" s="19" customFormat="1"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spans="17:56" s="19" customFormat="1"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spans="17:56" s="19" customFormat="1"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spans="17:56" s="19" customFormat="1"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spans="17:56" s="19" customFormat="1"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spans="17:56" s="19" customFormat="1"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spans="17:56" s="19" customFormat="1"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spans="17:56" s="19" customFormat="1"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spans="17:56" s="19" customFormat="1"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spans="17:56" s="19" customFormat="1"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spans="17:56" s="19" customFormat="1"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spans="17:56" s="19" customFormat="1"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spans="17:56" s="19" customFormat="1"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spans="17:56" s="19" customFormat="1"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spans="17:56" s="19" customFormat="1"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spans="17:56" s="19" customFormat="1"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spans="17:56" s="19" customFormat="1"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spans="17:56" s="19" customFormat="1"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spans="17:56" s="19" customFormat="1"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spans="17:56" s="19" customFormat="1"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spans="17:56" s="19" customFormat="1"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spans="17:56" s="19" customFormat="1"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spans="17:56" s="19" customFormat="1"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spans="17:56" s="19" customFormat="1"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spans="17:56" s="19" customFormat="1"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spans="17:56" s="19" customFormat="1"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spans="17:56" s="19" customFormat="1"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spans="17:56" s="19" customFormat="1"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spans="17:56" s="19" customFormat="1"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spans="17:56" s="19" customFormat="1"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spans="17:56" s="19" customFormat="1"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spans="17:56" s="19" customFormat="1"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spans="17:56" s="19" customFormat="1"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spans="17:56" s="19" customFormat="1"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spans="17:56" s="19" customFormat="1"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spans="17:56" s="19" customFormat="1"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spans="17:56" s="19" customFormat="1"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</sheetData>
  <phoneticPr fontId="1"/>
  <printOptions horizontalCentered="1" gridLinesSet="0"/>
  <pageMargins left="0.78740157480314965" right="0.25" top="0.59055118110236227" bottom="0.47244094488188981" header="0.24" footer="0"/>
  <pageSetup paperSize="9" scale="62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流動図</vt:lpstr>
      <vt:lpstr>方向別</vt:lpstr>
      <vt:lpstr>断面別</vt:lpstr>
      <vt:lpstr>変動図</vt:lpstr>
      <vt:lpstr>変動図!Print_Area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2017-02-16T09:16:59Z</cp:lastPrinted>
  <dcterms:created xsi:type="dcterms:W3CDTF">2016-05-19T06:04:36Z</dcterms:created>
  <dcterms:modified xsi:type="dcterms:W3CDTF">2017-02-16T09:18:31Z</dcterms:modified>
</cp:coreProperties>
</file>