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プロジェクト\都市交通\47期\千葉交通量調査\調査結果\仮成果品\"/>
    </mc:Choice>
  </mc:AlternateContent>
  <bookViews>
    <workbookView xWindow="240" yWindow="75" windowWidth="13995" windowHeight="4650" tabRatio="788" activeTab="3"/>
  </bookViews>
  <sheets>
    <sheet name="流動図" sheetId="75" r:id="rId1"/>
    <sheet name="方向別" sheetId="77" r:id="rId2"/>
    <sheet name="断面別" sheetId="78" r:id="rId3"/>
    <sheet name="変動図" sheetId="79" r:id="rId4"/>
  </sheets>
  <definedNames>
    <definedName name="\a">#REF!</definedName>
    <definedName name="CT">#REF!</definedName>
    <definedName name="DATA">#REF!</definedName>
    <definedName name="I">#REF!</definedName>
    <definedName name="LOOP">#REF!</definedName>
    <definedName name="PP">#REF!</definedName>
    <definedName name="_xlnm.Print_Area" localSheetId="3">変動図!$A$1:$O$296</definedName>
    <definedName name="_xlnm.Print_Titles" localSheetId="2">断面別!$1:$7</definedName>
    <definedName name="_xlnm.Print_Titles" localSheetId="3">変動図!$1:$17</definedName>
    <definedName name="_xlnm.Print_Titles" localSheetId="1">方向別!$1:$7</definedName>
    <definedName name="_xlnm.Print_Titles" localSheetId="0">流動図!$1:$2</definedName>
  </definedNames>
  <calcPr calcId="152511" refMode="R1C1"/>
</workbook>
</file>

<file path=xl/calcChain.xml><?xml version="1.0" encoding="utf-8"?>
<calcChain xmlns="http://schemas.openxmlformats.org/spreadsheetml/2006/main">
  <c r="M295" i="79" l="1"/>
  <c r="L295" i="79"/>
  <c r="K295" i="79"/>
  <c r="J295" i="79"/>
  <c r="I295" i="79"/>
  <c r="H295" i="79"/>
  <c r="G295" i="79"/>
  <c r="F295" i="79"/>
  <c r="E295" i="79"/>
  <c r="D295" i="79"/>
  <c r="C295" i="79"/>
  <c r="B295" i="79"/>
  <c r="M294" i="79"/>
  <c r="M293" i="79"/>
  <c r="M296" i="79" s="1"/>
  <c r="L294" i="79"/>
  <c r="L293" i="79" s="1"/>
  <c r="L296" i="79" s="1"/>
  <c r="K294" i="79"/>
  <c r="J294" i="79"/>
  <c r="I294" i="79"/>
  <c r="H294" i="79"/>
  <c r="G294" i="79"/>
  <c r="F294" i="79"/>
  <c r="E294" i="79"/>
  <c r="E293" i="79"/>
  <c r="E296" i="79" s="1"/>
  <c r="D294" i="79"/>
  <c r="C294" i="79"/>
  <c r="B294" i="79"/>
  <c r="N272" i="79"/>
  <c r="N271" i="79"/>
  <c r="M270" i="79"/>
  <c r="M273" i="79"/>
  <c r="L270" i="79"/>
  <c r="L273" i="79" s="1"/>
  <c r="K270" i="79"/>
  <c r="K273" i="79" s="1"/>
  <c r="J270" i="79"/>
  <c r="J273" i="79" s="1"/>
  <c r="I270" i="79"/>
  <c r="I273" i="79"/>
  <c r="H270" i="79"/>
  <c r="H273" i="79" s="1"/>
  <c r="G270" i="79"/>
  <c r="G273" i="79" s="1"/>
  <c r="F270" i="79"/>
  <c r="F273" i="79"/>
  <c r="E270" i="79"/>
  <c r="E273" i="79" s="1"/>
  <c r="D270" i="79"/>
  <c r="D273" i="79" s="1"/>
  <c r="C270" i="79"/>
  <c r="C273" i="79"/>
  <c r="B270" i="79"/>
  <c r="B273" i="79" s="1"/>
  <c r="N249" i="79"/>
  <c r="N248" i="79"/>
  <c r="M247" i="79"/>
  <c r="M250" i="79" s="1"/>
  <c r="L247" i="79"/>
  <c r="L250" i="79"/>
  <c r="K247" i="79"/>
  <c r="K250" i="79" s="1"/>
  <c r="J247" i="79"/>
  <c r="J250" i="79"/>
  <c r="I247" i="79"/>
  <c r="I250" i="79" s="1"/>
  <c r="H247" i="79"/>
  <c r="H250" i="79" s="1"/>
  <c r="G247" i="79"/>
  <c r="G250" i="79"/>
  <c r="F247" i="79"/>
  <c r="F250" i="79" s="1"/>
  <c r="E247" i="79"/>
  <c r="E250" i="79"/>
  <c r="D247" i="79"/>
  <c r="D250" i="79" s="1"/>
  <c r="C247" i="79"/>
  <c r="C250" i="79"/>
  <c r="B247" i="79"/>
  <c r="B250" i="79"/>
  <c r="V232" i="79" a="1"/>
  <c r="V234" i="79" s="1"/>
  <c r="S232" i="79" a="1"/>
  <c r="M225" i="79"/>
  <c r="L225" i="79"/>
  <c r="K225" i="79"/>
  <c r="J225" i="79"/>
  <c r="I225" i="79"/>
  <c r="H225" i="79"/>
  <c r="G225" i="79"/>
  <c r="F225" i="79"/>
  <c r="E225" i="79"/>
  <c r="D225" i="79"/>
  <c r="C225" i="79"/>
  <c r="B225" i="79"/>
  <c r="M224" i="79"/>
  <c r="L224" i="79"/>
  <c r="K224" i="79"/>
  <c r="J224" i="79"/>
  <c r="I224" i="79"/>
  <c r="H224" i="79"/>
  <c r="G224" i="79"/>
  <c r="F224" i="79"/>
  <c r="E224" i="79"/>
  <c r="D224" i="79"/>
  <c r="C224" i="79"/>
  <c r="B224" i="79"/>
  <c r="G203" i="79"/>
  <c r="N202" i="79"/>
  <c r="N201" i="79"/>
  <c r="M200" i="79"/>
  <c r="M203" i="79" s="1"/>
  <c r="L200" i="79"/>
  <c r="L203" i="79" s="1"/>
  <c r="K200" i="79"/>
  <c r="K203" i="79" s="1"/>
  <c r="J200" i="79"/>
  <c r="J203" i="79"/>
  <c r="I200" i="79"/>
  <c r="I203" i="79" s="1"/>
  <c r="H200" i="79"/>
  <c r="H203" i="79" s="1"/>
  <c r="G200" i="79"/>
  <c r="F200" i="79"/>
  <c r="F203" i="79" s="1"/>
  <c r="E200" i="79"/>
  <c r="E203" i="79" s="1"/>
  <c r="D200" i="79"/>
  <c r="D203" i="79" s="1"/>
  <c r="C200" i="79"/>
  <c r="C203" i="79" s="1"/>
  <c r="B200" i="79"/>
  <c r="H180" i="79"/>
  <c r="F180" i="79"/>
  <c r="B180" i="79"/>
  <c r="N179" i="79"/>
  <c r="N178" i="79"/>
  <c r="M177" i="79"/>
  <c r="M180" i="79" s="1"/>
  <c r="L177" i="79"/>
  <c r="L180" i="79" s="1"/>
  <c r="K177" i="79"/>
  <c r="K180" i="79" s="1"/>
  <c r="J177" i="79"/>
  <c r="J180" i="79"/>
  <c r="I177" i="79"/>
  <c r="I180" i="79" s="1"/>
  <c r="H177" i="79"/>
  <c r="G177" i="79"/>
  <c r="F177" i="79"/>
  <c r="E177" i="79"/>
  <c r="E180" i="79" s="1"/>
  <c r="D177" i="79"/>
  <c r="D180" i="79"/>
  <c r="C177" i="79"/>
  <c r="C180" i="79" s="1"/>
  <c r="B177" i="79"/>
  <c r="V162" i="79" a="1"/>
  <c r="V173" i="79" s="1"/>
  <c r="S162" i="79" a="1"/>
  <c r="S173" i="79" s="1"/>
  <c r="M155" i="79"/>
  <c r="L155" i="79"/>
  <c r="K155" i="79"/>
  <c r="J155" i="79"/>
  <c r="I155" i="79"/>
  <c r="H155" i="79"/>
  <c r="G155" i="79"/>
  <c r="F155" i="79"/>
  <c r="E155" i="79"/>
  <c r="D155" i="79"/>
  <c r="C155" i="79"/>
  <c r="B155" i="79"/>
  <c r="M154" i="79"/>
  <c r="M153" i="79" s="1"/>
  <c r="L154" i="79"/>
  <c r="K154" i="79"/>
  <c r="J154" i="79"/>
  <c r="I154" i="79"/>
  <c r="H154" i="79"/>
  <c r="G154" i="79"/>
  <c r="F154" i="79"/>
  <c r="F153" i="79" s="1"/>
  <c r="F156" i="79" s="1"/>
  <c r="E154" i="79"/>
  <c r="E153" i="79" s="1"/>
  <c r="D154" i="79"/>
  <c r="D153" i="79" s="1"/>
  <c r="D156" i="79" s="1"/>
  <c r="C154" i="79"/>
  <c r="B154" i="79"/>
  <c r="N132" i="79"/>
  <c r="N131" i="79"/>
  <c r="M130" i="79"/>
  <c r="M133" i="79" s="1"/>
  <c r="L130" i="79"/>
  <c r="L133" i="79" s="1"/>
  <c r="K130" i="79"/>
  <c r="K133" i="79" s="1"/>
  <c r="J130" i="79"/>
  <c r="J133" i="79" s="1"/>
  <c r="I130" i="79"/>
  <c r="I133" i="79" s="1"/>
  <c r="H130" i="79"/>
  <c r="H133" i="79" s="1"/>
  <c r="G130" i="79"/>
  <c r="G133" i="79" s="1"/>
  <c r="F130" i="79"/>
  <c r="F133" i="79" s="1"/>
  <c r="E130" i="79"/>
  <c r="E133" i="79" s="1"/>
  <c r="D130" i="79"/>
  <c r="D133" i="79" s="1"/>
  <c r="C130" i="79"/>
  <c r="B130" i="79"/>
  <c r="B133" i="79" s="1"/>
  <c r="N109" i="79"/>
  <c r="N108" i="79"/>
  <c r="M107" i="79"/>
  <c r="M110" i="79" s="1"/>
  <c r="L107" i="79"/>
  <c r="L110" i="79" s="1"/>
  <c r="K107" i="79"/>
  <c r="K110" i="79" s="1"/>
  <c r="J107" i="79"/>
  <c r="J110" i="79"/>
  <c r="I107" i="79"/>
  <c r="I110" i="79" s="1"/>
  <c r="H107" i="79"/>
  <c r="H110" i="79" s="1"/>
  <c r="G107" i="79"/>
  <c r="G110" i="79"/>
  <c r="F107" i="79"/>
  <c r="F110" i="79" s="1"/>
  <c r="E107" i="79"/>
  <c r="E110" i="79" s="1"/>
  <c r="D107" i="79"/>
  <c r="D110" i="79" s="1"/>
  <c r="C107" i="79"/>
  <c r="C110" i="79" s="1"/>
  <c r="B107" i="79"/>
  <c r="B110" i="79"/>
  <c r="V92" i="79" a="1"/>
  <c r="V97" i="79" s="1"/>
  <c r="S92" i="79" a="1"/>
  <c r="S103" i="79" s="1"/>
  <c r="M85" i="79"/>
  <c r="L85" i="79"/>
  <c r="K85" i="79"/>
  <c r="J85" i="79"/>
  <c r="I85" i="79"/>
  <c r="H85" i="79"/>
  <c r="G85" i="79"/>
  <c r="F85" i="79"/>
  <c r="E85" i="79"/>
  <c r="D85" i="79"/>
  <c r="C85" i="79"/>
  <c r="B85" i="79"/>
  <c r="M84" i="79"/>
  <c r="L84" i="79"/>
  <c r="K84" i="79"/>
  <c r="J84" i="79"/>
  <c r="I84" i="79"/>
  <c r="H84" i="79"/>
  <c r="G84" i="79"/>
  <c r="F84" i="79"/>
  <c r="E84" i="79"/>
  <c r="D84" i="79"/>
  <c r="C84" i="79"/>
  <c r="B84" i="79"/>
  <c r="N62" i="79"/>
  <c r="N61" i="79"/>
  <c r="M60" i="79"/>
  <c r="M63" i="79" s="1"/>
  <c r="L60" i="79"/>
  <c r="L63" i="79" s="1"/>
  <c r="K60" i="79"/>
  <c r="K63" i="79" s="1"/>
  <c r="J60" i="79"/>
  <c r="J63" i="79" s="1"/>
  <c r="I60" i="79"/>
  <c r="I63" i="79" s="1"/>
  <c r="H60" i="79"/>
  <c r="H63" i="79" s="1"/>
  <c r="G60" i="79"/>
  <c r="G63" i="79" s="1"/>
  <c r="F60" i="79"/>
  <c r="F63" i="79" s="1"/>
  <c r="E60" i="79"/>
  <c r="E63" i="79"/>
  <c r="D60" i="79"/>
  <c r="C60" i="79"/>
  <c r="C63" i="79" s="1"/>
  <c r="B60" i="79"/>
  <c r="B63" i="79" s="1"/>
  <c r="M40" i="79"/>
  <c r="L40" i="79"/>
  <c r="N39" i="79"/>
  <c r="N38" i="79"/>
  <c r="M37" i="79"/>
  <c r="L37" i="79"/>
  <c r="K37" i="79"/>
  <c r="K40" i="79" s="1"/>
  <c r="J37" i="79"/>
  <c r="J40" i="79" s="1"/>
  <c r="I37" i="79"/>
  <c r="I40" i="79" s="1"/>
  <c r="H37" i="79"/>
  <c r="H40" i="79"/>
  <c r="G37" i="79"/>
  <c r="G40" i="79"/>
  <c r="F37" i="79"/>
  <c r="F40" i="79" s="1"/>
  <c r="E37" i="79"/>
  <c r="E40" i="79" s="1"/>
  <c r="D37" i="79"/>
  <c r="D40" i="79" s="1"/>
  <c r="C37" i="79"/>
  <c r="C40" i="79" s="1"/>
  <c r="B37" i="79"/>
  <c r="B40" i="79" s="1"/>
  <c r="V22" i="79" a="1"/>
  <c r="V22" i="79" s="1"/>
  <c r="S22" i="79" a="1"/>
  <c r="S27" i="79" s="1"/>
  <c r="S165" i="79"/>
  <c r="V28" i="79"/>
  <c r="S171" i="79"/>
  <c r="S163" i="79"/>
  <c r="S170" i="79"/>
  <c r="S166" i="79"/>
  <c r="T166" i="79" s="1"/>
  <c r="S164" i="79"/>
  <c r="S168" i="79"/>
  <c r="S169" i="79"/>
  <c r="S172" i="79"/>
  <c r="L169" i="78"/>
  <c r="L168" i="78"/>
  <c r="K168" i="78"/>
  <c r="J168" i="78"/>
  <c r="I168" i="78"/>
  <c r="L167" i="78"/>
  <c r="K167" i="78"/>
  <c r="J167" i="78"/>
  <c r="M167" i="78" s="1"/>
  <c r="I167" i="78"/>
  <c r="L166" i="78"/>
  <c r="K166" i="78"/>
  <c r="J166" i="78"/>
  <c r="I166" i="78"/>
  <c r="L165" i="78"/>
  <c r="K165" i="78"/>
  <c r="J165" i="78"/>
  <c r="I165" i="78"/>
  <c r="I169" i="78"/>
  <c r="L164" i="78"/>
  <c r="K164" i="78"/>
  <c r="J164" i="78"/>
  <c r="I164" i="78"/>
  <c r="M163" i="78"/>
  <c r="L163" i="78"/>
  <c r="K163" i="78"/>
  <c r="J163" i="78"/>
  <c r="N163" i="78" s="1"/>
  <c r="I163" i="78"/>
  <c r="L161" i="78"/>
  <c r="K161" i="78"/>
  <c r="J161" i="78"/>
  <c r="I161" i="78"/>
  <c r="L160" i="78"/>
  <c r="K160" i="78"/>
  <c r="J160" i="78"/>
  <c r="I160" i="78"/>
  <c r="L159" i="78"/>
  <c r="K159" i="78"/>
  <c r="J159" i="78"/>
  <c r="I159" i="78"/>
  <c r="M159" i="78" s="1"/>
  <c r="N159" i="78" s="1"/>
  <c r="L158" i="78"/>
  <c r="K158" i="78"/>
  <c r="J158" i="78"/>
  <c r="I158" i="78"/>
  <c r="L157" i="78"/>
  <c r="K157" i="78"/>
  <c r="J157" i="78"/>
  <c r="I157" i="78"/>
  <c r="M157" i="78"/>
  <c r="L156" i="78"/>
  <c r="L162" i="78" s="1"/>
  <c r="K156" i="78"/>
  <c r="J156" i="78"/>
  <c r="I156" i="78"/>
  <c r="L155" i="78"/>
  <c r="K155" i="78"/>
  <c r="J155" i="78"/>
  <c r="I155" i="78"/>
  <c r="M155" i="78" s="1"/>
  <c r="L154" i="78"/>
  <c r="K154" i="78"/>
  <c r="J154" i="78"/>
  <c r="I154" i="78"/>
  <c r="L153" i="78"/>
  <c r="K153" i="78"/>
  <c r="J153" i="78"/>
  <c r="I153" i="78"/>
  <c r="L152" i="78"/>
  <c r="K152" i="78"/>
  <c r="J152" i="78"/>
  <c r="I152" i="78"/>
  <c r="M152" i="78" s="1"/>
  <c r="N152" i="78" s="1"/>
  <c r="L151" i="78"/>
  <c r="K151" i="78"/>
  <c r="J151" i="78"/>
  <c r="I151" i="78"/>
  <c r="M151" i="78"/>
  <c r="L150" i="78"/>
  <c r="K150" i="78"/>
  <c r="J150" i="78"/>
  <c r="I150" i="78"/>
  <c r="L149" i="78"/>
  <c r="K149" i="78"/>
  <c r="J149" i="78"/>
  <c r="I149" i="78"/>
  <c r="L148" i="78"/>
  <c r="K148" i="78"/>
  <c r="J148" i="78"/>
  <c r="I148" i="78"/>
  <c r="L146" i="78"/>
  <c r="K146" i="78"/>
  <c r="J146" i="78"/>
  <c r="I146" i="78"/>
  <c r="L145" i="78"/>
  <c r="K145" i="78"/>
  <c r="J145" i="78"/>
  <c r="I145" i="78"/>
  <c r="L144" i="78"/>
  <c r="K144" i="78"/>
  <c r="J144" i="78"/>
  <c r="I144" i="78"/>
  <c r="M144" i="78" s="1"/>
  <c r="L143" i="78"/>
  <c r="K143" i="78"/>
  <c r="J143" i="78"/>
  <c r="I143" i="78"/>
  <c r="M143" i="78"/>
  <c r="L142" i="78"/>
  <c r="K142" i="78"/>
  <c r="J142" i="78"/>
  <c r="I142" i="78"/>
  <c r="L141" i="78"/>
  <c r="L147" i="78"/>
  <c r="K141" i="78"/>
  <c r="J141" i="78"/>
  <c r="I141" i="78"/>
  <c r="L139" i="78"/>
  <c r="K139" i="78"/>
  <c r="J139" i="78"/>
  <c r="I139" i="78"/>
  <c r="M139" i="78" s="1"/>
  <c r="L138" i="78"/>
  <c r="K138" i="78"/>
  <c r="J138" i="78"/>
  <c r="I138" i="78"/>
  <c r="L137" i="78"/>
  <c r="K137" i="78"/>
  <c r="J137" i="78"/>
  <c r="I137" i="78"/>
  <c r="I140" i="78" s="1"/>
  <c r="L136" i="78"/>
  <c r="K136" i="78"/>
  <c r="J136" i="78"/>
  <c r="I136" i="78"/>
  <c r="M136" i="78"/>
  <c r="L135" i="78"/>
  <c r="K135" i="78"/>
  <c r="J135" i="78"/>
  <c r="I135" i="78"/>
  <c r="L134" i="78"/>
  <c r="K134" i="78"/>
  <c r="K140" i="78"/>
  <c r="J134" i="78"/>
  <c r="I134" i="78"/>
  <c r="L127" i="78"/>
  <c r="N127" i="78" s="1"/>
  <c r="K127" i="78"/>
  <c r="J127" i="78"/>
  <c r="I127" i="78"/>
  <c r="L126" i="78"/>
  <c r="K126" i="78"/>
  <c r="M126" i="78" s="1"/>
  <c r="J126" i="78"/>
  <c r="I126" i="78"/>
  <c r="L125" i="78"/>
  <c r="K125" i="78"/>
  <c r="J125" i="78"/>
  <c r="I125" i="78"/>
  <c r="L124" i="78"/>
  <c r="N124" i="78"/>
  <c r="K124" i="78"/>
  <c r="J124" i="78"/>
  <c r="I124" i="78"/>
  <c r="N123" i="78"/>
  <c r="L123" i="78"/>
  <c r="K123" i="78"/>
  <c r="J123" i="78"/>
  <c r="M123" i="78"/>
  <c r="I123" i="78"/>
  <c r="L122" i="78"/>
  <c r="M122" i="78" s="1"/>
  <c r="K122" i="78"/>
  <c r="J122" i="78"/>
  <c r="I122" i="78"/>
  <c r="J121" i="78"/>
  <c r="L120" i="78"/>
  <c r="K120" i="78"/>
  <c r="J120" i="78"/>
  <c r="I120" i="78"/>
  <c r="L119" i="78"/>
  <c r="K119" i="78"/>
  <c r="J119" i="78"/>
  <c r="M119" i="78"/>
  <c r="I119" i="78"/>
  <c r="L118" i="78"/>
  <c r="K118" i="78"/>
  <c r="M118" i="78" s="1"/>
  <c r="J118" i="78"/>
  <c r="I118" i="78"/>
  <c r="L117" i="78"/>
  <c r="K117" i="78"/>
  <c r="J117" i="78"/>
  <c r="N117" i="78"/>
  <c r="I117" i="78"/>
  <c r="L116" i="78"/>
  <c r="K116" i="78"/>
  <c r="J116" i="78"/>
  <c r="N116" i="78" s="1"/>
  <c r="I116" i="78"/>
  <c r="N115" i="78"/>
  <c r="L115" i="78"/>
  <c r="L121" i="78"/>
  <c r="K115" i="78"/>
  <c r="J115" i="78"/>
  <c r="I115" i="78"/>
  <c r="L114" i="78"/>
  <c r="K114" i="78"/>
  <c r="J114" i="78"/>
  <c r="I114" i="78"/>
  <c r="L113" i="78"/>
  <c r="K113" i="78"/>
  <c r="J113" i="78"/>
  <c r="I113" i="78"/>
  <c r="L112" i="78"/>
  <c r="K112" i="78"/>
  <c r="J112" i="78"/>
  <c r="I112" i="78"/>
  <c r="M112" i="78"/>
  <c r="L111" i="78"/>
  <c r="K111" i="78"/>
  <c r="J111" i="78"/>
  <c r="I111" i="78"/>
  <c r="L110" i="78"/>
  <c r="K110" i="78"/>
  <c r="J110" i="78"/>
  <c r="I110" i="78"/>
  <c r="L109" i="78"/>
  <c r="M109" i="78" s="1"/>
  <c r="K109" i="78"/>
  <c r="J109" i="78"/>
  <c r="I109" i="78"/>
  <c r="L108" i="78"/>
  <c r="K108" i="78"/>
  <c r="J108" i="78"/>
  <c r="I108" i="78"/>
  <c r="L107" i="78"/>
  <c r="M107" i="78" s="1"/>
  <c r="K107" i="78"/>
  <c r="J107" i="78"/>
  <c r="I107" i="78"/>
  <c r="L105" i="78"/>
  <c r="K105" i="78"/>
  <c r="J105" i="78"/>
  <c r="I105" i="78"/>
  <c r="L104" i="78"/>
  <c r="N104" i="78"/>
  <c r="K104" i="78"/>
  <c r="J104" i="78"/>
  <c r="I104" i="78"/>
  <c r="M104" i="78"/>
  <c r="L103" i="78"/>
  <c r="K103" i="78"/>
  <c r="J103" i="78"/>
  <c r="I103" i="78"/>
  <c r="M103" i="78" s="1"/>
  <c r="L102" i="78"/>
  <c r="K102" i="78"/>
  <c r="J102" i="78"/>
  <c r="I102" i="78"/>
  <c r="L101" i="78"/>
  <c r="M101" i="78" s="1"/>
  <c r="K101" i="78"/>
  <c r="J101" i="78"/>
  <c r="I101" i="78"/>
  <c r="L100" i="78"/>
  <c r="K100" i="78"/>
  <c r="J100" i="78"/>
  <c r="J106" i="78" s="1"/>
  <c r="I100" i="78"/>
  <c r="L98" i="78"/>
  <c r="K98" i="78"/>
  <c r="J98" i="78"/>
  <c r="I98" i="78"/>
  <c r="L97" i="78"/>
  <c r="K97" i="78"/>
  <c r="J97" i="78"/>
  <c r="I97" i="78"/>
  <c r="L96" i="78"/>
  <c r="K96" i="78"/>
  <c r="J96" i="78"/>
  <c r="I96" i="78"/>
  <c r="M96" i="78" s="1"/>
  <c r="L95" i="78"/>
  <c r="K95" i="78"/>
  <c r="J95" i="78"/>
  <c r="I95" i="78"/>
  <c r="L94" i="78"/>
  <c r="N94" i="78" s="1"/>
  <c r="K94" i="78"/>
  <c r="J94" i="78"/>
  <c r="I94" i="78"/>
  <c r="C94" i="78"/>
  <c r="L93" i="78"/>
  <c r="K93" i="78"/>
  <c r="J93" i="78"/>
  <c r="I93" i="78"/>
  <c r="L86" i="78"/>
  <c r="K86" i="78"/>
  <c r="J86" i="78"/>
  <c r="N86" i="78" s="1"/>
  <c r="I86" i="78"/>
  <c r="M86" i="78" s="1"/>
  <c r="L85" i="78"/>
  <c r="K85" i="78"/>
  <c r="J85" i="78"/>
  <c r="I85" i="78"/>
  <c r="M85" i="78" s="1"/>
  <c r="B85" i="78"/>
  <c r="L84" i="78"/>
  <c r="K84" i="78"/>
  <c r="J84" i="78"/>
  <c r="I84" i="78"/>
  <c r="L83" i="78"/>
  <c r="K83" i="78"/>
  <c r="J83" i="78"/>
  <c r="I83" i="78"/>
  <c r="M83" i="78" s="1"/>
  <c r="L82" i="78"/>
  <c r="K82" i="78"/>
  <c r="J82" i="78"/>
  <c r="I82" i="78"/>
  <c r="L81" i="78"/>
  <c r="K81" i="78"/>
  <c r="J81" i="78"/>
  <c r="I81" i="78"/>
  <c r="L79" i="78"/>
  <c r="K79" i="78"/>
  <c r="J79" i="78"/>
  <c r="I79" i="78"/>
  <c r="M79" i="78"/>
  <c r="L78" i="78"/>
  <c r="K78" i="78"/>
  <c r="J78" i="78"/>
  <c r="I78" i="78"/>
  <c r="L77" i="78"/>
  <c r="K77" i="78"/>
  <c r="J77" i="78"/>
  <c r="I77" i="78"/>
  <c r="L76" i="78"/>
  <c r="K76" i="78"/>
  <c r="J76" i="78"/>
  <c r="I76" i="78"/>
  <c r="L75" i="78"/>
  <c r="K75" i="78"/>
  <c r="J75" i="78"/>
  <c r="I75" i="78"/>
  <c r="L74" i="78"/>
  <c r="K74" i="78"/>
  <c r="J74" i="78"/>
  <c r="I74" i="78"/>
  <c r="L73" i="78"/>
  <c r="M73" i="78"/>
  <c r="K73" i="78"/>
  <c r="J73" i="78"/>
  <c r="I73" i="78"/>
  <c r="L72" i="78"/>
  <c r="K72" i="78"/>
  <c r="J72" i="78"/>
  <c r="I72" i="78"/>
  <c r="L71" i="78"/>
  <c r="K71" i="78"/>
  <c r="J71" i="78"/>
  <c r="I71" i="78"/>
  <c r="L70" i="78"/>
  <c r="K70" i="78"/>
  <c r="J70" i="78"/>
  <c r="I70" i="78"/>
  <c r="L69" i="78"/>
  <c r="K69" i="78"/>
  <c r="J69" i="78"/>
  <c r="I69" i="78"/>
  <c r="M69" i="78" s="1"/>
  <c r="L68" i="78"/>
  <c r="K68" i="78"/>
  <c r="J68" i="78"/>
  <c r="I68" i="78"/>
  <c r="L67" i="78"/>
  <c r="K67" i="78"/>
  <c r="J67" i="78"/>
  <c r="I67" i="78"/>
  <c r="L66" i="78"/>
  <c r="K66" i="78"/>
  <c r="J66" i="78"/>
  <c r="I66" i="78"/>
  <c r="L64" i="78"/>
  <c r="K64" i="78"/>
  <c r="J64" i="78"/>
  <c r="I64" i="78"/>
  <c r="M64" i="78"/>
  <c r="L63" i="78"/>
  <c r="K63" i="78"/>
  <c r="J63" i="78"/>
  <c r="I63" i="78"/>
  <c r="M63" i="78"/>
  <c r="E63" i="78"/>
  <c r="L62" i="78"/>
  <c r="K62" i="78"/>
  <c r="J62" i="78"/>
  <c r="I62" i="78"/>
  <c r="L61" i="78"/>
  <c r="K61" i="78"/>
  <c r="J61" i="78"/>
  <c r="I61" i="78"/>
  <c r="L60" i="78"/>
  <c r="K60" i="78"/>
  <c r="M60" i="78" s="1"/>
  <c r="J60" i="78"/>
  <c r="I60" i="78"/>
  <c r="M59" i="78"/>
  <c r="L59" i="78"/>
  <c r="K59" i="78"/>
  <c r="J59" i="78"/>
  <c r="I59" i="78"/>
  <c r="L57" i="78"/>
  <c r="K57" i="78"/>
  <c r="J57" i="78"/>
  <c r="I57" i="78"/>
  <c r="L56" i="78"/>
  <c r="K56" i="78"/>
  <c r="J56" i="78"/>
  <c r="I56" i="78"/>
  <c r="L55" i="78"/>
  <c r="K55" i="78"/>
  <c r="J55" i="78"/>
  <c r="I55" i="78"/>
  <c r="N54" i="78"/>
  <c r="L54" i="78"/>
  <c r="K54" i="78"/>
  <c r="J54" i="78"/>
  <c r="I54" i="78"/>
  <c r="M54" i="78" s="1"/>
  <c r="L53" i="78"/>
  <c r="K53" i="78"/>
  <c r="K58" i="78" s="1"/>
  <c r="J53" i="78"/>
  <c r="I53" i="78"/>
  <c r="L52" i="78"/>
  <c r="K52" i="78"/>
  <c r="J52" i="78"/>
  <c r="I52" i="78"/>
  <c r="L45" i="78"/>
  <c r="K45" i="78"/>
  <c r="K46" i="78" s="1"/>
  <c r="J45" i="78"/>
  <c r="I45" i="78"/>
  <c r="L44" i="78"/>
  <c r="K44" i="78"/>
  <c r="J44" i="78"/>
  <c r="N44" i="78"/>
  <c r="I44" i="78"/>
  <c r="M44" i="78" s="1"/>
  <c r="L43" i="78"/>
  <c r="K43" i="78"/>
  <c r="J43" i="78"/>
  <c r="I43" i="78"/>
  <c r="L42" i="78"/>
  <c r="K42" i="78"/>
  <c r="J42" i="78"/>
  <c r="I42" i="78"/>
  <c r="L41" i="78"/>
  <c r="K41" i="78"/>
  <c r="J41" i="78"/>
  <c r="I41" i="78"/>
  <c r="L40" i="78"/>
  <c r="K40" i="78"/>
  <c r="J40" i="78"/>
  <c r="I40" i="78"/>
  <c r="L38" i="78"/>
  <c r="K38" i="78"/>
  <c r="J38" i="78"/>
  <c r="I38" i="78"/>
  <c r="C38" i="78"/>
  <c r="G38" i="78" s="1"/>
  <c r="L37" i="78"/>
  <c r="K37" i="78"/>
  <c r="J37" i="78"/>
  <c r="I37" i="78"/>
  <c r="L36" i="78"/>
  <c r="K36" i="78"/>
  <c r="J36" i="78"/>
  <c r="I36" i="78"/>
  <c r="L35" i="78"/>
  <c r="K35" i="78"/>
  <c r="J35" i="78"/>
  <c r="I35" i="78"/>
  <c r="L34" i="78"/>
  <c r="K34" i="78"/>
  <c r="J34" i="78"/>
  <c r="I34" i="78"/>
  <c r="L33" i="78"/>
  <c r="K33" i="78"/>
  <c r="J33" i="78"/>
  <c r="I33" i="78"/>
  <c r="I39" i="78" s="1"/>
  <c r="L32" i="78"/>
  <c r="K32" i="78"/>
  <c r="J32" i="78"/>
  <c r="I32" i="78"/>
  <c r="C32" i="78"/>
  <c r="F32" i="78" s="1"/>
  <c r="L31" i="78"/>
  <c r="K31" i="78"/>
  <c r="J31" i="78"/>
  <c r="I31" i="78"/>
  <c r="L30" i="78"/>
  <c r="K30" i="78"/>
  <c r="J30" i="78"/>
  <c r="M30" i="78"/>
  <c r="I30" i="78"/>
  <c r="L29" i="78"/>
  <c r="K29" i="78"/>
  <c r="J29" i="78"/>
  <c r="I29" i="78"/>
  <c r="M29" i="78" s="1"/>
  <c r="L28" i="78"/>
  <c r="K28" i="78"/>
  <c r="J28" i="78"/>
  <c r="I28" i="78"/>
  <c r="L27" i="78"/>
  <c r="K27" i="78"/>
  <c r="J27" i="78"/>
  <c r="I27" i="78"/>
  <c r="M27" i="78" s="1"/>
  <c r="L26" i="78"/>
  <c r="K26" i="78"/>
  <c r="J26" i="78"/>
  <c r="I26" i="78"/>
  <c r="L25" i="78"/>
  <c r="K25" i="78"/>
  <c r="J25" i="78"/>
  <c r="M25" i="78" s="1"/>
  <c r="I25" i="78"/>
  <c r="L23" i="78"/>
  <c r="K23" i="78"/>
  <c r="M23" i="78" s="1"/>
  <c r="N23" i="78" s="1"/>
  <c r="J23" i="78"/>
  <c r="I23" i="78"/>
  <c r="L22" i="78"/>
  <c r="K22" i="78"/>
  <c r="J22" i="78"/>
  <c r="M22" i="78" s="1"/>
  <c r="I22" i="78"/>
  <c r="L21" i="78"/>
  <c r="K21" i="78"/>
  <c r="J21" i="78"/>
  <c r="I21" i="78"/>
  <c r="L20" i="78"/>
  <c r="K20" i="78"/>
  <c r="J20" i="78"/>
  <c r="I20" i="78"/>
  <c r="L19" i="78"/>
  <c r="K19" i="78"/>
  <c r="J19" i="78"/>
  <c r="I19" i="78"/>
  <c r="L18" i="78"/>
  <c r="K18" i="78"/>
  <c r="J18" i="78"/>
  <c r="I18" i="78"/>
  <c r="N16" i="78"/>
  <c r="L16" i="78"/>
  <c r="K16" i="78"/>
  <c r="J16" i="78"/>
  <c r="I16" i="78"/>
  <c r="M16" i="78"/>
  <c r="L15" i="78"/>
  <c r="K15" i="78"/>
  <c r="J15" i="78"/>
  <c r="I15" i="78"/>
  <c r="L14" i="78"/>
  <c r="K14" i="78"/>
  <c r="J14" i="78"/>
  <c r="I14" i="78"/>
  <c r="D14" i="78"/>
  <c r="L13" i="78"/>
  <c r="K13" i="78"/>
  <c r="M13" i="78" s="1"/>
  <c r="N13" i="78" s="1"/>
  <c r="J13" i="78"/>
  <c r="I13" i="78"/>
  <c r="L12" i="78"/>
  <c r="K12" i="78"/>
  <c r="J12" i="78"/>
  <c r="I12" i="78"/>
  <c r="L11" i="78"/>
  <c r="K11" i="78"/>
  <c r="J11" i="78"/>
  <c r="I11" i="78"/>
  <c r="L414" i="77"/>
  <c r="K414" i="77"/>
  <c r="J414" i="77"/>
  <c r="C168" i="78" s="1"/>
  <c r="I414" i="77"/>
  <c r="B168" i="78"/>
  <c r="L413" i="77"/>
  <c r="E167" i="78"/>
  <c r="K413" i="77"/>
  <c r="D167" i="78" s="1"/>
  <c r="J413" i="77"/>
  <c r="I413" i="77"/>
  <c r="B167" i="78"/>
  <c r="L412" i="77"/>
  <c r="E166" i="78"/>
  <c r="K412" i="77"/>
  <c r="D166" i="78"/>
  <c r="J412" i="77"/>
  <c r="I412" i="77"/>
  <c r="B166" i="78" s="1"/>
  <c r="L411" i="77"/>
  <c r="E165" i="78"/>
  <c r="K411" i="77"/>
  <c r="D165" i="78" s="1"/>
  <c r="J411" i="77"/>
  <c r="I411" i="77"/>
  <c r="B165" i="78" s="1"/>
  <c r="L410" i="77"/>
  <c r="K410" i="77"/>
  <c r="D164" i="78" s="1"/>
  <c r="J410" i="77"/>
  <c r="C164" i="78" s="1"/>
  <c r="I410" i="77"/>
  <c r="I415" i="77"/>
  <c r="L409" i="77"/>
  <c r="E163" i="78" s="1"/>
  <c r="K409" i="77"/>
  <c r="J409" i="77"/>
  <c r="I409" i="77"/>
  <c r="B163" i="78" s="1"/>
  <c r="L407" i="77"/>
  <c r="E161" i="78"/>
  <c r="K407" i="77"/>
  <c r="D161" i="78" s="1"/>
  <c r="J407" i="77"/>
  <c r="I407" i="77"/>
  <c r="L406" i="77"/>
  <c r="K406" i="77"/>
  <c r="J406" i="77"/>
  <c r="C160" i="78" s="1"/>
  <c r="I406" i="77"/>
  <c r="B160" i="78"/>
  <c r="L405" i="77"/>
  <c r="E159" i="78" s="1"/>
  <c r="K405" i="77"/>
  <c r="D159" i="78"/>
  <c r="J405" i="77"/>
  <c r="I405" i="77"/>
  <c r="B159" i="78"/>
  <c r="L404" i="77"/>
  <c r="E158" i="78" s="1"/>
  <c r="K404" i="77"/>
  <c r="D158" i="78"/>
  <c r="J404" i="77"/>
  <c r="C158" i="78" s="1"/>
  <c r="I404" i="77"/>
  <c r="L403" i="77"/>
  <c r="K403" i="77"/>
  <c r="D157" i="78"/>
  <c r="J403" i="77"/>
  <c r="I403" i="77"/>
  <c r="B157" i="78"/>
  <c r="L402" i="77"/>
  <c r="K402" i="77"/>
  <c r="J402" i="77"/>
  <c r="C156" i="78"/>
  <c r="I402" i="77"/>
  <c r="L401" i="77"/>
  <c r="E155" i="78" s="1"/>
  <c r="F155" i="78" s="1"/>
  <c r="K401" i="77"/>
  <c r="D155" i="78"/>
  <c r="J401" i="77"/>
  <c r="C155" i="78"/>
  <c r="I401" i="77"/>
  <c r="B155" i="78" s="1"/>
  <c r="L400" i="77"/>
  <c r="E154" i="78"/>
  <c r="K400" i="77"/>
  <c r="D154" i="78"/>
  <c r="J400" i="77"/>
  <c r="I400" i="77"/>
  <c r="B154" i="78" s="1"/>
  <c r="L399" i="77"/>
  <c r="K399" i="77"/>
  <c r="D153" i="78" s="1"/>
  <c r="J399" i="77"/>
  <c r="C153" i="78"/>
  <c r="I399" i="77"/>
  <c r="B153" i="78" s="1"/>
  <c r="L398" i="77"/>
  <c r="K398" i="77"/>
  <c r="J398" i="77"/>
  <c r="C152" i="78" s="1"/>
  <c r="I398" i="77"/>
  <c r="B152" i="78" s="1"/>
  <c r="L397" i="77"/>
  <c r="E151" i="78"/>
  <c r="K397" i="77"/>
  <c r="D151" i="78" s="1"/>
  <c r="J397" i="77"/>
  <c r="I397" i="77"/>
  <c r="B151" i="78" s="1"/>
  <c r="L396" i="77"/>
  <c r="E150" i="78"/>
  <c r="K396" i="77"/>
  <c r="J396" i="77"/>
  <c r="C150" i="78"/>
  <c r="I396" i="77"/>
  <c r="B150" i="78" s="1"/>
  <c r="L395" i="77"/>
  <c r="E149" i="78"/>
  <c r="K395" i="77"/>
  <c r="D149" i="78"/>
  <c r="J395" i="77"/>
  <c r="I395" i="77"/>
  <c r="L394" i="77"/>
  <c r="E148" i="78" s="1"/>
  <c r="K394" i="77"/>
  <c r="D148" i="78"/>
  <c r="J394" i="77"/>
  <c r="C148" i="78" s="1"/>
  <c r="I394" i="77"/>
  <c r="L392" i="77"/>
  <c r="E146" i="78" s="1"/>
  <c r="K392" i="77"/>
  <c r="D146" i="78" s="1"/>
  <c r="J392" i="77"/>
  <c r="C146" i="78" s="1"/>
  <c r="I392" i="77"/>
  <c r="L391" i="77"/>
  <c r="E145" i="78" s="1"/>
  <c r="K391" i="77"/>
  <c r="D145" i="78" s="1"/>
  <c r="J391" i="77"/>
  <c r="C145" i="78" s="1"/>
  <c r="I391" i="77"/>
  <c r="B145" i="78"/>
  <c r="F145" i="78"/>
  <c r="L390" i="77"/>
  <c r="K390" i="77"/>
  <c r="J390" i="77"/>
  <c r="C144" i="78" s="1"/>
  <c r="I390" i="77"/>
  <c r="B144" i="78" s="1"/>
  <c r="L389" i="77"/>
  <c r="E143" i="78" s="1"/>
  <c r="K389" i="77"/>
  <c r="D143" i="78" s="1"/>
  <c r="J389" i="77"/>
  <c r="I389" i="77"/>
  <c r="B143" i="78"/>
  <c r="L388" i="77"/>
  <c r="E142" i="78" s="1"/>
  <c r="K388" i="77"/>
  <c r="D142" i="78"/>
  <c r="J388" i="77"/>
  <c r="I388" i="77"/>
  <c r="L387" i="77"/>
  <c r="K387" i="77"/>
  <c r="D141" i="78" s="1"/>
  <c r="J387" i="77"/>
  <c r="I387" i="77"/>
  <c r="I386" i="77"/>
  <c r="L385" i="77"/>
  <c r="K385" i="77"/>
  <c r="D139" i="78" s="1"/>
  <c r="J385" i="77"/>
  <c r="I385" i="77"/>
  <c r="B139" i="78"/>
  <c r="L384" i="77"/>
  <c r="E138" i="78"/>
  <c r="K384" i="77"/>
  <c r="D138" i="78"/>
  <c r="J384" i="77"/>
  <c r="C138" i="78" s="1"/>
  <c r="I384" i="77"/>
  <c r="B138" i="78"/>
  <c r="F138" i="78"/>
  <c r="G138" i="78" s="1"/>
  <c r="L383" i="77"/>
  <c r="K383" i="77"/>
  <c r="D137" i="78"/>
  <c r="J383" i="77"/>
  <c r="I383" i="77"/>
  <c r="B137" i="78"/>
  <c r="L382" i="77"/>
  <c r="K382" i="77"/>
  <c r="D136" i="78"/>
  <c r="J382" i="77"/>
  <c r="I382" i="77"/>
  <c r="B136" i="78"/>
  <c r="L381" i="77"/>
  <c r="K381" i="77"/>
  <c r="D135" i="78" s="1"/>
  <c r="J381" i="77"/>
  <c r="I381" i="77"/>
  <c r="B135" i="78" s="1"/>
  <c r="L380" i="77"/>
  <c r="E134" i="78"/>
  <c r="K380" i="77"/>
  <c r="D134" i="78"/>
  <c r="D140" i="78" s="1"/>
  <c r="J380" i="77"/>
  <c r="I380" i="77"/>
  <c r="B134" i="78"/>
  <c r="L374" i="77"/>
  <c r="K374" i="77"/>
  <c r="J374" i="77"/>
  <c r="M374" i="77" s="1"/>
  <c r="I374" i="77"/>
  <c r="E374" i="77"/>
  <c r="D374" i="77"/>
  <c r="C374" i="77"/>
  <c r="B374" i="77"/>
  <c r="B375" i="77" s="1"/>
  <c r="F375" i="77" s="1"/>
  <c r="N373" i="77"/>
  <c r="M373" i="77"/>
  <c r="G373" i="77"/>
  <c r="F373" i="77"/>
  <c r="N372" i="77"/>
  <c r="M372" i="77"/>
  <c r="F372" i="77"/>
  <c r="N371" i="77"/>
  <c r="M371" i="77"/>
  <c r="F371" i="77"/>
  <c r="N370" i="77"/>
  <c r="M370" i="77"/>
  <c r="G370" i="77"/>
  <c r="F370" i="77"/>
  <c r="M369" i="77"/>
  <c r="N369" i="77" s="1"/>
  <c r="G369" i="77"/>
  <c r="F369" i="77"/>
  <c r="N368" i="77"/>
  <c r="M368" i="77"/>
  <c r="F368" i="77"/>
  <c r="G368" i="77"/>
  <c r="L367" i="77"/>
  <c r="K367" i="77"/>
  <c r="J367" i="77"/>
  <c r="I367" i="77"/>
  <c r="E367" i="77"/>
  <c r="D367" i="77"/>
  <c r="C367" i="77"/>
  <c r="B367" i="77"/>
  <c r="M366" i="77"/>
  <c r="N366" i="77" s="1"/>
  <c r="F366" i="77"/>
  <c r="M365" i="77"/>
  <c r="G365" i="77"/>
  <c r="F365" i="77"/>
  <c r="M364" i="77"/>
  <c r="N364" i="77" s="1"/>
  <c r="G364" i="77"/>
  <c r="F364" i="77"/>
  <c r="M363" i="77"/>
  <c r="F363" i="77"/>
  <c r="G363" i="77"/>
  <c r="N362" i="77"/>
  <c r="M362" i="77"/>
  <c r="F362" i="77"/>
  <c r="G362" i="77" s="1"/>
  <c r="N361" i="77"/>
  <c r="M361" i="77"/>
  <c r="F361" i="77"/>
  <c r="G361" i="77" s="1"/>
  <c r="N360" i="77"/>
  <c r="M360" i="77"/>
  <c r="F360" i="77"/>
  <c r="G360" i="77" s="1"/>
  <c r="M359" i="77"/>
  <c r="F359" i="77"/>
  <c r="G359" i="77"/>
  <c r="N358" i="77"/>
  <c r="M358" i="77"/>
  <c r="F358" i="77"/>
  <c r="G358" i="77" s="1"/>
  <c r="M357" i="77"/>
  <c r="G357" i="77"/>
  <c r="F357" i="77"/>
  <c r="N356" i="77"/>
  <c r="M356" i="77"/>
  <c r="G356" i="77"/>
  <c r="F356" i="77"/>
  <c r="M355" i="77"/>
  <c r="F355" i="77"/>
  <c r="N354" i="77"/>
  <c r="M354" i="77"/>
  <c r="F354" i="77"/>
  <c r="N353" i="77"/>
  <c r="M353" i="77"/>
  <c r="F353" i="77"/>
  <c r="G353" i="77" s="1"/>
  <c r="L352" i="77"/>
  <c r="K352" i="77"/>
  <c r="J352" i="77"/>
  <c r="I352" i="77"/>
  <c r="E352" i="77"/>
  <c r="F352" i="77" s="1"/>
  <c r="D352" i="77"/>
  <c r="C352" i="77"/>
  <c r="B352" i="77"/>
  <c r="M351" i="77"/>
  <c r="F351" i="77"/>
  <c r="G351" i="77" s="1"/>
  <c r="N350" i="77"/>
  <c r="M350" i="77"/>
  <c r="G350" i="77"/>
  <c r="F350" i="77"/>
  <c r="M349" i="77"/>
  <c r="G349" i="77"/>
  <c r="F349" i="77"/>
  <c r="M348" i="77"/>
  <c r="N348" i="77" s="1"/>
  <c r="F348" i="77"/>
  <c r="M347" i="77"/>
  <c r="F347" i="77"/>
  <c r="G347" i="77"/>
  <c r="M346" i="77"/>
  <c r="N346" i="77" s="1"/>
  <c r="F346" i="77"/>
  <c r="G346" i="77" s="1"/>
  <c r="L345" i="77"/>
  <c r="K345" i="77"/>
  <c r="J345" i="77"/>
  <c r="I345" i="77"/>
  <c r="I375" i="77" s="1"/>
  <c r="E345" i="77"/>
  <c r="D345" i="77"/>
  <c r="D375" i="77" s="1"/>
  <c r="C345" i="77"/>
  <c r="B345" i="77"/>
  <c r="M344" i="77"/>
  <c r="N344" i="77" s="1"/>
  <c r="F344" i="77"/>
  <c r="N343" i="77"/>
  <c r="M343" i="77"/>
  <c r="F343" i="77"/>
  <c r="G343" i="77" s="1"/>
  <c r="M342" i="77"/>
  <c r="N342" i="77" s="1"/>
  <c r="F342" i="77"/>
  <c r="N341" i="77"/>
  <c r="M341" i="77"/>
  <c r="G341" i="77"/>
  <c r="F341" i="77"/>
  <c r="N340" i="77"/>
  <c r="M340" i="77"/>
  <c r="F340" i="77"/>
  <c r="G340" i="77" s="1"/>
  <c r="M339" i="77"/>
  <c r="F339" i="77"/>
  <c r="G339" i="77"/>
  <c r="N333" i="77"/>
  <c r="L333" i="77"/>
  <c r="K333" i="77"/>
  <c r="J333" i="77"/>
  <c r="I333" i="77"/>
  <c r="M333" i="77" s="1"/>
  <c r="E333" i="77"/>
  <c r="D333" i="77"/>
  <c r="C333" i="77"/>
  <c r="B333" i="77"/>
  <c r="N332" i="77"/>
  <c r="M332" i="77"/>
  <c r="G332" i="77"/>
  <c r="F332" i="77"/>
  <c r="H332" i="77" s="1"/>
  <c r="N331" i="77"/>
  <c r="M331" i="77"/>
  <c r="H331" i="77"/>
  <c r="G331" i="77"/>
  <c r="F331" i="77"/>
  <c r="N330" i="77"/>
  <c r="M330" i="77"/>
  <c r="G330" i="77"/>
  <c r="F330" i="77"/>
  <c r="H330" i="77" s="1"/>
  <c r="N329" i="77"/>
  <c r="M329" i="77"/>
  <c r="G329" i="77"/>
  <c r="F329" i="77"/>
  <c r="H329" i="77" s="1"/>
  <c r="N328" i="77"/>
  <c r="M328" i="77"/>
  <c r="G328" i="77"/>
  <c r="F328" i="77"/>
  <c r="H328" i="77" s="1"/>
  <c r="N327" i="77"/>
  <c r="M327" i="77"/>
  <c r="H327" i="77"/>
  <c r="G327" i="77"/>
  <c r="F327" i="77"/>
  <c r="L326" i="77"/>
  <c r="N326" i="77" s="1"/>
  <c r="K326" i="77"/>
  <c r="M326" i="77" s="1"/>
  <c r="J326" i="77"/>
  <c r="I326" i="77"/>
  <c r="E326" i="77"/>
  <c r="D326" i="77"/>
  <c r="C326" i="77"/>
  <c r="G326" i="77"/>
  <c r="B326" i="77"/>
  <c r="N325" i="77"/>
  <c r="M325" i="77"/>
  <c r="G325" i="77"/>
  <c r="F325" i="77"/>
  <c r="N324" i="77"/>
  <c r="M324" i="77"/>
  <c r="H324" i="77"/>
  <c r="G324" i="77"/>
  <c r="F324" i="77"/>
  <c r="N323" i="77"/>
  <c r="M323" i="77"/>
  <c r="G323" i="77"/>
  <c r="F323" i="77"/>
  <c r="H323" i="77"/>
  <c r="N322" i="77"/>
  <c r="M322" i="77"/>
  <c r="G322" i="77"/>
  <c r="F322" i="77"/>
  <c r="H322" i="77"/>
  <c r="N321" i="77"/>
  <c r="M321" i="77"/>
  <c r="G321" i="77"/>
  <c r="F321" i="77"/>
  <c r="H321" i="77" s="1"/>
  <c r="N320" i="77"/>
  <c r="M320" i="77"/>
  <c r="G320" i="77"/>
  <c r="F320" i="77"/>
  <c r="M319" i="77"/>
  <c r="G319" i="77"/>
  <c r="F319" i="77"/>
  <c r="H319" i="77"/>
  <c r="M318" i="77"/>
  <c r="N318" i="77" s="1"/>
  <c r="G318" i="77"/>
  <c r="F318" i="77"/>
  <c r="N317" i="77"/>
  <c r="M317" i="77"/>
  <c r="H317" i="77"/>
  <c r="G317" i="77"/>
  <c r="F317" i="77"/>
  <c r="N316" i="77"/>
  <c r="M316" i="77"/>
  <c r="G316" i="77"/>
  <c r="F316" i="77"/>
  <c r="H316" i="77"/>
  <c r="N315" i="77"/>
  <c r="M315" i="77"/>
  <c r="G315" i="77"/>
  <c r="F315" i="77"/>
  <c r="N314" i="77"/>
  <c r="M314" i="77"/>
  <c r="G314" i="77"/>
  <c r="F314" i="77"/>
  <c r="H314" i="77"/>
  <c r="M313" i="77"/>
  <c r="N313" i="77" s="1"/>
  <c r="G313" i="77"/>
  <c r="F313" i="77"/>
  <c r="H313" i="77" s="1"/>
  <c r="N312" i="77"/>
  <c r="M312" i="77"/>
  <c r="G312" i="77"/>
  <c r="F312" i="77"/>
  <c r="H312" i="77"/>
  <c r="L311" i="77"/>
  <c r="K311" i="77"/>
  <c r="J311" i="77"/>
  <c r="I311" i="77"/>
  <c r="E311" i="77"/>
  <c r="D311" i="77"/>
  <c r="C311" i="77"/>
  <c r="G311" i="77" s="1"/>
  <c r="B311" i="77"/>
  <c r="F311" i="77" s="1"/>
  <c r="H311" i="77" s="1"/>
  <c r="N310" i="77"/>
  <c r="M310" i="77"/>
  <c r="H310" i="77"/>
  <c r="G310" i="77"/>
  <c r="F310" i="77"/>
  <c r="N309" i="77"/>
  <c r="M309" i="77"/>
  <c r="H309" i="77"/>
  <c r="G309" i="77"/>
  <c r="F309" i="77"/>
  <c r="M308" i="77"/>
  <c r="H308" i="77"/>
  <c r="G308" i="77"/>
  <c r="F308" i="77"/>
  <c r="N307" i="77"/>
  <c r="M307" i="77"/>
  <c r="G307" i="77"/>
  <c r="F307" i="77"/>
  <c r="H307" i="77"/>
  <c r="N306" i="77"/>
  <c r="M306" i="77"/>
  <c r="G306" i="77"/>
  <c r="F306" i="77"/>
  <c r="H306" i="77" s="1"/>
  <c r="N305" i="77"/>
  <c r="M305" i="77"/>
  <c r="G305" i="77"/>
  <c r="F305" i="77"/>
  <c r="H305" i="77" s="1"/>
  <c r="L304" i="77"/>
  <c r="K304" i="77"/>
  <c r="J304" i="77"/>
  <c r="I304" i="77"/>
  <c r="E304" i="77"/>
  <c r="D304" i="77"/>
  <c r="D334" i="77"/>
  <c r="C304" i="77"/>
  <c r="B304" i="77"/>
  <c r="N303" i="77"/>
  <c r="M303" i="77"/>
  <c r="G303" i="77"/>
  <c r="F303" i="77"/>
  <c r="H303" i="77"/>
  <c r="N302" i="77"/>
  <c r="M302" i="77"/>
  <c r="H302" i="77"/>
  <c r="G302" i="77"/>
  <c r="F302" i="77"/>
  <c r="N301" i="77"/>
  <c r="M301" i="77"/>
  <c r="G301" i="77"/>
  <c r="F301" i="77"/>
  <c r="H301" i="77" s="1"/>
  <c r="N300" i="77"/>
  <c r="M300" i="77"/>
  <c r="G300" i="77"/>
  <c r="F300" i="77"/>
  <c r="H300" i="77" s="1"/>
  <c r="N299" i="77"/>
  <c r="M299" i="77"/>
  <c r="G299" i="77"/>
  <c r="F299" i="77"/>
  <c r="H299" i="77" s="1"/>
  <c r="N298" i="77"/>
  <c r="M298" i="77"/>
  <c r="H298" i="77"/>
  <c r="G298" i="77"/>
  <c r="F298" i="77"/>
  <c r="E292" i="77"/>
  <c r="D292" i="77"/>
  <c r="C292" i="77"/>
  <c r="B292" i="77"/>
  <c r="L291" i="77"/>
  <c r="E127" i="78" s="1"/>
  <c r="K291" i="77"/>
  <c r="D127" i="78"/>
  <c r="F127" i="78" s="1"/>
  <c r="J291" i="77"/>
  <c r="N291" i="77" s="1"/>
  <c r="I291" i="77"/>
  <c r="B127" i="78"/>
  <c r="G291" i="77"/>
  <c r="F291" i="77"/>
  <c r="L290" i="77"/>
  <c r="E126" i="78"/>
  <c r="K290" i="77"/>
  <c r="J290" i="77"/>
  <c r="I290" i="77"/>
  <c r="G290" i="77"/>
  <c r="F290" i="77"/>
  <c r="L289" i="77"/>
  <c r="E125" i="78" s="1"/>
  <c r="K289" i="77"/>
  <c r="D125" i="78"/>
  <c r="J289" i="77"/>
  <c r="I289" i="77"/>
  <c r="B125" i="78" s="1"/>
  <c r="G289" i="77"/>
  <c r="F289" i="77"/>
  <c r="L288" i="77"/>
  <c r="N288" i="77" s="1"/>
  <c r="E124" i="78"/>
  <c r="K288" i="77"/>
  <c r="D124" i="78"/>
  <c r="J288" i="77"/>
  <c r="C124" i="78"/>
  <c r="I288" i="77"/>
  <c r="B124" i="78" s="1"/>
  <c r="G288" i="77"/>
  <c r="F288" i="77"/>
  <c r="H288" i="77"/>
  <c r="N287" i="77"/>
  <c r="L287" i="77"/>
  <c r="E123" i="78" s="1"/>
  <c r="K287" i="77"/>
  <c r="D123" i="78"/>
  <c r="J287" i="77"/>
  <c r="I287" i="77"/>
  <c r="B123" i="78"/>
  <c r="G287" i="77"/>
  <c r="F287" i="77"/>
  <c r="L286" i="77"/>
  <c r="E122" i="78"/>
  <c r="K286" i="77"/>
  <c r="J286" i="77"/>
  <c r="I286" i="77"/>
  <c r="B122" i="78"/>
  <c r="G286" i="77"/>
  <c r="F286" i="77"/>
  <c r="G285" i="77"/>
  <c r="E285" i="77"/>
  <c r="D285" i="77"/>
  <c r="D293" i="77" s="1"/>
  <c r="C285" i="77"/>
  <c r="B285" i="77"/>
  <c r="L284" i="77"/>
  <c r="E120" i="78"/>
  <c r="K284" i="77"/>
  <c r="D120" i="78" s="1"/>
  <c r="J284" i="77"/>
  <c r="I284" i="77"/>
  <c r="G284" i="77"/>
  <c r="F284" i="77"/>
  <c r="L283" i="77"/>
  <c r="K283" i="77"/>
  <c r="D119" i="78" s="1"/>
  <c r="J283" i="77"/>
  <c r="I283" i="77"/>
  <c r="I201" i="78" s="1"/>
  <c r="B119" i="78"/>
  <c r="G283" i="77"/>
  <c r="F283" i="77"/>
  <c r="L282" i="77"/>
  <c r="K282" i="77"/>
  <c r="D118" i="78"/>
  <c r="J282" i="77"/>
  <c r="C118" i="78"/>
  <c r="I282" i="77"/>
  <c r="B118" i="78" s="1"/>
  <c r="F118" i="78" s="1"/>
  <c r="G282" i="77"/>
  <c r="F282" i="77"/>
  <c r="L281" i="77"/>
  <c r="E117" i="78" s="1"/>
  <c r="K281" i="77"/>
  <c r="J281" i="77"/>
  <c r="I281" i="77"/>
  <c r="B117" i="78" s="1"/>
  <c r="G281" i="77"/>
  <c r="F281" i="77"/>
  <c r="L280" i="77"/>
  <c r="E116" i="78"/>
  <c r="K280" i="77"/>
  <c r="D116" i="78" s="1"/>
  <c r="J280" i="77"/>
  <c r="I280" i="77"/>
  <c r="M280" i="77" s="1"/>
  <c r="N280" i="77" s="1"/>
  <c r="B116" i="78"/>
  <c r="G280" i="77"/>
  <c r="F280" i="77"/>
  <c r="H280" i="77" s="1"/>
  <c r="L279" i="77"/>
  <c r="K279" i="77"/>
  <c r="D115" i="78"/>
  <c r="J279" i="77"/>
  <c r="C115" i="78"/>
  <c r="I279" i="77"/>
  <c r="B115" i="78"/>
  <c r="G279" i="77"/>
  <c r="F279" i="77"/>
  <c r="L278" i="77"/>
  <c r="E114" i="78"/>
  <c r="K278" i="77"/>
  <c r="D114" i="78"/>
  <c r="J278" i="77"/>
  <c r="C114" i="78"/>
  <c r="I278" i="77"/>
  <c r="B114" i="78" s="1"/>
  <c r="F278" i="77"/>
  <c r="G278" i="77" s="1"/>
  <c r="L277" i="77"/>
  <c r="E113" i="78" s="1"/>
  <c r="K277" i="77"/>
  <c r="D113" i="78"/>
  <c r="J277" i="77"/>
  <c r="I277" i="77"/>
  <c r="B113" i="78"/>
  <c r="F277" i="77"/>
  <c r="L276" i="77"/>
  <c r="E112" i="78"/>
  <c r="K276" i="77"/>
  <c r="K194" i="78" s="1"/>
  <c r="J276" i="77"/>
  <c r="I276" i="77"/>
  <c r="B112" i="78" s="1"/>
  <c r="F276" i="77"/>
  <c r="G276" i="77" s="1"/>
  <c r="L275" i="77"/>
  <c r="E111" i="78" s="1"/>
  <c r="K275" i="77"/>
  <c r="D111" i="78"/>
  <c r="J275" i="77"/>
  <c r="I275" i="77"/>
  <c r="B111" i="78"/>
  <c r="G275" i="77"/>
  <c r="F275" i="77"/>
  <c r="L274" i="77"/>
  <c r="E110" i="78" s="1"/>
  <c r="K274" i="77"/>
  <c r="D110" i="78"/>
  <c r="J274" i="77"/>
  <c r="C110" i="78"/>
  <c r="I274" i="77"/>
  <c r="B110" i="78"/>
  <c r="F110" i="78" s="1"/>
  <c r="G110" i="78" s="1"/>
  <c r="G274" i="77"/>
  <c r="F274" i="77"/>
  <c r="L273" i="77"/>
  <c r="E109" i="78" s="1"/>
  <c r="K273" i="77"/>
  <c r="D109" i="78"/>
  <c r="J273" i="77"/>
  <c r="I273" i="77"/>
  <c r="B109" i="78"/>
  <c r="G273" i="77"/>
  <c r="F273" i="77"/>
  <c r="L272" i="77"/>
  <c r="E108" i="78" s="1"/>
  <c r="K272" i="77"/>
  <c r="D108" i="78" s="1"/>
  <c r="J272" i="77"/>
  <c r="I272" i="77"/>
  <c r="B108" i="78" s="1"/>
  <c r="G272" i="77"/>
  <c r="F272" i="77"/>
  <c r="L271" i="77"/>
  <c r="E107" i="78"/>
  <c r="K271" i="77"/>
  <c r="D107" i="78" s="1"/>
  <c r="J271" i="77"/>
  <c r="C107" i="78" s="1"/>
  <c r="I271" i="77"/>
  <c r="B107" i="78"/>
  <c r="F107" i="78" s="1"/>
  <c r="G271" i="77"/>
  <c r="F271" i="77"/>
  <c r="E270" i="77"/>
  <c r="D270" i="77"/>
  <c r="C270" i="77"/>
  <c r="B270" i="77"/>
  <c r="L269" i="77"/>
  <c r="E105" i="78" s="1"/>
  <c r="K269" i="77"/>
  <c r="D105" i="78" s="1"/>
  <c r="J269" i="77"/>
  <c r="C105" i="78" s="1"/>
  <c r="G105" i="78" s="1"/>
  <c r="I269" i="77"/>
  <c r="G269" i="77"/>
  <c r="F269" i="77"/>
  <c r="L268" i="77"/>
  <c r="E104" i="78"/>
  <c r="K268" i="77"/>
  <c r="D104" i="78"/>
  <c r="J268" i="77"/>
  <c r="I268" i="77"/>
  <c r="B104" i="78" s="1"/>
  <c r="G268" i="77"/>
  <c r="F268" i="77"/>
  <c r="L267" i="77"/>
  <c r="K267" i="77"/>
  <c r="D103" i="78"/>
  <c r="J267" i="77"/>
  <c r="I267" i="77"/>
  <c r="B103" i="78"/>
  <c r="F267" i="77"/>
  <c r="G267" i="77" s="1"/>
  <c r="L266" i="77"/>
  <c r="K266" i="77"/>
  <c r="D102" i="78"/>
  <c r="J266" i="77"/>
  <c r="I266" i="77"/>
  <c r="B102" i="78"/>
  <c r="G266" i="77"/>
  <c r="F266" i="77"/>
  <c r="N265" i="77"/>
  <c r="L265" i="77"/>
  <c r="E101" i="78"/>
  <c r="K265" i="77"/>
  <c r="J265" i="77"/>
  <c r="C101" i="78"/>
  <c r="I265" i="77"/>
  <c r="B101" i="78"/>
  <c r="G265" i="77"/>
  <c r="F265" i="77"/>
  <c r="M264" i="77"/>
  <c r="L264" i="77"/>
  <c r="K264" i="77"/>
  <c r="D100" i="78" s="1"/>
  <c r="J264" i="77"/>
  <c r="C100" i="78"/>
  <c r="I264" i="77"/>
  <c r="B100" i="78" s="1"/>
  <c r="H264" i="77"/>
  <c r="G264" i="77"/>
  <c r="F264" i="77"/>
  <c r="G263" i="77"/>
  <c r="E263" i="77"/>
  <c r="D263" i="77"/>
  <c r="C263" i="77"/>
  <c r="B263" i="77"/>
  <c r="B293" i="77" s="1"/>
  <c r="L262" i="77"/>
  <c r="E98" i="78" s="1"/>
  <c r="K262" i="77"/>
  <c r="D98" i="78"/>
  <c r="J262" i="77"/>
  <c r="J263" i="77" s="1"/>
  <c r="I262" i="77"/>
  <c r="G262" i="77"/>
  <c r="F262" i="77"/>
  <c r="L261" i="77"/>
  <c r="E97" i="78" s="1"/>
  <c r="K261" i="77"/>
  <c r="J261" i="77"/>
  <c r="I261" i="77"/>
  <c r="B97" i="78" s="1"/>
  <c r="G261" i="77"/>
  <c r="F261" i="77"/>
  <c r="L260" i="77"/>
  <c r="E96" i="78"/>
  <c r="K260" i="77"/>
  <c r="M260" i="77" s="1"/>
  <c r="D96" i="78"/>
  <c r="J260" i="77"/>
  <c r="I260" i="77"/>
  <c r="B96" i="78"/>
  <c r="G260" i="77"/>
  <c r="F260" i="77"/>
  <c r="L259" i="77"/>
  <c r="E95" i="78"/>
  <c r="K259" i="77"/>
  <c r="J259" i="77"/>
  <c r="I259" i="77"/>
  <c r="B95" i="78"/>
  <c r="G259" i="77"/>
  <c r="F259" i="77"/>
  <c r="L258" i="77"/>
  <c r="L263" i="77" s="1"/>
  <c r="K258" i="77"/>
  <c r="D94" i="78" s="1"/>
  <c r="J258" i="77"/>
  <c r="I258" i="77"/>
  <c r="B94" i="78" s="1"/>
  <c r="G258" i="77"/>
  <c r="F258" i="77"/>
  <c r="N257" i="77"/>
  <c r="L257" i="77"/>
  <c r="E93" i="78" s="1"/>
  <c r="K257" i="77"/>
  <c r="J257" i="77"/>
  <c r="I257" i="77"/>
  <c r="B93" i="78"/>
  <c r="G257" i="77"/>
  <c r="F257" i="77"/>
  <c r="L251" i="77"/>
  <c r="K251" i="77"/>
  <c r="J251" i="77"/>
  <c r="N251" i="77" s="1"/>
  <c r="M251" i="77"/>
  <c r="I251" i="77"/>
  <c r="E251" i="77"/>
  <c r="F251" i="77" s="1"/>
  <c r="D251" i="77"/>
  <c r="C251" i="77"/>
  <c r="B251" i="77"/>
  <c r="N250" i="77"/>
  <c r="M250" i="77"/>
  <c r="G250" i="77"/>
  <c r="F250" i="77"/>
  <c r="N249" i="77"/>
  <c r="M249" i="77"/>
  <c r="G249" i="77"/>
  <c r="F249" i="77"/>
  <c r="N248" i="77"/>
  <c r="M248" i="77"/>
  <c r="G248" i="77"/>
  <c r="F248" i="77"/>
  <c r="N247" i="77"/>
  <c r="M247" i="77"/>
  <c r="G247" i="77"/>
  <c r="F247" i="77"/>
  <c r="N246" i="77"/>
  <c r="M246" i="77"/>
  <c r="G246" i="77"/>
  <c r="F246" i="77"/>
  <c r="N245" i="77"/>
  <c r="M245" i="77"/>
  <c r="G245" i="77"/>
  <c r="F245" i="77"/>
  <c r="L244" i="77"/>
  <c r="K244" i="77"/>
  <c r="J244" i="77"/>
  <c r="I244" i="77"/>
  <c r="E244" i="77"/>
  <c r="D244" i="77"/>
  <c r="C244" i="77"/>
  <c r="B244" i="77"/>
  <c r="F244" i="77"/>
  <c r="N243" i="77"/>
  <c r="M243" i="77"/>
  <c r="G243" i="77"/>
  <c r="F243" i="77"/>
  <c r="N242" i="77"/>
  <c r="M242" i="77"/>
  <c r="G242" i="77"/>
  <c r="F242" i="77"/>
  <c r="N241" i="77"/>
  <c r="M241" i="77"/>
  <c r="G241" i="77"/>
  <c r="F241" i="77"/>
  <c r="M240" i="77"/>
  <c r="G240" i="77"/>
  <c r="F240" i="77"/>
  <c r="N239" i="77"/>
  <c r="M239" i="77"/>
  <c r="G239" i="77"/>
  <c r="F239" i="77"/>
  <c r="N238" i="77"/>
  <c r="M238" i="77"/>
  <c r="G238" i="77"/>
  <c r="F238" i="77"/>
  <c r="N237" i="77"/>
  <c r="M237" i="77"/>
  <c r="F237" i="77"/>
  <c r="M236" i="77"/>
  <c r="G236" i="77"/>
  <c r="F236" i="77"/>
  <c r="N235" i="77"/>
  <c r="M235" i="77"/>
  <c r="G235" i="77"/>
  <c r="F235" i="77"/>
  <c r="N234" i="77"/>
  <c r="M234" i="77"/>
  <c r="G234" i="77"/>
  <c r="F234" i="77"/>
  <c r="N233" i="77"/>
  <c r="M233" i="77"/>
  <c r="F233" i="77"/>
  <c r="N232" i="77"/>
  <c r="M232" i="77"/>
  <c r="G232" i="77"/>
  <c r="F232" i="77"/>
  <c r="M231" i="77"/>
  <c r="N231" i="77" s="1"/>
  <c r="F231" i="77"/>
  <c r="M230" i="77"/>
  <c r="N230" i="77" s="1"/>
  <c r="G230" i="77"/>
  <c r="F230" i="77"/>
  <c r="L229" i="77"/>
  <c r="K229" i="77"/>
  <c r="J229" i="77"/>
  <c r="I229" i="77"/>
  <c r="I252" i="77" s="1"/>
  <c r="E229" i="77"/>
  <c r="E252" i="77" s="1"/>
  <c r="D229" i="77"/>
  <c r="C229" i="77"/>
  <c r="B229" i="77"/>
  <c r="N228" i="77"/>
  <c r="M228" i="77"/>
  <c r="G228" i="77"/>
  <c r="F228" i="77"/>
  <c r="N227" i="77"/>
  <c r="M227" i="77"/>
  <c r="G227" i="77"/>
  <c r="F227" i="77"/>
  <c r="M226" i="77"/>
  <c r="N226" i="77" s="1"/>
  <c r="H226" i="77"/>
  <c r="G226" i="77"/>
  <c r="F226" i="77"/>
  <c r="N225" i="77"/>
  <c r="M225" i="77"/>
  <c r="G225" i="77"/>
  <c r="F225" i="77"/>
  <c r="N224" i="77"/>
  <c r="M224" i="77"/>
  <c r="G224" i="77"/>
  <c r="F224" i="77"/>
  <c r="N223" i="77"/>
  <c r="M223" i="77"/>
  <c r="G223" i="77"/>
  <c r="F223" i="77"/>
  <c r="H223" i="77" s="1"/>
  <c r="M222" i="77"/>
  <c r="L222" i="77"/>
  <c r="K222" i="77"/>
  <c r="J222" i="77"/>
  <c r="I222" i="77"/>
  <c r="E222" i="77"/>
  <c r="D222" i="77"/>
  <c r="C222" i="77"/>
  <c r="B222" i="77"/>
  <c r="N221" i="77"/>
  <c r="M221" i="77"/>
  <c r="G221" i="77"/>
  <c r="F221" i="77"/>
  <c r="N220" i="77"/>
  <c r="M220" i="77"/>
  <c r="H220" i="77"/>
  <c r="G220" i="77"/>
  <c r="F220" i="77"/>
  <c r="N219" i="77"/>
  <c r="M219" i="77"/>
  <c r="G219" i="77"/>
  <c r="F219" i="77"/>
  <c r="N218" i="77"/>
  <c r="M218" i="77"/>
  <c r="G218" i="77"/>
  <c r="F218" i="77"/>
  <c r="H218" i="77" s="1"/>
  <c r="N217" i="77"/>
  <c r="M217" i="77"/>
  <c r="G217" i="77"/>
  <c r="F217" i="77"/>
  <c r="H217" i="77" s="1"/>
  <c r="N216" i="77"/>
  <c r="M216" i="77"/>
  <c r="H216" i="77"/>
  <c r="G216" i="77"/>
  <c r="F216" i="77"/>
  <c r="L209" i="77"/>
  <c r="E86" i="78"/>
  <c r="K209" i="77"/>
  <c r="J209" i="77"/>
  <c r="C86" i="78" s="1"/>
  <c r="I209" i="77"/>
  <c r="B86" i="78" s="1"/>
  <c r="L208" i="77"/>
  <c r="K208" i="77"/>
  <c r="D85" i="78"/>
  <c r="J208" i="77"/>
  <c r="C85" i="78" s="1"/>
  <c r="I208" i="77"/>
  <c r="L207" i="77"/>
  <c r="K207" i="77"/>
  <c r="D84" i="78"/>
  <c r="J207" i="77"/>
  <c r="I207" i="77"/>
  <c r="B84" i="78" s="1"/>
  <c r="L206" i="77"/>
  <c r="E83" i="78" s="1"/>
  <c r="K206" i="77"/>
  <c r="D83" i="78"/>
  <c r="J206" i="77"/>
  <c r="I206" i="77"/>
  <c r="B83" i="78"/>
  <c r="L205" i="77"/>
  <c r="E82" i="78" s="1"/>
  <c r="K205" i="77"/>
  <c r="D82" i="78"/>
  <c r="J205" i="77"/>
  <c r="C82" i="78" s="1"/>
  <c r="I205" i="77"/>
  <c r="M205" i="77" s="1"/>
  <c r="N205" i="77" s="1"/>
  <c r="L204" i="77"/>
  <c r="K204" i="77"/>
  <c r="J204" i="77"/>
  <c r="C81" i="78"/>
  <c r="I204" i="77"/>
  <c r="B81" i="78" s="1"/>
  <c r="L202" i="77"/>
  <c r="K202" i="77"/>
  <c r="D79" i="78"/>
  <c r="J202" i="77"/>
  <c r="I202" i="77"/>
  <c r="L201" i="77"/>
  <c r="E78" i="78"/>
  <c r="K201" i="77"/>
  <c r="D78" i="78"/>
  <c r="J201" i="77"/>
  <c r="C78" i="78" s="1"/>
  <c r="I201" i="77"/>
  <c r="B78" i="78"/>
  <c r="F78" i="78" s="1"/>
  <c r="G78" i="78" s="1"/>
  <c r="L200" i="77"/>
  <c r="E77" i="78" s="1"/>
  <c r="K200" i="77"/>
  <c r="D77" i="78"/>
  <c r="J200" i="77"/>
  <c r="C77" i="78"/>
  <c r="I200" i="77"/>
  <c r="B77" i="78"/>
  <c r="L199" i="77"/>
  <c r="K199" i="77"/>
  <c r="D76" i="78"/>
  <c r="J199" i="77"/>
  <c r="C76" i="78" s="1"/>
  <c r="I199" i="77"/>
  <c r="B76" i="78"/>
  <c r="L198" i="77"/>
  <c r="E75" i="78" s="1"/>
  <c r="K198" i="77"/>
  <c r="D75" i="78"/>
  <c r="J198" i="77"/>
  <c r="C75" i="78" s="1"/>
  <c r="I198" i="77"/>
  <c r="B75" i="78"/>
  <c r="L197" i="77"/>
  <c r="K197" i="77"/>
  <c r="J197" i="77"/>
  <c r="I197" i="77"/>
  <c r="L196" i="77"/>
  <c r="K196" i="77"/>
  <c r="D73" i="78"/>
  <c r="J196" i="77"/>
  <c r="M196" i="77" s="1"/>
  <c r="I196" i="77"/>
  <c r="L195" i="77"/>
  <c r="E72" i="78"/>
  <c r="K195" i="77"/>
  <c r="J195" i="77"/>
  <c r="I195" i="77"/>
  <c r="B72" i="78"/>
  <c r="L194" i="77"/>
  <c r="K194" i="77"/>
  <c r="D71" i="78"/>
  <c r="J194" i="77"/>
  <c r="C71" i="78"/>
  <c r="I194" i="77"/>
  <c r="B71" i="78" s="1"/>
  <c r="L193" i="77"/>
  <c r="E70" i="78"/>
  <c r="K193" i="77"/>
  <c r="D70" i="78" s="1"/>
  <c r="J193" i="77"/>
  <c r="C70" i="78"/>
  <c r="I193" i="77"/>
  <c r="L192" i="77"/>
  <c r="E69" i="78" s="1"/>
  <c r="K192" i="77"/>
  <c r="M192" i="77" s="1"/>
  <c r="D69" i="78"/>
  <c r="F69" i="78" s="1"/>
  <c r="G69" i="78" s="1"/>
  <c r="J192" i="77"/>
  <c r="C69" i="78"/>
  <c r="I192" i="77"/>
  <c r="B69" i="78" s="1"/>
  <c r="L191" i="77"/>
  <c r="E68" i="78"/>
  <c r="F68" i="78" s="1"/>
  <c r="G68" i="78" s="1"/>
  <c r="K191" i="77"/>
  <c r="D68" i="78"/>
  <c r="J191" i="77"/>
  <c r="C68" i="78" s="1"/>
  <c r="I191" i="77"/>
  <c r="B68" i="78"/>
  <c r="L190" i="77"/>
  <c r="E67" i="78"/>
  <c r="K190" i="77"/>
  <c r="J190" i="77"/>
  <c r="C67" i="78"/>
  <c r="I190" i="77"/>
  <c r="L189" i="77"/>
  <c r="E66" i="78"/>
  <c r="K189" i="77"/>
  <c r="D66" i="78"/>
  <c r="J189" i="77"/>
  <c r="I189" i="77"/>
  <c r="B66" i="78"/>
  <c r="L187" i="77"/>
  <c r="E64" i="78"/>
  <c r="K187" i="77"/>
  <c r="D64" i="78" s="1"/>
  <c r="J187" i="77"/>
  <c r="I187" i="77"/>
  <c r="L186" i="77"/>
  <c r="K186" i="77"/>
  <c r="D63" i="78"/>
  <c r="J186" i="77"/>
  <c r="I186" i="77"/>
  <c r="B63" i="78" s="1"/>
  <c r="L185" i="77"/>
  <c r="K185" i="77"/>
  <c r="D62" i="78" s="1"/>
  <c r="J185" i="77"/>
  <c r="C62" i="78" s="1"/>
  <c r="I185" i="77"/>
  <c r="B62" i="78"/>
  <c r="L184" i="77"/>
  <c r="K184" i="77"/>
  <c r="J184" i="77"/>
  <c r="C61" i="78" s="1"/>
  <c r="I184" i="77"/>
  <c r="L183" i="77"/>
  <c r="K183" i="77"/>
  <c r="J183" i="77"/>
  <c r="I183" i="77"/>
  <c r="B60" i="78" s="1"/>
  <c r="L182" i="77"/>
  <c r="E59" i="78"/>
  <c r="K182" i="77"/>
  <c r="J182" i="77"/>
  <c r="I182" i="77"/>
  <c r="B59" i="78"/>
  <c r="L180" i="77"/>
  <c r="E57" i="78" s="1"/>
  <c r="K180" i="77"/>
  <c r="D57" i="78"/>
  <c r="J180" i="77"/>
  <c r="I180" i="77"/>
  <c r="I181" i="77" s="1"/>
  <c r="L179" i="77"/>
  <c r="E56" i="78" s="1"/>
  <c r="K179" i="77"/>
  <c r="D56" i="78"/>
  <c r="J179" i="77"/>
  <c r="M179" i="77"/>
  <c r="I179" i="77"/>
  <c r="B56" i="78" s="1"/>
  <c r="M178" i="77"/>
  <c r="N178" i="77" s="1"/>
  <c r="L178" i="77"/>
  <c r="E55" i="78" s="1"/>
  <c r="K178" i="77"/>
  <c r="D55" i="78"/>
  <c r="J178" i="77"/>
  <c r="C55" i="78"/>
  <c r="I178" i="77"/>
  <c r="B55" i="78"/>
  <c r="F55" i="78"/>
  <c r="L177" i="77"/>
  <c r="E54" i="78"/>
  <c r="K177" i="77"/>
  <c r="D54" i="78"/>
  <c r="J177" i="77"/>
  <c r="C54" i="78" s="1"/>
  <c r="I177" i="77"/>
  <c r="B54" i="78"/>
  <c r="L176" i="77"/>
  <c r="K176" i="77"/>
  <c r="D53" i="78"/>
  <c r="J176" i="77"/>
  <c r="C53" i="78"/>
  <c r="I176" i="77"/>
  <c r="B53" i="78"/>
  <c r="L175" i="77"/>
  <c r="K175" i="77"/>
  <c r="J175" i="77"/>
  <c r="I175" i="77"/>
  <c r="B52" i="78"/>
  <c r="L169" i="77"/>
  <c r="K169" i="77"/>
  <c r="M169" i="77" s="1"/>
  <c r="J169" i="77"/>
  <c r="I169" i="77"/>
  <c r="E169" i="77"/>
  <c r="D169" i="77"/>
  <c r="C169" i="77"/>
  <c r="B169" i="77"/>
  <c r="N168" i="77"/>
  <c r="M168" i="77"/>
  <c r="O168" i="77" s="1"/>
  <c r="F168" i="77"/>
  <c r="N167" i="77"/>
  <c r="M167" i="77"/>
  <c r="O167" i="77" s="1"/>
  <c r="F167" i="77"/>
  <c r="G167" i="77" s="1"/>
  <c r="N166" i="77"/>
  <c r="M166" i="77"/>
  <c r="F166" i="77"/>
  <c r="G166" i="77" s="1"/>
  <c r="N165" i="77"/>
  <c r="M165" i="77"/>
  <c r="G165" i="77"/>
  <c r="F165" i="77"/>
  <c r="N164" i="77"/>
  <c r="M164" i="77"/>
  <c r="F164" i="77"/>
  <c r="M163" i="77"/>
  <c r="N163" i="77" s="1"/>
  <c r="G163" i="77"/>
  <c r="F163" i="77"/>
  <c r="L162" i="77"/>
  <c r="K162" i="77"/>
  <c r="J162" i="77"/>
  <c r="I162" i="77"/>
  <c r="M162" i="77"/>
  <c r="E162" i="77"/>
  <c r="D162" i="77"/>
  <c r="C162" i="77"/>
  <c r="B162" i="77"/>
  <c r="N161" i="77"/>
  <c r="M161" i="77"/>
  <c r="G161" i="77"/>
  <c r="F161" i="77"/>
  <c r="N160" i="77"/>
  <c r="M160" i="77"/>
  <c r="F160" i="77"/>
  <c r="O159" i="77"/>
  <c r="N159" i="77"/>
  <c r="M159" i="77"/>
  <c r="G159" i="77"/>
  <c r="F159" i="77"/>
  <c r="N158" i="77"/>
  <c r="M158" i="77"/>
  <c r="F158" i="77"/>
  <c r="G158" i="77" s="1"/>
  <c r="N157" i="77"/>
  <c r="M157" i="77"/>
  <c r="O157" i="77" s="1"/>
  <c r="G157" i="77"/>
  <c r="F157" i="77"/>
  <c r="N156" i="77"/>
  <c r="M156" i="77"/>
  <c r="F156" i="77"/>
  <c r="N155" i="77"/>
  <c r="M155" i="77"/>
  <c r="G155" i="77"/>
  <c r="F155" i="77"/>
  <c r="N154" i="77"/>
  <c r="M154" i="77"/>
  <c r="F154" i="77"/>
  <c r="G154" i="77" s="1"/>
  <c r="N153" i="77"/>
  <c r="M153" i="77"/>
  <c r="F153" i="77"/>
  <c r="G153" i="77" s="1"/>
  <c r="N152" i="77"/>
  <c r="M152" i="77"/>
  <c r="F152" i="77"/>
  <c r="N151" i="77"/>
  <c r="M151" i="77"/>
  <c r="F151" i="77"/>
  <c r="G151" i="77" s="1"/>
  <c r="N150" i="77"/>
  <c r="M150" i="77"/>
  <c r="G150" i="77"/>
  <c r="F150" i="77"/>
  <c r="N149" i="77"/>
  <c r="M149" i="77"/>
  <c r="F149" i="77"/>
  <c r="G149" i="77" s="1"/>
  <c r="N148" i="77"/>
  <c r="M148" i="77"/>
  <c r="F148" i="77"/>
  <c r="G148" i="77" s="1"/>
  <c r="L147" i="77"/>
  <c r="K147" i="77"/>
  <c r="M147" i="77"/>
  <c r="J147" i="77"/>
  <c r="N147" i="77"/>
  <c r="I147" i="77"/>
  <c r="E147" i="77"/>
  <c r="D147" i="77"/>
  <c r="C147" i="77"/>
  <c r="B147" i="77"/>
  <c r="N146" i="77"/>
  <c r="M146" i="77"/>
  <c r="F146" i="77"/>
  <c r="N145" i="77"/>
  <c r="M145" i="77"/>
  <c r="F145" i="77"/>
  <c r="G145" i="77" s="1"/>
  <c r="N144" i="77"/>
  <c r="M144" i="77"/>
  <c r="G144" i="77"/>
  <c r="F144" i="77"/>
  <c r="O143" i="77"/>
  <c r="N143" i="77"/>
  <c r="M143" i="77"/>
  <c r="G143" i="77"/>
  <c r="F143" i="77"/>
  <c r="N142" i="77"/>
  <c r="M142" i="77"/>
  <c r="F142" i="77"/>
  <c r="N141" i="77"/>
  <c r="M141" i="77"/>
  <c r="F141" i="77"/>
  <c r="G141" i="77" s="1"/>
  <c r="L140" i="77"/>
  <c r="L170" i="77" s="1"/>
  <c r="K140" i="77"/>
  <c r="J140" i="77"/>
  <c r="J170" i="77"/>
  <c r="I140" i="77"/>
  <c r="E140" i="77"/>
  <c r="D140" i="77"/>
  <c r="C140" i="77"/>
  <c r="C170" i="77" s="1"/>
  <c r="B140" i="77"/>
  <c r="M139" i="77"/>
  <c r="N139" i="77"/>
  <c r="F139" i="77"/>
  <c r="N138" i="77"/>
  <c r="M138" i="77"/>
  <c r="F138" i="77"/>
  <c r="G138" i="77" s="1"/>
  <c r="O137" i="77"/>
  <c r="N137" i="77"/>
  <c r="M137" i="77"/>
  <c r="F137" i="77"/>
  <c r="G137" i="77" s="1"/>
  <c r="N136" i="77"/>
  <c r="M136" i="77"/>
  <c r="F136" i="77"/>
  <c r="G136" i="77"/>
  <c r="N135" i="77"/>
  <c r="M135" i="77"/>
  <c r="O135" i="77" s="1"/>
  <c r="F135" i="77"/>
  <c r="G135" i="77" s="1"/>
  <c r="N134" i="77"/>
  <c r="M134" i="77"/>
  <c r="O134" i="77"/>
  <c r="F134" i="77"/>
  <c r="G134" i="77" s="1"/>
  <c r="L128" i="77"/>
  <c r="N128" i="77" s="1"/>
  <c r="K128" i="77"/>
  <c r="J128" i="77"/>
  <c r="I128" i="77"/>
  <c r="E128" i="77"/>
  <c r="D128" i="77"/>
  <c r="C128" i="77"/>
  <c r="G128" i="77" s="1"/>
  <c r="B128" i="77"/>
  <c r="N127" i="77"/>
  <c r="M127" i="77"/>
  <c r="O127" i="77" s="1"/>
  <c r="G127" i="77"/>
  <c r="F127" i="77"/>
  <c r="N126" i="77"/>
  <c r="M126" i="77"/>
  <c r="O126" i="77" s="1"/>
  <c r="G126" i="77"/>
  <c r="F126" i="77"/>
  <c r="N125" i="77"/>
  <c r="M125" i="77"/>
  <c r="G125" i="77"/>
  <c r="F125" i="77"/>
  <c r="N124" i="77"/>
  <c r="M124" i="77"/>
  <c r="O124" i="77"/>
  <c r="G124" i="77"/>
  <c r="F124" i="77"/>
  <c r="H124" i="77" s="1"/>
  <c r="N123" i="77"/>
  <c r="M123" i="77"/>
  <c r="O123" i="77" s="1"/>
  <c r="G123" i="77"/>
  <c r="F123" i="77"/>
  <c r="N122" i="77"/>
  <c r="M122" i="77"/>
  <c r="G122" i="77"/>
  <c r="F122" i="77"/>
  <c r="L121" i="77"/>
  <c r="K121" i="77"/>
  <c r="J121" i="77"/>
  <c r="N121" i="77" s="1"/>
  <c r="I121" i="77"/>
  <c r="E121" i="77"/>
  <c r="D121" i="77"/>
  <c r="C121" i="77"/>
  <c r="B121" i="77"/>
  <c r="F121" i="77" s="1"/>
  <c r="G121" i="77" s="1"/>
  <c r="N120" i="77"/>
  <c r="M120" i="77"/>
  <c r="G120" i="77"/>
  <c r="F120" i="77"/>
  <c r="N119" i="77"/>
  <c r="M119" i="77"/>
  <c r="F119" i="77"/>
  <c r="G119" i="77"/>
  <c r="N118" i="77"/>
  <c r="M118" i="77"/>
  <c r="O118" i="77" s="1"/>
  <c r="G118" i="77"/>
  <c r="F118" i="77"/>
  <c r="N117" i="77"/>
  <c r="M117" i="77"/>
  <c r="G117" i="77"/>
  <c r="F117" i="77"/>
  <c r="N116" i="77"/>
  <c r="M116" i="77"/>
  <c r="G116" i="77"/>
  <c r="F116" i="77"/>
  <c r="N115" i="77"/>
  <c r="M115" i="77"/>
  <c r="G115" i="77"/>
  <c r="F115" i="77"/>
  <c r="N114" i="77"/>
  <c r="M114" i="77"/>
  <c r="G114" i="77"/>
  <c r="F114" i="77"/>
  <c r="N113" i="77"/>
  <c r="M113" i="77"/>
  <c r="G113" i="77"/>
  <c r="F113" i="77"/>
  <c r="M112" i="77"/>
  <c r="N112" i="77" s="1"/>
  <c r="G112" i="77"/>
  <c r="F112" i="77"/>
  <c r="N111" i="77"/>
  <c r="M111" i="77"/>
  <c r="G111" i="77"/>
  <c r="F111" i="77"/>
  <c r="N110" i="77"/>
  <c r="M110" i="77"/>
  <c r="G110" i="77"/>
  <c r="F110" i="77"/>
  <c r="N109" i="77"/>
  <c r="M109" i="77"/>
  <c r="G109" i="77"/>
  <c r="F109" i="77"/>
  <c r="N108" i="77"/>
  <c r="M108" i="77"/>
  <c r="G108" i="77"/>
  <c r="F108" i="77"/>
  <c r="N107" i="77"/>
  <c r="M107" i="77"/>
  <c r="G107" i="77"/>
  <c r="F107" i="77"/>
  <c r="L106" i="77"/>
  <c r="K106" i="77"/>
  <c r="J106" i="77"/>
  <c r="I106" i="77"/>
  <c r="M106" i="77" s="1"/>
  <c r="E106" i="77"/>
  <c r="D106" i="77"/>
  <c r="C106" i="77"/>
  <c r="G106" i="77"/>
  <c r="B106" i="77"/>
  <c r="F106" i="77" s="1"/>
  <c r="N105" i="77"/>
  <c r="M105" i="77"/>
  <c r="G105" i="77"/>
  <c r="F105" i="77"/>
  <c r="N104" i="77"/>
  <c r="M104" i="77"/>
  <c r="G104" i="77"/>
  <c r="F104" i="77"/>
  <c r="N103" i="77"/>
  <c r="M103" i="77"/>
  <c r="O103" i="77"/>
  <c r="G103" i="77"/>
  <c r="F103" i="77"/>
  <c r="N102" i="77"/>
  <c r="M102" i="77"/>
  <c r="G102" i="77"/>
  <c r="F102" i="77"/>
  <c r="N101" i="77"/>
  <c r="M101" i="77"/>
  <c r="G101" i="77"/>
  <c r="F101" i="77"/>
  <c r="N100" i="77"/>
  <c r="M100" i="77"/>
  <c r="G100" i="77"/>
  <c r="F100" i="77"/>
  <c r="L99" i="77"/>
  <c r="K99" i="77"/>
  <c r="J99" i="77"/>
  <c r="J129" i="77"/>
  <c r="I99" i="77"/>
  <c r="E99" i="77"/>
  <c r="F99" i="77" s="1"/>
  <c r="D99" i="77"/>
  <c r="C99" i="77"/>
  <c r="B99" i="77"/>
  <c r="B129" i="77" s="1"/>
  <c r="N98" i="77"/>
  <c r="M98" i="77"/>
  <c r="G98" i="77"/>
  <c r="F98" i="77"/>
  <c r="N97" i="77"/>
  <c r="M97" i="77"/>
  <c r="G97" i="77"/>
  <c r="F97" i="77"/>
  <c r="N96" i="77"/>
  <c r="M96" i="77"/>
  <c r="G96" i="77"/>
  <c r="F96" i="77"/>
  <c r="N95" i="77"/>
  <c r="M95" i="77"/>
  <c r="G95" i="77"/>
  <c r="F95" i="77"/>
  <c r="H95" i="77" s="1"/>
  <c r="N94" i="77"/>
  <c r="M94" i="77"/>
  <c r="G94" i="77"/>
  <c r="F94" i="77"/>
  <c r="N93" i="77"/>
  <c r="M93" i="77"/>
  <c r="G93" i="77"/>
  <c r="F93" i="77"/>
  <c r="E87" i="77"/>
  <c r="G87" i="77"/>
  <c r="D87" i="77"/>
  <c r="C87" i="77"/>
  <c r="B87" i="77"/>
  <c r="F87" i="77" s="1"/>
  <c r="L86" i="77"/>
  <c r="E45" i="78" s="1"/>
  <c r="K86" i="77"/>
  <c r="D45" i="78" s="1"/>
  <c r="J86" i="77"/>
  <c r="N86" i="77" s="1"/>
  <c r="I86" i="77"/>
  <c r="I209" i="78"/>
  <c r="G86" i="77"/>
  <c r="F86" i="77"/>
  <c r="M85" i="77"/>
  <c r="L85" i="77"/>
  <c r="K85" i="77"/>
  <c r="J85" i="77"/>
  <c r="I85" i="77"/>
  <c r="G85" i="77"/>
  <c r="F85" i="77"/>
  <c r="H85" i="77" s="1"/>
  <c r="L84" i="77"/>
  <c r="L207" i="78"/>
  <c r="K84" i="77"/>
  <c r="J84" i="77"/>
  <c r="I84" i="77"/>
  <c r="H84" i="77"/>
  <c r="G84" i="77"/>
  <c r="F84" i="77"/>
  <c r="L83" i="77"/>
  <c r="K83" i="77"/>
  <c r="D42" i="78" s="1"/>
  <c r="J83" i="77"/>
  <c r="I83" i="77"/>
  <c r="G83" i="77"/>
  <c r="F83" i="77"/>
  <c r="L82" i="77"/>
  <c r="K82" i="77"/>
  <c r="J82" i="77"/>
  <c r="I82" i="77"/>
  <c r="G82" i="77"/>
  <c r="F82" i="77"/>
  <c r="M81" i="77"/>
  <c r="L81" i="77"/>
  <c r="K81" i="77"/>
  <c r="J81" i="77"/>
  <c r="N81" i="77" s="1"/>
  <c r="C40" i="78"/>
  <c r="I81" i="77"/>
  <c r="G81" i="77"/>
  <c r="F81" i="77"/>
  <c r="E80" i="77"/>
  <c r="G80" i="77" s="1"/>
  <c r="D80" i="77"/>
  <c r="C80" i="77"/>
  <c r="B80" i="77"/>
  <c r="L79" i="77"/>
  <c r="N79" i="77" s="1"/>
  <c r="K79" i="77"/>
  <c r="J79" i="77"/>
  <c r="I79" i="77"/>
  <c r="G79" i="77"/>
  <c r="F79" i="77"/>
  <c r="L78" i="77"/>
  <c r="L201" i="78" s="1"/>
  <c r="K78" i="77"/>
  <c r="J78" i="77"/>
  <c r="I78" i="77"/>
  <c r="H78" i="77"/>
  <c r="G78" i="77"/>
  <c r="F78" i="77"/>
  <c r="L77" i="77"/>
  <c r="K77" i="77"/>
  <c r="J77" i="77"/>
  <c r="I77" i="77"/>
  <c r="M77" i="77" s="1"/>
  <c r="G77" i="77"/>
  <c r="F77" i="77"/>
  <c r="H77" i="77"/>
  <c r="L76" i="77"/>
  <c r="K76" i="77"/>
  <c r="K80" i="77" s="1"/>
  <c r="J76" i="77"/>
  <c r="C35" i="78" s="1"/>
  <c r="G35" i="78" s="1"/>
  <c r="I76" i="77"/>
  <c r="G76" i="77"/>
  <c r="F76" i="77"/>
  <c r="H76" i="77" s="1"/>
  <c r="M75" i="77"/>
  <c r="L75" i="77"/>
  <c r="K75" i="77"/>
  <c r="J75" i="77"/>
  <c r="I75" i="77"/>
  <c r="G75" i="77"/>
  <c r="F75" i="77"/>
  <c r="H75" i="77"/>
  <c r="L74" i="77"/>
  <c r="K74" i="77"/>
  <c r="M74" i="77" s="1"/>
  <c r="J74" i="77"/>
  <c r="I74" i="77"/>
  <c r="G74" i="77"/>
  <c r="F74" i="77"/>
  <c r="M73" i="77"/>
  <c r="L73" i="77"/>
  <c r="K73" i="77"/>
  <c r="J73" i="77"/>
  <c r="I73" i="77"/>
  <c r="G73" i="77"/>
  <c r="F73" i="77"/>
  <c r="L72" i="77"/>
  <c r="K72" i="77"/>
  <c r="J72" i="77"/>
  <c r="I72" i="77"/>
  <c r="G72" i="77"/>
  <c r="F72" i="77"/>
  <c r="M71" i="77"/>
  <c r="N71" i="77"/>
  <c r="L71" i="77"/>
  <c r="K71" i="77"/>
  <c r="D30" i="78" s="1"/>
  <c r="J71" i="77"/>
  <c r="I71" i="77"/>
  <c r="G71" i="77"/>
  <c r="F71" i="77"/>
  <c r="L70" i="77"/>
  <c r="K70" i="77"/>
  <c r="J70" i="77"/>
  <c r="I70" i="77"/>
  <c r="G70" i="77"/>
  <c r="F70" i="77"/>
  <c r="L69" i="77"/>
  <c r="E28" i="78" s="1"/>
  <c r="K69" i="77"/>
  <c r="J69" i="77"/>
  <c r="I69" i="77"/>
  <c r="F69" i="77"/>
  <c r="L68" i="77"/>
  <c r="K68" i="77"/>
  <c r="K191" i="78"/>
  <c r="J68" i="77"/>
  <c r="I68" i="77"/>
  <c r="M68" i="77" s="1"/>
  <c r="G68" i="77"/>
  <c r="F68" i="77"/>
  <c r="M67" i="77"/>
  <c r="L67" i="77"/>
  <c r="K67" i="77"/>
  <c r="D26" i="78" s="1"/>
  <c r="K190" i="78"/>
  <c r="J67" i="77"/>
  <c r="C26" i="78"/>
  <c r="I67" i="77"/>
  <c r="G67" i="77"/>
  <c r="F67" i="77"/>
  <c r="L66" i="77"/>
  <c r="K66" i="77"/>
  <c r="D25" i="78" s="1"/>
  <c r="J66" i="77"/>
  <c r="I66" i="77"/>
  <c r="G66" i="77"/>
  <c r="F66" i="77"/>
  <c r="E65" i="77"/>
  <c r="D65" i="77"/>
  <c r="C65" i="77"/>
  <c r="B65" i="77"/>
  <c r="L64" i="77"/>
  <c r="K64" i="77"/>
  <c r="J64" i="77"/>
  <c r="M64" i="77" s="1"/>
  <c r="N64" i="77" s="1"/>
  <c r="I64" i="77"/>
  <c r="F64" i="77"/>
  <c r="G64" i="77" s="1"/>
  <c r="L63" i="77"/>
  <c r="K63" i="77"/>
  <c r="J63" i="77"/>
  <c r="I63" i="77"/>
  <c r="G63" i="77"/>
  <c r="F63" i="77"/>
  <c r="L62" i="77"/>
  <c r="E21" i="78" s="1"/>
  <c r="K62" i="77"/>
  <c r="D21" i="78" s="1"/>
  <c r="J62" i="77"/>
  <c r="I62" i="77"/>
  <c r="H62" i="77"/>
  <c r="G62" i="77"/>
  <c r="F62" i="77"/>
  <c r="M61" i="77"/>
  <c r="L61" i="77"/>
  <c r="E20" i="78"/>
  <c r="K61" i="77"/>
  <c r="J61" i="77"/>
  <c r="J184" i="78"/>
  <c r="I61" i="77"/>
  <c r="G61" i="77"/>
  <c r="F61" i="77"/>
  <c r="H61" i="77" s="1"/>
  <c r="L60" i="77"/>
  <c r="E19" i="78" s="1"/>
  <c r="K60" i="77"/>
  <c r="J60" i="77"/>
  <c r="I60" i="77"/>
  <c r="G60" i="77"/>
  <c r="F60" i="77"/>
  <c r="L59" i="77"/>
  <c r="K59" i="77"/>
  <c r="J59" i="77"/>
  <c r="I59" i="77"/>
  <c r="G59" i="77"/>
  <c r="F59" i="77"/>
  <c r="E58" i="77"/>
  <c r="D58" i="77"/>
  <c r="C58" i="77"/>
  <c r="C88" i="77" s="1"/>
  <c r="B58" i="77"/>
  <c r="L57" i="77"/>
  <c r="K57" i="77"/>
  <c r="J57" i="77"/>
  <c r="I57" i="77"/>
  <c r="G57" i="77"/>
  <c r="F57" i="77"/>
  <c r="L56" i="77"/>
  <c r="K56" i="77"/>
  <c r="J56" i="77"/>
  <c r="I56" i="77"/>
  <c r="G56" i="77"/>
  <c r="F56" i="77"/>
  <c r="L55" i="77"/>
  <c r="K55" i="77"/>
  <c r="K178" i="78" s="1"/>
  <c r="J55" i="77"/>
  <c r="C14" i="78" s="1"/>
  <c r="I55" i="77"/>
  <c r="G55" i="77"/>
  <c r="F55" i="77"/>
  <c r="L54" i="77"/>
  <c r="E13" i="78" s="1"/>
  <c r="K54" i="77"/>
  <c r="J54" i="77"/>
  <c r="M54" i="77" s="1"/>
  <c r="I54" i="77"/>
  <c r="G54" i="77"/>
  <c r="F54" i="77"/>
  <c r="L53" i="77"/>
  <c r="K53" i="77"/>
  <c r="D12" i="78" s="1"/>
  <c r="J53" i="77"/>
  <c r="I53" i="77"/>
  <c r="G53" i="77"/>
  <c r="F53" i="77"/>
  <c r="L52" i="77"/>
  <c r="K52" i="77"/>
  <c r="D11" i="78"/>
  <c r="J52" i="77"/>
  <c r="I52" i="77"/>
  <c r="G52" i="77"/>
  <c r="F52" i="77"/>
  <c r="L46" i="77"/>
  <c r="K46" i="77"/>
  <c r="J46" i="77"/>
  <c r="I46" i="77"/>
  <c r="M46" i="77" s="1"/>
  <c r="E46" i="77"/>
  <c r="F46" i="77" s="1"/>
  <c r="D46" i="77"/>
  <c r="C46" i="77"/>
  <c r="B46" i="77"/>
  <c r="N45" i="77"/>
  <c r="M45" i="77"/>
  <c r="G45" i="77"/>
  <c r="F45" i="77"/>
  <c r="N44" i="77"/>
  <c r="M44" i="77"/>
  <c r="G44" i="77"/>
  <c r="F44" i="77"/>
  <c r="N43" i="77"/>
  <c r="M43" i="77"/>
  <c r="G43" i="77"/>
  <c r="F43" i="77"/>
  <c r="N42" i="77"/>
  <c r="M42" i="77"/>
  <c r="G42" i="77"/>
  <c r="F42" i="77"/>
  <c r="N41" i="77"/>
  <c r="M41" i="77"/>
  <c r="G41" i="77"/>
  <c r="F41" i="77"/>
  <c r="N40" i="77"/>
  <c r="M40" i="77"/>
  <c r="G40" i="77"/>
  <c r="F40" i="77"/>
  <c r="L39" i="77"/>
  <c r="K39" i="77"/>
  <c r="J39" i="77"/>
  <c r="I39" i="77"/>
  <c r="E39" i="77"/>
  <c r="G39" i="77" s="1"/>
  <c r="F39" i="77"/>
  <c r="D39" i="77"/>
  <c r="C39" i="77"/>
  <c r="B39" i="77"/>
  <c r="N38" i="77"/>
  <c r="M38" i="77"/>
  <c r="G38" i="77"/>
  <c r="F38" i="77"/>
  <c r="N37" i="77"/>
  <c r="M37" i="77"/>
  <c r="G37" i="77"/>
  <c r="F37" i="77"/>
  <c r="N36" i="77"/>
  <c r="M36" i="77"/>
  <c r="G36" i="77"/>
  <c r="F36" i="77"/>
  <c r="N35" i="77"/>
  <c r="M35" i="77"/>
  <c r="G35" i="77"/>
  <c r="F35" i="77"/>
  <c r="N34" i="77"/>
  <c r="M34" i="77"/>
  <c r="G34" i="77"/>
  <c r="F34" i="77"/>
  <c r="N33" i="77"/>
  <c r="M33" i="77"/>
  <c r="G33" i="77"/>
  <c r="F33" i="77"/>
  <c r="M32" i="77"/>
  <c r="G32" i="77"/>
  <c r="F32" i="77"/>
  <c r="M31" i="77"/>
  <c r="N31" i="77"/>
  <c r="F31" i="77"/>
  <c r="M30" i="77"/>
  <c r="F30" i="77"/>
  <c r="G30" i="77" s="1"/>
  <c r="M29" i="77"/>
  <c r="G29" i="77"/>
  <c r="F29" i="77"/>
  <c r="N28" i="77"/>
  <c r="M28" i="77"/>
  <c r="G28" i="77"/>
  <c r="F28" i="77"/>
  <c r="M27" i="77"/>
  <c r="F27" i="77"/>
  <c r="G27" i="77" s="1"/>
  <c r="N26" i="77"/>
  <c r="M26" i="77"/>
  <c r="F26" i="77"/>
  <c r="G26" i="77" s="1"/>
  <c r="M25" i="77"/>
  <c r="F25" i="77"/>
  <c r="G25" i="77" s="1"/>
  <c r="L24" i="77"/>
  <c r="K24" i="77"/>
  <c r="K47" i="77" s="1"/>
  <c r="J24" i="77"/>
  <c r="I24" i="77"/>
  <c r="E24" i="77"/>
  <c r="D24" i="77"/>
  <c r="C24" i="77"/>
  <c r="B24" i="77"/>
  <c r="M23" i="77"/>
  <c r="N23" i="77" s="1"/>
  <c r="F23" i="77"/>
  <c r="N22" i="77"/>
  <c r="M22" i="77"/>
  <c r="F22" i="77"/>
  <c r="G22" i="77" s="1"/>
  <c r="M21" i="77"/>
  <c r="N21" i="77" s="1"/>
  <c r="G21" i="77"/>
  <c r="F21" i="77"/>
  <c r="M20" i="77"/>
  <c r="N20" i="77" s="1"/>
  <c r="F20" i="77"/>
  <c r="G20" i="77" s="1"/>
  <c r="N19" i="77"/>
  <c r="M19" i="77"/>
  <c r="G19" i="77"/>
  <c r="F19" i="77"/>
  <c r="M18" i="77"/>
  <c r="F18" i="77"/>
  <c r="G18" i="77" s="1"/>
  <c r="L17" i="77"/>
  <c r="K17" i="77"/>
  <c r="J17" i="77"/>
  <c r="I17" i="77"/>
  <c r="I47" i="77"/>
  <c r="E17" i="77"/>
  <c r="D17" i="77"/>
  <c r="D47" i="77" s="1"/>
  <c r="C17" i="77"/>
  <c r="B17" i="77"/>
  <c r="M16" i="77"/>
  <c r="N16" i="77" s="1"/>
  <c r="F16" i="77"/>
  <c r="G16" i="77" s="1"/>
  <c r="N15" i="77"/>
  <c r="M15" i="77"/>
  <c r="G15" i="77"/>
  <c r="F15" i="77"/>
  <c r="N14" i="77"/>
  <c r="M14" i="77"/>
  <c r="F14" i="77"/>
  <c r="G14" i="77" s="1"/>
  <c r="N13" i="77"/>
  <c r="M13" i="77"/>
  <c r="G13" i="77"/>
  <c r="F13" i="77"/>
  <c r="N12" i="77"/>
  <c r="M12" i="77"/>
  <c r="G12" i="77"/>
  <c r="F12" i="77"/>
  <c r="N11" i="77"/>
  <c r="M11" i="77"/>
  <c r="G11" i="77"/>
  <c r="F11" i="77"/>
  <c r="L58" i="77"/>
  <c r="D22" i="78"/>
  <c r="K189" i="78"/>
  <c r="K200" i="78"/>
  <c r="D36" i="78"/>
  <c r="L205" i="78"/>
  <c r="E41" i="78"/>
  <c r="C96" i="78"/>
  <c r="N260" i="77"/>
  <c r="I334" i="77"/>
  <c r="M304" i="77"/>
  <c r="J46" i="78"/>
  <c r="N40" i="78"/>
  <c r="J80" i="78"/>
  <c r="N25" i="77"/>
  <c r="L199" i="78"/>
  <c r="E35" i="78"/>
  <c r="K129" i="77"/>
  <c r="G156" i="77"/>
  <c r="E53" i="78"/>
  <c r="M176" i="77"/>
  <c r="C59" i="78"/>
  <c r="E62" i="78"/>
  <c r="G62" i="78" s="1"/>
  <c r="N185" i="77"/>
  <c r="E76" i="78"/>
  <c r="G237" i="77"/>
  <c r="C95" i="78"/>
  <c r="N259" i="77"/>
  <c r="N357" i="77"/>
  <c r="C134" i="78"/>
  <c r="C139" i="78"/>
  <c r="C166" i="78"/>
  <c r="M412" i="77"/>
  <c r="N412" i="77" s="1"/>
  <c r="L39" i="78"/>
  <c r="M61" i="78"/>
  <c r="N61" i="78" s="1"/>
  <c r="N64" i="78"/>
  <c r="N27" i="77"/>
  <c r="M62" i="77"/>
  <c r="N62" i="77"/>
  <c r="N67" i="77"/>
  <c r="C52" i="78"/>
  <c r="M185" i="77"/>
  <c r="G277" i="77"/>
  <c r="C125" i="78"/>
  <c r="G125" i="78" s="1"/>
  <c r="N289" i="77"/>
  <c r="G354" i="77"/>
  <c r="B142" i="78"/>
  <c r="E164" i="78"/>
  <c r="L415" i="77"/>
  <c r="M21" i="78"/>
  <c r="D27" i="78"/>
  <c r="J39" i="78"/>
  <c r="F65" i="77"/>
  <c r="D129" i="77"/>
  <c r="M189" i="77"/>
  <c r="F229" i="77"/>
  <c r="B252" i="77"/>
  <c r="M244" i="77"/>
  <c r="E119" i="78"/>
  <c r="N283" i="77"/>
  <c r="F304" i="77"/>
  <c r="H304" i="77" s="1"/>
  <c r="C163" i="78"/>
  <c r="J415" i="77"/>
  <c r="I17" i="78"/>
  <c r="K39" i="78"/>
  <c r="B44" i="78"/>
  <c r="N63" i="78"/>
  <c r="D23" i="78"/>
  <c r="D35" i="78"/>
  <c r="G142" i="77"/>
  <c r="G146" i="77"/>
  <c r="I194" i="78"/>
  <c r="B30" i="78"/>
  <c r="I206" i="78"/>
  <c r="C63" i="78"/>
  <c r="G342" i="77"/>
  <c r="E168" i="78"/>
  <c r="E169" i="78" s="1"/>
  <c r="I176" i="78"/>
  <c r="I183" i="78"/>
  <c r="B19" i="78"/>
  <c r="B29" i="78"/>
  <c r="I196" i="78"/>
  <c r="B32" i="78"/>
  <c r="I204" i="78"/>
  <c r="B40" i="78"/>
  <c r="C42" i="78"/>
  <c r="C72" i="78"/>
  <c r="C79" i="78"/>
  <c r="M266" i="77"/>
  <c r="N308" i="77"/>
  <c r="E15" i="78"/>
  <c r="M67" i="78"/>
  <c r="D93" i="78"/>
  <c r="L106" i="78"/>
  <c r="M102" i="78"/>
  <c r="N53" i="77"/>
  <c r="C16" i="78"/>
  <c r="B23" i="78"/>
  <c r="I187" i="78"/>
  <c r="B25" i="78"/>
  <c r="I189" i="78"/>
  <c r="B36" i="78"/>
  <c r="F36" i="78" s="1"/>
  <c r="B37" i="78"/>
  <c r="D43" i="78"/>
  <c r="K207" i="78"/>
  <c r="L209" i="78"/>
  <c r="I170" i="77"/>
  <c r="C74" i="78"/>
  <c r="J203" i="77"/>
  <c r="B98" i="78"/>
  <c r="M262" i="77"/>
  <c r="N269" i="77"/>
  <c r="M278" i="77"/>
  <c r="G348" i="77"/>
  <c r="M384" i="77"/>
  <c r="D144" i="78"/>
  <c r="M390" i="77"/>
  <c r="N390" i="77" s="1"/>
  <c r="M55" i="78"/>
  <c r="N55" i="78" s="1"/>
  <c r="N60" i="78"/>
  <c r="J65" i="78"/>
  <c r="K128" i="78"/>
  <c r="E11" i="78"/>
  <c r="K185" i="78"/>
  <c r="K201" i="78"/>
  <c r="D37" i="78"/>
  <c r="G233" i="77"/>
  <c r="E135" i="78"/>
  <c r="M56" i="77"/>
  <c r="B20" i="78"/>
  <c r="I198" i="78"/>
  <c r="B34" i="78"/>
  <c r="B67" i="78"/>
  <c r="N349" i="77"/>
  <c r="C157" i="78"/>
  <c r="J408" i="77"/>
  <c r="M403" i="77"/>
  <c r="I121" i="78"/>
  <c r="M115" i="78"/>
  <c r="B13" i="78"/>
  <c r="F13" i="78" s="1"/>
  <c r="I177" i="78"/>
  <c r="I180" i="78"/>
  <c r="B16" i="78"/>
  <c r="I182" i="78"/>
  <c r="B18" i="78"/>
  <c r="I190" i="78"/>
  <c r="M190" i="78"/>
  <c r="B26" i="78"/>
  <c r="I192" i="78"/>
  <c r="B28" i="78"/>
  <c r="I197" i="78"/>
  <c r="B33" i="78"/>
  <c r="I80" i="77"/>
  <c r="M86" i="77"/>
  <c r="M198" i="77"/>
  <c r="N198" i="77" s="1"/>
  <c r="E118" i="78"/>
  <c r="N282" i="77"/>
  <c r="M282" i="77"/>
  <c r="N46" i="77"/>
  <c r="D13" i="78"/>
  <c r="D15" i="78"/>
  <c r="K182" i="78"/>
  <c r="D18" i="78"/>
  <c r="J186" i="78"/>
  <c r="C22" i="78"/>
  <c r="N68" i="77"/>
  <c r="K192" i="78"/>
  <c r="D28" i="78"/>
  <c r="K193" i="78"/>
  <c r="D29" i="78"/>
  <c r="K196" i="78"/>
  <c r="D32" i="78"/>
  <c r="K197" i="78"/>
  <c r="D33" i="78"/>
  <c r="N76" i="77"/>
  <c r="J200" i="78"/>
  <c r="C36" i="78"/>
  <c r="N77" i="77"/>
  <c r="N106" i="77"/>
  <c r="G139" i="77"/>
  <c r="L181" i="77"/>
  <c r="B82" i="78"/>
  <c r="F82" i="78" s="1"/>
  <c r="I210" i="77"/>
  <c r="C97" i="78"/>
  <c r="G97" i="78"/>
  <c r="E100" i="78"/>
  <c r="N264" i="77"/>
  <c r="C111" i="78"/>
  <c r="G111" i="78"/>
  <c r="N275" i="77"/>
  <c r="C120" i="78"/>
  <c r="J285" i="77"/>
  <c r="N359" i="77"/>
  <c r="G366" i="77"/>
  <c r="G371" i="77"/>
  <c r="C154" i="78"/>
  <c r="D31" i="78"/>
  <c r="D61" i="78"/>
  <c r="I207" i="78"/>
  <c r="B43" i="78"/>
  <c r="B57" i="78"/>
  <c r="M180" i="77"/>
  <c r="N180" i="77" s="1"/>
  <c r="N244" i="77"/>
  <c r="G107" i="78"/>
  <c r="F292" i="77"/>
  <c r="J334" i="77"/>
  <c r="N304" i="77"/>
  <c r="N363" i="77"/>
  <c r="E137" i="78"/>
  <c r="B149" i="78"/>
  <c r="M395" i="77"/>
  <c r="K415" i="77"/>
  <c r="M415" i="77" s="1"/>
  <c r="L58" i="78"/>
  <c r="C56" i="78"/>
  <c r="F56" i="78" s="1"/>
  <c r="M78" i="78"/>
  <c r="N78" i="78" s="1"/>
  <c r="E12" i="78"/>
  <c r="C13" i="78"/>
  <c r="G13" i="78" s="1"/>
  <c r="J177" i="78"/>
  <c r="E18" i="78"/>
  <c r="L182" i="78"/>
  <c r="J183" i="78"/>
  <c r="C19" i="78"/>
  <c r="G19" i="78" s="1"/>
  <c r="L186" i="78"/>
  <c r="E22" i="78"/>
  <c r="L65" i="77"/>
  <c r="L192" i="78"/>
  <c r="J193" i="78"/>
  <c r="C29" i="78"/>
  <c r="E32" i="78"/>
  <c r="C33" i="78"/>
  <c r="F33" i="78" s="1"/>
  <c r="J197" i="78"/>
  <c r="L200" i="78"/>
  <c r="E36" i="78"/>
  <c r="C37" i="78"/>
  <c r="J80" i="77"/>
  <c r="J203" i="78" s="1"/>
  <c r="C43" i="78"/>
  <c r="G43" i="78" s="1"/>
  <c r="G168" i="77"/>
  <c r="M177" i="77"/>
  <c r="F63" i="78"/>
  <c r="C64" i="78"/>
  <c r="B74" i="78"/>
  <c r="M204" i="77"/>
  <c r="G231" i="77"/>
  <c r="N240" i="77"/>
  <c r="M258" i="77"/>
  <c r="F263" i="77"/>
  <c r="C108" i="78"/>
  <c r="C109" i="78"/>
  <c r="G109" i="78" s="1"/>
  <c r="M273" i="77"/>
  <c r="K285" i="77"/>
  <c r="C123" i="78"/>
  <c r="M287" i="77"/>
  <c r="M380" i="77"/>
  <c r="N380" i="77" s="1"/>
  <c r="B141" i="78"/>
  <c r="I393" i="77"/>
  <c r="M391" i="77"/>
  <c r="K393" i="77"/>
  <c r="D152" i="78"/>
  <c r="M398" i="77"/>
  <c r="N398" i="77" s="1"/>
  <c r="M400" i="77"/>
  <c r="N400" i="77" s="1"/>
  <c r="D168" i="78"/>
  <c r="M414" i="77"/>
  <c r="N414" i="77" s="1"/>
  <c r="M20" i="78"/>
  <c r="N20" i="78" s="1"/>
  <c r="E43" i="78"/>
  <c r="N45" i="78"/>
  <c r="M45" i="78"/>
  <c r="C60" i="78"/>
  <c r="M66" i="78"/>
  <c r="I87" i="78"/>
  <c r="N93" i="78"/>
  <c r="M93" i="78"/>
  <c r="C122" i="78"/>
  <c r="D163" i="78"/>
  <c r="D169" i="78"/>
  <c r="B164" i="78"/>
  <c r="F164" i="78" s="1"/>
  <c r="N167" i="78"/>
  <c r="J178" i="78"/>
  <c r="J190" i="78"/>
  <c r="L187" i="78"/>
  <c r="E23" i="78"/>
  <c r="J194" i="78"/>
  <c r="C30" i="78"/>
  <c r="J198" i="78"/>
  <c r="J202" i="78"/>
  <c r="L80" i="77"/>
  <c r="J208" i="78"/>
  <c r="C44" i="78"/>
  <c r="M121" i="77"/>
  <c r="G160" i="77"/>
  <c r="C66" i="78"/>
  <c r="F66" i="78"/>
  <c r="C112" i="78"/>
  <c r="C127" i="78"/>
  <c r="G127" i="78"/>
  <c r="M291" i="77"/>
  <c r="M311" i="77"/>
  <c r="N319" i="77"/>
  <c r="E144" i="78"/>
  <c r="M19" i="78"/>
  <c r="N19" i="78" s="1"/>
  <c r="N69" i="78"/>
  <c r="J128" i="78"/>
  <c r="G23" i="77"/>
  <c r="G31" i="77"/>
  <c r="I179" i="78"/>
  <c r="B15" i="78"/>
  <c r="I58" i="77"/>
  <c r="K184" i="78"/>
  <c r="D20" i="78"/>
  <c r="I185" i="78"/>
  <c r="B21" i="78"/>
  <c r="I191" i="78"/>
  <c r="B27" i="78"/>
  <c r="G69" i="77"/>
  <c r="I195" i="78"/>
  <c r="B31" i="78"/>
  <c r="B35" i="78"/>
  <c r="K202" i="78"/>
  <c r="D38" i="78"/>
  <c r="D40" i="78"/>
  <c r="I205" i="78"/>
  <c r="B41" i="78"/>
  <c r="M84" i="77"/>
  <c r="D44" i="78"/>
  <c r="K87" i="77"/>
  <c r="G55" i="78"/>
  <c r="B73" i="78"/>
  <c r="E74" i="78"/>
  <c r="F76" i="78"/>
  <c r="M201" i="77"/>
  <c r="E81" i="78"/>
  <c r="N204" i="77"/>
  <c r="K252" i="77"/>
  <c r="G101" i="78"/>
  <c r="M272" i="77"/>
  <c r="N272" i="77" s="1"/>
  <c r="C116" i="78"/>
  <c r="C117" i="78"/>
  <c r="M281" i="77"/>
  <c r="C375" i="77"/>
  <c r="G372" i="77"/>
  <c r="L375" i="77"/>
  <c r="E141" i="78"/>
  <c r="L393" i="77"/>
  <c r="M402" i="77"/>
  <c r="B156" i="78"/>
  <c r="F156" i="78" s="1"/>
  <c r="G156" i="78" s="1"/>
  <c r="I408" i="77"/>
  <c r="C159" i="78"/>
  <c r="M405" i="77"/>
  <c r="E160" i="78"/>
  <c r="N406" i="77"/>
  <c r="M411" i="77"/>
  <c r="N411" i="77" s="1"/>
  <c r="N31" i="78"/>
  <c r="M31" i="78"/>
  <c r="E33" i="78"/>
  <c r="N35" i="78"/>
  <c r="L80" i="78"/>
  <c r="M76" i="78"/>
  <c r="M84" i="78"/>
  <c r="M117" i="78"/>
  <c r="K121" i="78"/>
  <c r="N144" i="78"/>
  <c r="L177" i="78"/>
  <c r="L183" i="78"/>
  <c r="L189" i="78"/>
  <c r="E25" i="78"/>
  <c r="J204" i="78"/>
  <c r="J87" i="77"/>
  <c r="G152" i="77"/>
  <c r="D81" i="78"/>
  <c r="C113" i="78"/>
  <c r="M277" i="77"/>
  <c r="E128" i="78"/>
  <c r="C334" i="77"/>
  <c r="M352" i="77"/>
  <c r="G355" i="77"/>
  <c r="C143" i="78"/>
  <c r="M389" i="77"/>
  <c r="N389" i="77" s="1"/>
  <c r="B146" i="78"/>
  <c r="F146" i="78" s="1"/>
  <c r="M392" i="77"/>
  <c r="N392" i="77" s="1"/>
  <c r="B148" i="78"/>
  <c r="F148" i="78"/>
  <c r="G148" i="78"/>
  <c r="M394" i="77"/>
  <c r="D160" i="78"/>
  <c r="D162" i="78" s="1"/>
  <c r="F160" i="78"/>
  <c r="G160" i="78" s="1"/>
  <c r="M406" i="77"/>
  <c r="M410" i="77"/>
  <c r="C167" i="78"/>
  <c r="M413" i="77"/>
  <c r="E29" i="78"/>
  <c r="L87" i="78"/>
  <c r="N54" i="77"/>
  <c r="L178" i="78"/>
  <c r="E14" i="78"/>
  <c r="C15" i="78"/>
  <c r="G15" i="78" s="1"/>
  <c r="N60" i="77"/>
  <c r="C21" i="78"/>
  <c r="J185" i="78"/>
  <c r="L190" i="78"/>
  <c r="E26" i="78"/>
  <c r="J191" i="78"/>
  <c r="C27" i="78"/>
  <c r="E30" i="78"/>
  <c r="J195" i="78"/>
  <c r="C31" i="78"/>
  <c r="N74" i="77"/>
  <c r="L198" i="78"/>
  <c r="E34" i="78"/>
  <c r="J199" i="78"/>
  <c r="N78" i="77"/>
  <c r="L202" i="78"/>
  <c r="E38" i="78"/>
  <c r="N84" i="77"/>
  <c r="E44" i="78"/>
  <c r="C45" i="78"/>
  <c r="G45" i="78"/>
  <c r="J209" i="78"/>
  <c r="G164" i="77"/>
  <c r="N201" i="77"/>
  <c r="C252" i="77"/>
  <c r="N236" i="77"/>
  <c r="G244" i="77"/>
  <c r="C93" i="78"/>
  <c r="M257" i="77"/>
  <c r="C102" i="78"/>
  <c r="C103" i="78"/>
  <c r="M274" i="77"/>
  <c r="M288" i="77"/>
  <c r="I292" i="77"/>
  <c r="E334" i="77"/>
  <c r="G304" i="77"/>
  <c r="N339" i="77"/>
  <c r="M345" i="77"/>
  <c r="F374" i="77"/>
  <c r="F134" i="78"/>
  <c r="M387" i="77"/>
  <c r="M41" i="78"/>
  <c r="B45" i="78"/>
  <c r="N102" i="78"/>
  <c r="M116" i="78"/>
  <c r="M127" i="78"/>
  <c r="L184" i="78"/>
  <c r="M191" i="77"/>
  <c r="M199" i="77"/>
  <c r="N199" i="77" s="1"/>
  <c r="G222" i="77"/>
  <c r="M259" i="77"/>
  <c r="I263" i="77"/>
  <c r="M265" i="77"/>
  <c r="M271" i="77"/>
  <c r="F109" i="78"/>
  <c r="M275" i="77"/>
  <c r="M279" i="77"/>
  <c r="M283" i="77"/>
  <c r="M289" i="77"/>
  <c r="N347" i="77"/>
  <c r="C135" i="78"/>
  <c r="M381" i="77"/>
  <c r="N381" i="77" s="1"/>
  <c r="E136" i="78"/>
  <c r="C149" i="78"/>
  <c r="N395" i="77"/>
  <c r="F166" i="78"/>
  <c r="K80" i="78"/>
  <c r="N79" i="78"/>
  <c r="N107" i="78"/>
  <c r="M165" i="78"/>
  <c r="G100" i="78"/>
  <c r="G118" i="78"/>
  <c r="G124" i="78"/>
  <c r="N351" i="77"/>
  <c r="F367" i="77"/>
  <c r="E375" i="77"/>
  <c r="C141" i="78"/>
  <c r="N387" i="77"/>
  <c r="N394" i="77"/>
  <c r="C151" i="78"/>
  <c r="F151" i="78" s="1"/>
  <c r="M397" i="77"/>
  <c r="N397" i="77" s="1"/>
  <c r="E152" i="78"/>
  <c r="F152" i="78"/>
  <c r="D156" i="78"/>
  <c r="K408" i="77"/>
  <c r="N12" i="78"/>
  <c r="M53" i="78"/>
  <c r="M56" i="78"/>
  <c r="N56" i="78" s="1"/>
  <c r="N160" i="78"/>
  <c r="F111" i="78"/>
  <c r="G333" i="77"/>
  <c r="N355" i="77"/>
  <c r="E156" i="78"/>
  <c r="L408" i="77"/>
  <c r="C165" i="78"/>
  <c r="M28" i="78"/>
  <c r="N28" i="78" s="1"/>
  <c r="M32" i="78"/>
  <c r="N32" i="78" s="1"/>
  <c r="M35" i="78"/>
  <c r="M36" i="78"/>
  <c r="N36" i="78" s="1"/>
  <c r="M57" i="78"/>
  <c r="L65" i="78"/>
  <c r="N59" i="78"/>
  <c r="N83" i="78"/>
  <c r="M94" i="78"/>
  <c r="N109" i="78"/>
  <c r="M110" i="78"/>
  <c r="F144" i="78"/>
  <c r="D147" i="78"/>
  <c r="M14" i="78"/>
  <c r="I24" i="78"/>
  <c r="M26" i="78"/>
  <c r="N26" i="78" s="1"/>
  <c r="M72" i="78"/>
  <c r="M95" i="78"/>
  <c r="N110" i="78"/>
  <c r="N118" i="78"/>
  <c r="L128" i="78"/>
  <c r="M145" i="78"/>
  <c r="M148" i="78"/>
  <c r="N148" i="78" s="1"/>
  <c r="G145" i="78"/>
  <c r="K17" i="78"/>
  <c r="L24" i="78"/>
  <c r="M34" i="78"/>
  <c r="N34" i="78"/>
  <c r="M42" i="78"/>
  <c r="M62" i="78"/>
  <c r="M70" i="78"/>
  <c r="N70" i="78" s="1"/>
  <c r="N73" i="78"/>
  <c r="J87" i="78"/>
  <c r="L99" i="78"/>
  <c r="L129" i="78"/>
  <c r="N96" i="78"/>
  <c r="M98" i="78"/>
  <c r="N98" i="78"/>
  <c r="I106" i="78"/>
  <c r="M100" i="78"/>
  <c r="N100" i="78" s="1"/>
  <c r="N119" i="78"/>
  <c r="J140" i="78"/>
  <c r="M142" i="78"/>
  <c r="J162" i="78"/>
  <c r="M168" i="78"/>
  <c r="M401" i="77"/>
  <c r="N402" i="77"/>
  <c r="M409" i="77"/>
  <c r="N409" i="77"/>
  <c r="N410" i="77"/>
  <c r="F167" i="78"/>
  <c r="M12" i="78"/>
  <c r="M38" i="78"/>
  <c r="N38" i="78"/>
  <c r="I80" i="78"/>
  <c r="K87" i="78"/>
  <c r="M82" i="78"/>
  <c r="N85" i="78"/>
  <c r="M150" i="78"/>
  <c r="M74" i="78"/>
  <c r="N74" i="78" s="1"/>
  <c r="K99" i="78"/>
  <c r="M108" i="78"/>
  <c r="N108" i="78" s="1"/>
  <c r="N126" i="78"/>
  <c r="M146" i="78"/>
  <c r="N151" i="78"/>
  <c r="M120" i="78"/>
  <c r="M124" i="78"/>
  <c r="M138" i="78"/>
  <c r="J169" i="78"/>
  <c r="N164" i="78"/>
  <c r="M40" i="78"/>
  <c r="M52" i="78"/>
  <c r="N52" i="78" s="1"/>
  <c r="N112" i="78"/>
  <c r="M135" i="78"/>
  <c r="N135" i="78" s="1"/>
  <c r="M137" i="78"/>
  <c r="N137" i="78" s="1"/>
  <c r="N143" i="78"/>
  <c r="M154" i="78"/>
  <c r="N122" i="78"/>
  <c r="L140" i="78"/>
  <c r="M166" i="78"/>
  <c r="I128" i="78"/>
  <c r="I162" i="78"/>
  <c r="K169" i="78"/>
  <c r="J147" i="78"/>
  <c r="M160" i="78"/>
  <c r="M164" i="78"/>
  <c r="M134" i="78"/>
  <c r="N134" i="78" s="1"/>
  <c r="M156" i="78"/>
  <c r="G144" i="78"/>
  <c r="G367" i="77"/>
  <c r="C80" i="78"/>
  <c r="B169" i="78"/>
  <c r="N150" i="78"/>
  <c r="N405" i="77"/>
  <c r="N177" i="77"/>
  <c r="F62" i="78"/>
  <c r="G134" i="78"/>
  <c r="N120" i="78"/>
  <c r="N146" i="78"/>
  <c r="N57" i="78"/>
  <c r="F135" i="78"/>
  <c r="G334" i="77"/>
  <c r="N311" i="77"/>
  <c r="N271" i="77"/>
  <c r="G65" i="77"/>
  <c r="G82" i="78"/>
  <c r="N14" i="78"/>
  <c r="N384" i="77"/>
  <c r="N401" i="77"/>
  <c r="F143" i="78"/>
  <c r="G143" i="78" s="1"/>
  <c r="N66" i="78"/>
  <c r="H368" i="77"/>
  <c r="I416" i="77"/>
  <c r="G146" i="78"/>
  <c r="N138" i="78"/>
  <c r="N62" i="78"/>
  <c r="N21" i="78"/>
  <c r="F53" i="78"/>
  <c r="N277" i="77"/>
  <c r="N76" i="78"/>
  <c r="N22" i="78"/>
  <c r="N281" i="77"/>
  <c r="G33" i="78"/>
  <c r="G36" i="78"/>
  <c r="N72" i="78"/>
  <c r="L88" i="78"/>
  <c r="N192" i="77"/>
  <c r="F35" i="78"/>
  <c r="G66" i="78"/>
  <c r="N156" i="78"/>
  <c r="N29" i="78"/>
  <c r="N166" i="78"/>
  <c r="G164" i="78"/>
  <c r="N145" i="78"/>
  <c r="N176" i="77"/>
  <c r="N41" i="78"/>
  <c r="F116" i="78"/>
  <c r="I181" i="78"/>
  <c r="N391" i="77"/>
  <c r="F100" i="78"/>
  <c r="N142" i="78"/>
  <c r="N42" i="78"/>
  <c r="N154" i="78"/>
  <c r="N374" i="77"/>
  <c r="N25" i="78"/>
  <c r="F113" i="78"/>
  <c r="G76" i="78"/>
  <c r="B147" i="78"/>
  <c r="F141" i="78"/>
  <c r="N165" i="78"/>
  <c r="G56" i="78"/>
  <c r="F149" i="78"/>
  <c r="F108" i="78"/>
  <c r="G108" i="78" s="1"/>
  <c r="F43" i="78"/>
  <c r="N278" i="77"/>
  <c r="B87" i="78"/>
  <c r="M169" i="78"/>
  <c r="G166" i="78"/>
  <c r="F75" i="78"/>
  <c r="G32" i="78"/>
  <c r="G53" i="78"/>
  <c r="G75" i="78"/>
  <c r="V24" i="79" l="1"/>
  <c r="V33" i="79"/>
  <c r="V162" i="79"/>
  <c r="V23" i="79"/>
  <c r="L223" i="79"/>
  <c r="L226" i="79" s="1"/>
  <c r="I293" i="79"/>
  <c r="I296" i="79" s="1"/>
  <c r="S31" i="79"/>
  <c r="Y31" i="79" s="1"/>
  <c r="S24" i="79"/>
  <c r="Y24" i="79" s="1"/>
  <c r="V26" i="79"/>
  <c r="V25" i="79"/>
  <c r="V29" i="79"/>
  <c r="S29" i="79"/>
  <c r="V167" i="79"/>
  <c r="V31" i="79"/>
  <c r="S32" i="79"/>
  <c r="Y32" i="79" s="1"/>
  <c r="K83" i="79"/>
  <c r="K86" i="79" s="1"/>
  <c r="V168" i="79"/>
  <c r="V93" i="79"/>
  <c r="L83" i="79"/>
  <c r="L86" i="79" s="1"/>
  <c r="G153" i="79"/>
  <c r="G156" i="79" s="1"/>
  <c r="E83" i="79"/>
  <c r="E86" i="79" s="1"/>
  <c r="H153" i="79"/>
  <c r="H156" i="79" s="1"/>
  <c r="V166" i="79"/>
  <c r="Y166" i="79" s="1"/>
  <c r="S162" i="79"/>
  <c r="T162" i="79" s="1"/>
  <c r="V27" i="79"/>
  <c r="S94" i="79"/>
  <c r="V172" i="79"/>
  <c r="Y172" i="79" s="1"/>
  <c r="B293" i="79"/>
  <c r="B296" i="79" s="1"/>
  <c r="V169" i="79"/>
  <c r="Y169" i="79" s="1"/>
  <c r="D83" i="79"/>
  <c r="D86" i="79" s="1"/>
  <c r="C293" i="79"/>
  <c r="C296" i="79" s="1"/>
  <c r="J293" i="79"/>
  <c r="J296" i="79" s="1"/>
  <c r="V164" i="79"/>
  <c r="Y164" i="79" s="1"/>
  <c r="V170" i="79"/>
  <c r="Y170" i="79" s="1"/>
  <c r="S25" i="79"/>
  <c r="Y25" i="79" s="1"/>
  <c r="S167" i="79"/>
  <c r="I86" i="79"/>
  <c r="E223" i="79"/>
  <c r="E226" i="79" s="1"/>
  <c r="V232" i="79"/>
  <c r="B83" i="79"/>
  <c r="B86" i="79" s="1"/>
  <c r="U232" i="79" a="1"/>
  <c r="U239" i="79" s="1"/>
  <c r="V239" i="79"/>
  <c r="B153" i="79"/>
  <c r="B156" i="79" s="1"/>
  <c r="B223" i="79"/>
  <c r="J223" i="79"/>
  <c r="J226" i="79" s="1"/>
  <c r="G293" i="79"/>
  <c r="I223" i="79"/>
  <c r="I226" i="79" s="1"/>
  <c r="V30" i="79"/>
  <c r="S26" i="79"/>
  <c r="Y26" i="79" s="1"/>
  <c r="V233" i="79"/>
  <c r="S28" i="79"/>
  <c r="Y28" i="79" s="1"/>
  <c r="V32" i="79"/>
  <c r="G223" i="79"/>
  <c r="G226" i="79" s="1"/>
  <c r="G296" i="79"/>
  <c r="R92" i="79" a="1"/>
  <c r="R99" i="79" s="1"/>
  <c r="M223" i="79"/>
  <c r="M226" i="79" s="1"/>
  <c r="I83" i="79"/>
  <c r="L153" i="79"/>
  <c r="L156" i="79" s="1"/>
  <c r="N177" i="79"/>
  <c r="N180" i="79" s="1"/>
  <c r="H223" i="79"/>
  <c r="H226" i="79" s="1"/>
  <c r="D223" i="79"/>
  <c r="D226" i="79" s="1"/>
  <c r="V101" i="79"/>
  <c r="V99" i="79"/>
  <c r="V102" i="79"/>
  <c r="J153" i="79"/>
  <c r="J156" i="79" s="1"/>
  <c r="S23" i="79"/>
  <c r="Y23" i="79" s="1"/>
  <c r="S30" i="79"/>
  <c r="V95" i="79"/>
  <c r="N130" i="79"/>
  <c r="N133" i="79" s="1"/>
  <c r="V94" i="79"/>
  <c r="Y27" i="79"/>
  <c r="V100" i="79"/>
  <c r="G83" i="79"/>
  <c r="G86" i="79" s="1"/>
  <c r="S33" i="79"/>
  <c r="T33" i="79" s="1"/>
  <c r="V103" i="79"/>
  <c r="N107" i="79"/>
  <c r="N110" i="79" s="1"/>
  <c r="V96" i="79"/>
  <c r="N270" i="79"/>
  <c r="N273" i="79" s="1"/>
  <c r="R22" i="79" a="1"/>
  <c r="R31" i="79" s="1"/>
  <c r="S22" i="79"/>
  <c r="Y22" i="79" s="1"/>
  <c r="V92" i="79"/>
  <c r="Y29" i="79"/>
  <c r="V98" i="79"/>
  <c r="J83" i="79"/>
  <c r="J86" i="79" s="1"/>
  <c r="K153" i="79"/>
  <c r="K156" i="79" s="1"/>
  <c r="R232" i="79" a="1"/>
  <c r="R234" i="79" s="1"/>
  <c r="F293" i="79"/>
  <c r="F296" i="79" s="1"/>
  <c r="N169" i="78"/>
  <c r="G149" i="78"/>
  <c r="J210" i="78"/>
  <c r="N189" i="77"/>
  <c r="C169" i="78"/>
  <c r="G163" i="78"/>
  <c r="H357" i="77"/>
  <c r="H363" i="77"/>
  <c r="H371" i="77"/>
  <c r="H370" i="77"/>
  <c r="H375" i="77"/>
  <c r="H339" i="77"/>
  <c r="H373" i="77"/>
  <c r="H347" i="77"/>
  <c r="H372" i="77"/>
  <c r="H366" i="77"/>
  <c r="H362" i="77"/>
  <c r="H349" i="77"/>
  <c r="H348" i="77"/>
  <c r="H343" i="77"/>
  <c r="H369" i="77"/>
  <c r="H350" i="77"/>
  <c r="H361" i="77"/>
  <c r="H356" i="77"/>
  <c r="H365" i="77"/>
  <c r="H367" i="77"/>
  <c r="H341" i="77"/>
  <c r="H346" i="77"/>
  <c r="H359" i="77"/>
  <c r="H353" i="77"/>
  <c r="H354" i="77"/>
  <c r="H355" i="77"/>
  <c r="H351" i="77"/>
  <c r="H364" i="77"/>
  <c r="H360" i="77"/>
  <c r="H358" i="77"/>
  <c r="H340" i="77"/>
  <c r="N352" i="77"/>
  <c r="G71" i="78"/>
  <c r="D72" i="78"/>
  <c r="F72" i="78" s="1"/>
  <c r="K195" i="78"/>
  <c r="M195" i="77"/>
  <c r="M263" i="77"/>
  <c r="N263" i="77"/>
  <c r="N169" i="77"/>
  <c r="O169" i="77"/>
  <c r="G63" i="78"/>
  <c r="F165" i="78"/>
  <c r="G165" i="78" s="1"/>
  <c r="H374" i="77"/>
  <c r="G374" i="77"/>
  <c r="N184" i="78"/>
  <c r="F163" i="78"/>
  <c r="G375" i="77"/>
  <c r="Y173" i="79"/>
  <c r="M195" i="78"/>
  <c r="N195" i="78"/>
  <c r="N84" i="78"/>
  <c r="N190" i="78"/>
  <c r="F34" i="78"/>
  <c r="N415" i="77"/>
  <c r="M63" i="77"/>
  <c r="B22" i="78"/>
  <c r="I65" i="77"/>
  <c r="I186" i="78"/>
  <c r="M186" i="78" s="1"/>
  <c r="B70" i="78"/>
  <c r="F70" i="78" s="1"/>
  <c r="I193" i="78"/>
  <c r="M193" i="77"/>
  <c r="M284" i="77"/>
  <c r="B120" i="78"/>
  <c r="N202" i="78"/>
  <c r="G30" i="78"/>
  <c r="F30" i="78"/>
  <c r="G167" i="78"/>
  <c r="E147" i="78"/>
  <c r="G141" i="78"/>
  <c r="N80" i="77"/>
  <c r="M128" i="78"/>
  <c r="N82" i="78"/>
  <c r="G151" i="78"/>
  <c r="M80" i="77"/>
  <c r="N67" i="78"/>
  <c r="E129" i="77"/>
  <c r="F40" i="78"/>
  <c r="N82" i="77"/>
  <c r="J205" i="78"/>
  <c r="C41" i="78"/>
  <c r="C46" i="78" s="1"/>
  <c r="M82" i="77"/>
  <c r="N83" i="77"/>
  <c r="E42" i="78"/>
  <c r="G42" i="78" s="1"/>
  <c r="L87" i="77"/>
  <c r="L88" i="77" s="1"/>
  <c r="L206" i="78"/>
  <c r="I129" i="77"/>
  <c r="M129" i="77" s="1"/>
  <c r="O101" i="77" s="1"/>
  <c r="M99" i="77"/>
  <c r="O99" i="77" s="1"/>
  <c r="C137" i="78"/>
  <c r="J386" i="77"/>
  <c r="M383" i="77"/>
  <c r="E139" i="78"/>
  <c r="N385" i="77"/>
  <c r="L386" i="77"/>
  <c r="L416" i="77" s="1"/>
  <c r="M385" i="77"/>
  <c r="G155" i="78"/>
  <c r="N33" i="78"/>
  <c r="M33" i="78"/>
  <c r="N53" i="78"/>
  <c r="G139" i="78"/>
  <c r="L195" i="78"/>
  <c r="E31" i="78"/>
  <c r="F80" i="77"/>
  <c r="B88" i="77"/>
  <c r="E85" i="78"/>
  <c r="N208" i="77"/>
  <c r="L208" i="78"/>
  <c r="F326" i="77"/>
  <c r="H326" i="77" s="1"/>
  <c r="B334" i="77"/>
  <c r="F334" i="77" s="1"/>
  <c r="H293" i="79"/>
  <c r="H296" i="79" s="1"/>
  <c r="C39" i="78"/>
  <c r="L170" i="78"/>
  <c r="I285" i="77"/>
  <c r="M285" i="77" s="1"/>
  <c r="M292" i="77"/>
  <c r="F81" i="78"/>
  <c r="F159" i="78"/>
  <c r="G44" i="78"/>
  <c r="F44" i="78"/>
  <c r="F154" i="78"/>
  <c r="M39" i="78"/>
  <c r="J175" i="78"/>
  <c r="N52" i="77"/>
  <c r="J58" i="77"/>
  <c r="C11" i="78"/>
  <c r="K176" i="78"/>
  <c r="K58" i="77"/>
  <c r="D16" i="78"/>
  <c r="K180" i="78"/>
  <c r="U22" i="79" a="1"/>
  <c r="D63" i="79"/>
  <c r="N60" i="79"/>
  <c r="N63" i="79" s="1"/>
  <c r="C223" i="79"/>
  <c r="C226" i="79"/>
  <c r="N225" i="79"/>
  <c r="N295" i="79"/>
  <c r="F169" i="78"/>
  <c r="M408" i="77"/>
  <c r="I210" i="78"/>
  <c r="J65" i="77"/>
  <c r="C18" i="78"/>
  <c r="F18" i="78" s="1"/>
  <c r="J182" i="78"/>
  <c r="M59" i="77"/>
  <c r="F169" i="77"/>
  <c r="E170" i="77"/>
  <c r="D52" i="78"/>
  <c r="D58" i="78" s="1"/>
  <c r="M175" i="77"/>
  <c r="K181" i="77"/>
  <c r="K211" i="77" s="1"/>
  <c r="C57" i="78"/>
  <c r="J181" i="77"/>
  <c r="J180" i="78"/>
  <c r="M187" i="78"/>
  <c r="G24" i="77"/>
  <c r="C47" i="77"/>
  <c r="F24" i="77"/>
  <c r="J196" i="78"/>
  <c r="C73" i="78"/>
  <c r="N196" i="77"/>
  <c r="C84" i="78"/>
  <c r="M207" i="77"/>
  <c r="J207" i="78"/>
  <c r="N207" i="77"/>
  <c r="L181" i="78"/>
  <c r="M140" i="78"/>
  <c r="F168" i="78"/>
  <c r="F139" i="78"/>
  <c r="N274" i="77"/>
  <c r="N87" i="77"/>
  <c r="E24" i="78"/>
  <c r="N39" i="77"/>
  <c r="M39" i="77"/>
  <c r="L196" i="78"/>
  <c r="E73" i="78"/>
  <c r="M206" i="77"/>
  <c r="C83" i="78"/>
  <c r="N206" i="77"/>
  <c r="J206" i="78"/>
  <c r="J210" i="77"/>
  <c r="E84" i="78"/>
  <c r="E87" i="78" s="1"/>
  <c r="L210" i="77"/>
  <c r="D86" i="78"/>
  <c r="K209" i="78"/>
  <c r="M209" i="78" s="1"/>
  <c r="K210" i="77"/>
  <c r="M209" i="77"/>
  <c r="G344" i="77"/>
  <c r="H344" i="77"/>
  <c r="N365" i="77"/>
  <c r="M367" i="77"/>
  <c r="N367" i="77" s="1"/>
  <c r="D150" i="78"/>
  <c r="F150" i="78" s="1"/>
  <c r="M396" i="77"/>
  <c r="E153" i="78"/>
  <c r="M399" i="77"/>
  <c r="N399" i="77"/>
  <c r="B158" i="78"/>
  <c r="M404" i="77"/>
  <c r="I199" i="78"/>
  <c r="J24" i="78"/>
  <c r="M18" i="78"/>
  <c r="M149" i="78"/>
  <c r="N149" i="78"/>
  <c r="N157" i="78"/>
  <c r="S238" i="79"/>
  <c r="S233" i="79"/>
  <c r="S237" i="79"/>
  <c r="S242" i="79"/>
  <c r="S241" i="79"/>
  <c r="S243" i="79"/>
  <c r="S235" i="79"/>
  <c r="S240" i="79"/>
  <c r="S232" i="79"/>
  <c r="S234" i="79"/>
  <c r="S236" i="79"/>
  <c r="S239" i="79"/>
  <c r="N345" i="77"/>
  <c r="N413" i="77"/>
  <c r="G116" i="78"/>
  <c r="J189" i="78"/>
  <c r="C25" i="78"/>
  <c r="N66" i="77"/>
  <c r="M66" i="77"/>
  <c r="D67" i="78"/>
  <c r="F67" i="78" s="1"/>
  <c r="M190" i="77"/>
  <c r="D126" i="78"/>
  <c r="K208" i="78"/>
  <c r="E80" i="78"/>
  <c r="F15" i="78"/>
  <c r="M208" i="77"/>
  <c r="B47" i="77"/>
  <c r="F17" i="77"/>
  <c r="L47" i="77"/>
  <c r="F58" i="77"/>
  <c r="E88" i="77"/>
  <c r="G58" i="77"/>
  <c r="O100" i="77"/>
  <c r="D60" i="78"/>
  <c r="M183" i="77"/>
  <c r="B64" i="78"/>
  <c r="F64" i="78" s="1"/>
  <c r="M187" i="77"/>
  <c r="I188" i="77"/>
  <c r="E103" i="78"/>
  <c r="M267" i="77"/>
  <c r="L185" i="78"/>
  <c r="M87" i="78"/>
  <c r="N87" i="78"/>
  <c r="N408" i="77"/>
  <c r="G113" i="78"/>
  <c r="O121" i="77"/>
  <c r="B39" i="78"/>
  <c r="J47" i="77"/>
  <c r="M24" i="77"/>
  <c r="N29" i="77"/>
  <c r="N32" i="77"/>
  <c r="D17" i="78"/>
  <c r="N56" i="77"/>
  <c r="J179" i="78"/>
  <c r="M179" i="78" s="1"/>
  <c r="L180" i="78"/>
  <c r="E16" i="78"/>
  <c r="N57" i="77"/>
  <c r="K65" i="77"/>
  <c r="K183" i="78"/>
  <c r="M183" i="78" s="1"/>
  <c r="D19" i="78"/>
  <c r="M60" i="77"/>
  <c r="E71" i="78"/>
  <c r="F71" i="78" s="1"/>
  <c r="M194" i="77"/>
  <c r="N194" i="77"/>
  <c r="L194" i="78"/>
  <c r="L197" i="78"/>
  <c r="L203" i="77"/>
  <c r="M197" i="77"/>
  <c r="N222" i="77"/>
  <c r="L252" i="77"/>
  <c r="K263" i="77"/>
  <c r="D95" i="78"/>
  <c r="D99" i="78" s="1"/>
  <c r="K177" i="78"/>
  <c r="M177" i="78" s="1"/>
  <c r="D97" i="78"/>
  <c r="M261" i="77"/>
  <c r="L270" i="77"/>
  <c r="L293" i="77" s="1"/>
  <c r="E102" i="78"/>
  <c r="N266" i="77"/>
  <c r="H342" i="77"/>
  <c r="C142" i="78"/>
  <c r="C147" i="78" s="1"/>
  <c r="M388" i="77"/>
  <c r="N388" i="77"/>
  <c r="J170" i="78"/>
  <c r="E140" i="78"/>
  <c r="G96" i="78"/>
  <c r="F96" i="78"/>
  <c r="N30" i="77"/>
  <c r="N99" i="77"/>
  <c r="L129" i="77"/>
  <c r="B170" i="77"/>
  <c r="F140" i="77"/>
  <c r="D170" i="77"/>
  <c r="F147" i="77"/>
  <c r="E52" i="78"/>
  <c r="N175" i="77"/>
  <c r="F54" i="78"/>
  <c r="B58" i="78"/>
  <c r="E61" i="78"/>
  <c r="L188" i="77"/>
  <c r="N191" i="77"/>
  <c r="B105" i="78"/>
  <c r="F105" i="78" s="1"/>
  <c r="M269" i="77"/>
  <c r="I270" i="77"/>
  <c r="C99" i="78"/>
  <c r="N168" i="78"/>
  <c r="G152" i="78"/>
  <c r="G123" i="78"/>
  <c r="F123" i="78"/>
  <c r="G95" i="78"/>
  <c r="F95" i="78"/>
  <c r="C65" i="78"/>
  <c r="N18" i="77"/>
  <c r="M79" i="77"/>
  <c r="B38" i="78"/>
  <c r="F38" i="78" s="1"/>
  <c r="I202" i="78"/>
  <c r="M202" i="78" s="1"/>
  <c r="G99" i="77"/>
  <c r="D252" i="77"/>
  <c r="F252" i="77" s="1"/>
  <c r="F222" i="77"/>
  <c r="C104" i="78"/>
  <c r="N268" i="77"/>
  <c r="M268" i="77"/>
  <c r="D117" i="78"/>
  <c r="K199" i="78"/>
  <c r="K129" i="78"/>
  <c r="M80" i="78"/>
  <c r="M207" i="78"/>
  <c r="G352" i="77"/>
  <c r="M52" i="77"/>
  <c r="I175" i="78"/>
  <c r="B11" i="78"/>
  <c r="J176" i="78"/>
  <c r="C12" i="78"/>
  <c r="G12" i="78" s="1"/>
  <c r="K187" i="78"/>
  <c r="D34" i="78"/>
  <c r="D39" i="78" s="1"/>
  <c r="K198" i="78"/>
  <c r="M198" i="78" s="1"/>
  <c r="K188" i="77"/>
  <c r="D59" i="78"/>
  <c r="M182" i="77"/>
  <c r="D74" i="78"/>
  <c r="K203" i="77"/>
  <c r="K203" i="78" s="1"/>
  <c r="E79" i="78"/>
  <c r="J252" i="77"/>
  <c r="M229" i="77"/>
  <c r="F97" i="78"/>
  <c r="B99" i="78"/>
  <c r="D122" i="78"/>
  <c r="D128" i="78" s="1"/>
  <c r="K204" i="78"/>
  <c r="K292" i="77"/>
  <c r="M286" i="77"/>
  <c r="F125" i="78"/>
  <c r="C126" i="78"/>
  <c r="N290" i="77"/>
  <c r="K162" i="78"/>
  <c r="M162" i="78" s="1"/>
  <c r="M158" i="78"/>
  <c r="G135" i="78"/>
  <c r="F29" i="78"/>
  <c r="M121" i="78"/>
  <c r="M55" i="77"/>
  <c r="I178" i="78"/>
  <c r="M178" i="78" s="1"/>
  <c r="B14" i="78"/>
  <c r="F14" i="78" s="1"/>
  <c r="G14" i="78" s="1"/>
  <c r="K179" i="78"/>
  <c r="C20" i="78"/>
  <c r="N61" i="77"/>
  <c r="L191" i="78"/>
  <c r="M191" i="78" s="1"/>
  <c r="E27" i="78"/>
  <c r="M72" i="77"/>
  <c r="N72" i="77"/>
  <c r="O125" i="77"/>
  <c r="M128" i="77"/>
  <c r="O128" i="77" s="1"/>
  <c r="F162" i="77"/>
  <c r="M186" i="77"/>
  <c r="K186" i="78"/>
  <c r="F270" i="77"/>
  <c r="E293" i="77"/>
  <c r="G270" i="77"/>
  <c r="C119" i="78"/>
  <c r="J201" i="78"/>
  <c r="F45" i="78"/>
  <c r="G93" i="78"/>
  <c r="F93" i="78"/>
  <c r="F157" i="78"/>
  <c r="C162" i="78"/>
  <c r="M17" i="77"/>
  <c r="M69" i="77"/>
  <c r="J192" i="78"/>
  <c r="C28" i="78"/>
  <c r="L193" i="78"/>
  <c r="M70" i="77"/>
  <c r="E37" i="78"/>
  <c r="M78" i="77"/>
  <c r="D41" i="78"/>
  <c r="D46" i="78" s="1"/>
  <c r="K205" i="78"/>
  <c r="M205" i="78" s="1"/>
  <c r="D112" i="78"/>
  <c r="F112" i="78" s="1"/>
  <c r="M276" i="77"/>
  <c r="K334" i="77"/>
  <c r="H352" i="77"/>
  <c r="K386" i="77"/>
  <c r="K416" i="77" s="1"/>
  <c r="N97" i="78"/>
  <c r="M97" i="78"/>
  <c r="J99" i="78"/>
  <c r="F21" i="78"/>
  <c r="E47" i="77"/>
  <c r="C23" i="78"/>
  <c r="J187" i="78"/>
  <c r="C34" i="78"/>
  <c r="G34" i="78" s="1"/>
  <c r="N75" i="77"/>
  <c r="C98" i="78"/>
  <c r="N262" i="77"/>
  <c r="D101" i="78"/>
  <c r="K270" i="77"/>
  <c r="J270" i="77"/>
  <c r="B126" i="78"/>
  <c r="F126" i="78" s="1"/>
  <c r="M290" i="77"/>
  <c r="I208" i="78"/>
  <c r="N15" i="78"/>
  <c r="J17" i="78"/>
  <c r="L175" i="78"/>
  <c r="L179" i="78"/>
  <c r="N73" i="77"/>
  <c r="L204" i="78"/>
  <c r="E40" i="78"/>
  <c r="N179" i="77"/>
  <c r="M202" i="77"/>
  <c r="B79" i="78"/>
  <c r="E157" i="78"/>
  <c r="E162" i="78" s="1"/>
  <c r="N403" i="77"/>
  <c r="L17" i="78"/>
  <c r="M11" i="78"/>
  <c r="M125" i="78"/>
  <c r="N125" i="78"/>
  <c r="Y103" i="79"/>
  <c r="M83" i="77"/>
  <c r="B42" i="78"/>
  <c r="I87" i="77"/>
  <c r="C129" i="77"/>
  <c r="E60" i="78"/>
  <c r="F77" i="78"/>
  <c r="E94" i="78"/>
  <c r="L176" i="78"/>
  <c r="B106" i="78"/>
  <c r="E115" i="78"/>
  <c r="L285" i="77"/>
  <c r="N279" i="77"/>
  <c r="G292" i="77"/>
  <c r="C161" i="78"/>
  <c r="F26" i="78"/>
  <c r="G46" i="77"/>
  <c r="M53" i="77"/>
  <c r="B12" i="78"/>
  <c r="M57" i="77"/>
  <c r="M140" i="77"/>
  <c r="N162" i="77"/>
  <c r="J188" i="77"/>
  <c r="M184" i="77"/>
  <c r="B61" i="78"/>
  <c r="I184" i="78"/>
  <c r="M184" i="78" s="1"/>
  <c r="N193" i="77"/>
  <c r="M200" i="77"/>
  <c r="I203" i="77"/>
  <c r="K206" i="78"/>
  <c r="E99" i="78"/>
  <c r="N258" i="77"/>
  <c r="C293" i="77"/>
  <c r="F285" i="77"/>
  <c r="J292" i="77"/>
  <c r="F124" i="78"/>
  <c r="N43" i="78"/>
  <c r="M43" i="78"/>
  <c r="I200" i="78"/>
  <c r="M200" i="78" s="1"/>
  <c r="D88" i="77"/>
  <c r="M76" i="77"/>
  <c r="B65" i="78"/>
  <c r="G229" i="77"/>
  <c r="L334" i="77"/>
  <c r="F345" i="77"/>
  <c r="Y168" i="79"/>
  <c r="T168" i="79"/>
  <c r="H83" i="79"/>
  <c r="H86" i="79"/>
  <c r="F223" i="79"/>
  <c r="F226" i="79" s="1"/>
  <c r="N224" i="79"/>
  <c r="F128" i="77"/>
  <c r="K170" i="77"/>
  <c r="M170" i="77" s="1"/>
  <c r="G251" i="77"/>
  <c r="N261" i="77"/>
  <c r="K375" i="77"/>
  <c r="C136" i="78"/>
  <c r="M382" i="77"/>
  <c r="N30" i="78"/>
  <c r="U92" i="79" a="1"/>
  <c r="C133" i="79"/>
  <c r="F114" i="78"/>
  <c r="B140" i="78"/>
  <c r="I46" i="78"/>
  <c r="M141" i="78"/>
  <c r="I147" i="78"/>
  <c r="N155" i="78"/>
  <c r="W167" i="79"/>
  <c r="Y167" i="79"/>
  <c r="N85" i="77"/>
  <c r="N273" i="77"/>
  <c r="K65" i="78"/>
  <c r="K88" i="78" s="1"/>
  <c r="R27" i="79"/>
  <c r="R23" i="79"/>
  <c r="R24" i="79"/>
  <c r="R26" i="79"/>
  <c r="K175" i="78"/>
  <c r="J375" i="77"/>
  <c r="K24" i="78"/>
  <c r="K47" i="78" s="1"/>
  <c r="N27" i="78"/>
  <c r="L46" i="78"/>
  <c r="I58" i="78"/>
  <c r="M81" i="78"/>
  <c r="U235" i="79"/>
  <c r="C153" i="79"/>
  <c r="N154" i="79"/>
  <c r="E156" i="79"/>
  <c r="N155" i="79"/>
  <c r="M156" i="79"/>
  <c r="J393" i="77"/>
  <c r="B161" i="78"/>
  <c r="M407" i="77"/>
  <c r="M37" i="78"/>
  <c r="F83" i="79"/>
  <c r="F86" i="79" s="1"/>
  <c r="S98" i="79"/>
  <c r="S95" i="79"/>
  <c r="S102" i="79"/>
  <c r="S92" i="79"/>
  <c r="S93" i="79"/>
  <c r="S101" i="79"/>
  <c r="S99" i="79"/>
  <c r="S97" i="79"/>
  <c r="S96" i="79"/>
  <c r="K223" i="79"/>
  <c r="K226" i="79" s="1"/>
  <c r="L292" i="77"/>
  <c r="F333" i="77"/>
  <c r="H333" i="77" s="1"/>
  <c r="M15" i="78"/>
  <c r="J58" i="78"/>
  <c r="I65" i="78"/>
  <c r="M68" i="78"/>
  <c r="M75" i="78"/>
  <c r="M77" i="78"/>
  <c r="M105" i="78"/>
  <c r="K147" i="78"/>
  <c r="S100" i="79"/>
  <c r="G180" i="79"/>
  <c r="R162" i="79" a="1"/>
  <c r="M114" i="78"/>
  <c r="V241" i="79"/>
  <c r="B226" i="79"/>
  <c r="V171" i="79"/>
  <c r="V163" i="79"/>
  <c r="V165" i="79"/>
  <c r="Y165" i="79" s="1"/>
  <c r="I99" i="78"/>
  <c r="K106" i="78"/>
  <c r="M106" i="78" s="1"/>
  <c r="N114" i="78"/>
  <c r="N136" i="78"/>
  <c r="M161" i="78"/>
  <c r="N37" i="79"/>
  <c r="N40" i="79" s="1"/>
  <c r="D293" i="79"/>
  <c r="D296" i="79" s="1"/>
  <c r="N294" i="79"/>
  <c r="M111" i="78"/>
  <c r="N139" i="78"/>
  <c r="N84" i="79"/>
  <c r="C83" i="79"/>
  <c r="C86" i="79" s="1"/>
  <c r="N85" i="79"/>
  <c r="I153" i="79"/>
  <c r="I156" i="79" s="1"/>
  <c r="U162" i="79" a="1"/>
  <c r="B203" i="79"/>
  <c r="N200" i="79"/>
  <c r="N203" i="79" s="1"/>
  <c r="V243" i="79"/>
  <c r="V236" i="79"/>
  <c r="V240" i="79"/>
  <c r="V242" i="79"/>
  <c r="V235" i="79"/>
  <c r="V237" i="79"/>
  <c r="K293" i="79"/>
  <c r="K296" i="79" s="1"/>
  <c r="M71" i="78"/>
  <c r="N95" i="78"/>
  <c r="N101" i="78"/>
  <c r="N103" i="78"/>
  <c r="M113" i="78"/>
  <c r="M153" i="78"/>
  <c r="N247" i="79"/>
  <c r="N250" i="79" s="1"/>
  <c r="V238" i="79"/>
  <c r="M83" i="79"/>
  <c r="M86" i="79"/>
  <c r="T32" i="79" l="1"/>
  <c r="R28" i="79"/>
  <c r="W239" i="79"/>
  <c r="R94" i="79"/>
  <c r="T94" i="79" s="1"/>
  <c r="Y162" i="79"/>
  <c r="R237" i="79"/>
  <c r="T237" i="79" s="1"/>
  <c r="R96" i="79"/>
  <c r="T96" i="79" s="1"/>
  <c r="Y33" i="79"/>
  <c r="R100" i="79"/>
  <c r="R239" i="79"/>
  <c r="R101" i="79"/>
  <c r="T101" i="79" s="1"/>
  <c r="Y94" i="79"/>
  <c r="U241" i="79"/>
  <c r="W241" i="79" s="1"/>
  <c r="X239" i="79"/>
  <c r="R98" i="79"/>
  <c r="T98" i="79" s="1"/>
  <c r="U238" i="79"/>
  <c r="W238" i="79" s="1"/>
  <c r="U232" i="79"/>
  <c r="W232" i="79" s="1"/>
  <c r="R93" i="79"/>
  <c r="T93" i="79" s="1"/>
  <c r="R95" i="79"/>
  <c r="T95" i="79" s="1"/>
  <c r="U236" i="79"/>
  <c r="W236" i="79" s="1"/>
  <c r="U234" i="79"/>
  <c r="W234" i="79" s="1"/>
  <c r="R103" i="79"/>
  <c r="T103" i="79" s="1"/>
  <c r="U233" i="79"/>
  <c r="W233" i="79" s="1"/>
  <c r="R97" i="79"/>
  <c r="T97" i="79" s="1"/>
  <c r="U243" i="79"/>
  <c r="W243" i="79" s="1"/>
  <c r="R92" i="79"/>
  <c r="U240" i="79"/>
  <c r="W240" i="79" s="1"/>
  <c r="R102" i="79"/>
  <c r="T102" i="79" s="1"/>
  <c r="U242" i="79"/>
  <c r="W242" i="79" s="1"/>
  <c r="W235" i="79"/>
  <c r="U237" i="79"/>
  <c r="X237" i="79" s="1"/>
  <c r="R241" i="79"/>
  <c r="R235" i="79"/>
  <c r="T235" i="79" s="1"/>
  <c r="R242" i="79"/>
  <c r="R240" i="79"/>
  <c r="X240" i="79" s="1"/>
  <c r="R236" i="79"/>
  <c r="X236" i="79" s="1"/>
  <c r="R233" i="79"/>
  <c r="T233" i="79" s="1"/>
  <c r="R22" i="79"/>
  <c r="T22" i="79" s="1"/>
  <c r="R30" i="79"/>
  <c r="T30" i="79" s="1"/>
  <c r="R243" i="79"/>
  <c r="T243" i="79" s="1"/>
  <c r="R33" i="79"/>
  <c r="Y30" i="79"/>
  <c r="R232" i="79"/>
  <c r="T232" i="79" s="1"/>
  <c r="R32" i="79"/>
  <c r="N83" i="79"/>
  <c r="N86" i="79" s="1"/>
  <c r="R25" i="79"/>
  <c r="T25" i="79" s="1"/>
  <c r="R238" i="79"/>
  <c r="X235" i="79"/>
  <c r="R29" i="79"/>
  <c r="T29" i="79" s="1"/>
  <c r="H251" i="77"/>
  <c r="H245" i="77"/>
  <c r="H231" i="77"/>
  <c r="H235" i="77"/>
  <c r="H230" i="77"/>
  <c r="H232" i="77"/>
  <c r="H225" i="77"/>
  <c r="H237" i="77"/>
  <c r="H242" i="77"/>
  <c r="H243" i="77"/>
  <c r="H228" i="77"/>
  <c r="H224" i="77"/>
  <c r="H238" i="77"/>
  <c r="H239" i="77"/>
  <c r="H241" i="77"/>
  <c r="H252" i="77"/>
  <c r="H236" i="77"/>
  <c r="H250" i="77"/>
  <c r="H246" i="77"/>
  <c r="H233" i="77"/>
  <c r="H227" i="77"/>
  <c r="H234" i="77"/>
  <c r="H247" i="77"/>
  <c r="H229" i="77"/>
  <c r="H244" i="77"/>
  <c r="H221" i="77"/>
  <c r="H248" i="77"/>
  <c r="H249" i="77"/>
  <c r="H240" i="77"/>
  <c r="H219" i="77"/>
  <c r="G252" i="77"/>
  <c r="N183" i="78"/>
  <c r="O184" i="77"/>
  <c r="M201" i="78"/>
  <c r="N201" i="78"/>
  <c r="Y242" i="79"/>
  <c r="C58" i="78"/>
  <c r="F57" i="78"/>
  <c r="N77" i="78"/>
  <c r="I170" i="78"/>
  <c r="M147" i="78"/>
  <c r="G119" i="78"/>
  <c r="C121" i="78"/>
  <c r="D80" i="78"/>
  <c r="D88" i="78" s="1"/>
  <c r="F74" i="78"/>
  <c r="L203" i="78"/>
  <c r="Y237" i="79"/>
  <c r="T28" i="79"/>
  <c r="O17" i="77"/>
  <c r="N68" i="78"/>
  <c r="G136" i="78"/>
  <c r="C140" i="78"/>
  <c r="F136" i="78"/>
  <c r="D65" i="78"/>
  <c r="F59" i="78"/>
  <c r="E58" i="78"/>
  <c r="E88" i="78" s="1"/>
  <c r="M189" i="78"/>
  <c r="M65" i="78"/>
  <c r="G161" i="78"/>
  <c r="G126" i="78"/>
  <c r="C128" i="78"/>
  <c r="F158" i="78"/>
  <c r="B162" i="78"/>
  <c r="F162" i="78" s="1"/>
  <c r="G114" i="78"/>
  <c r="F65" i="78"/>
  <c r="F12" i="78"/>
  <c r="E65" i="78"/>
  <c r="J293" i="77"/>
  <c r="N153" i="78"/>
  <c r="Y101" i="79"/>
  <c r="F79" i="78"/>
  <c r="B80" i="78"/>
  <c r="B88" i="78" s="1"/>
  <c r="F23" i="78"/>
  <c r="N183" i="77"/>
  <c r="G73" i="78"/>
  <c r="G11" i="78"/>
  <c r="C17" i="78"/>
  <c r="G70" i="78"/>
  <c r="N113" i="78"/>
  <c r="N293" i="79"/>
  <c r="N296" i="79" s="1"/>
  <c r="I129" i="78"/>
  <c r="M99" i="78"/>
  <c r="M393" i="77"/>
  <c r="M375" i="77"/>
  <c r="U95" i="79"/>
  <c r="U98" i="79"/>
  <c r="W98" i="79" s="1"/>
  <c r="U93" i="79"/>
  <c r="U97" i="79"/>
  <c r="W97" i="79" s="1"/>
  <c r="U102" i="79"/>
  <c r="W102" i="79" s="1"/>
  <c r="U101" i="79"/>
  <c r="W101" i="79" s="1"/>
  <c r="U92" i="79"/>
  <c r="W92" i="79" s="1"/>
  <c r="U99" i="79"/>
  <c r="W99" i="79" s="1"/>
  <c r="U96" i="79"/>
  <c r="W96" i="79" s="1"/>
  <c r="U103" i="79"/>
  <c r="W103" i="79" s="1"/>
  <c r="U100" i="79"/>
  <c r="W100" i="79" s="1"/>
  <c r="U94" i="79"/>
  <c r="O144" i="77"/>
  <c r="O153" i="77"/>
  <c r="O148" i="77"/>
  <c r="O146" i="77"/>
  <c r="O152" i="77"/>
  <c r="O170" i="77"/>
  <c r="O136" i="77"/>
  <c r="O151" i="77"/>
  <c r="O162" i="77"/>
  <c r="O142" i="77"/>
  <c r="O165" i="77"/>
  <c r="O147" i="77"/>
  <c r="O150" i="77"/>
  <c r="O156" i="77"/>
  <c r="O163" i="77"/>
  <c r="O139" i="77"/>
  <c r="O164" i="77"/>
  <c r="O166" i="77"/>
  <c r="O141" i="77"/>
  <c r="O155" i="77"/>
  <c r="O149" i="77"/>
  <c r="O145" i="77"/>
  <c r="O138" i="77"/>
  <c r="O161" i="77"/>
  <c r="N170" i="77"/>
  <c r="O154" i="77"/>
  <c r="O158" i="77"/>
  <c r="N285" i="77"/>
  <c r="M87" i="77"/>
  <c r="N202" i="77"/>
  <c r="F101" i="78"/>
  <c r="D106" i="78"/>
  <c r="D129" i="78" s="1"/>
  <c r="G162" i="77"/>
  <c r="H162" i="77"/>
  <c r="F20" i="78"/>
  <c r="G20" i="78" s="1"/>
  <c r="F73" i="78"/>
  <c r="H222" i="77"/>
  <c r="E106" i="78"/>
  <c r="E129" i="78" s="1"/>
  <c r="F102" i="78"/>
  <c r="G102" i="78"/>
  <c r="F119" i="78"/>
  <c r="Y241" i="79"/>
  <c r="N59" i="77"/>
  <c r="J181" i="78"/>
  <c r="M58" i="77"/>
  <c r="J88" i="77"/>
  <c r="N58" i="77"/>
  <c r="H318" i="77"/>
  <c r="H320" i="77"/>
  <c r="H315" i="77"/>
  <c r="H334" i="77"/>
  <c r="H325" i="77"/>
  <c r="O160" i="77"/>
  <c r="N162" i="78"/>
  <c r="N200" i="78"/>
  <c r="E121" i="78"/>
  <c r="F115" i="78"/>
  <c r="G115" i="78"/>
  <c r="N197" i="77"/>
  <c r="M182" i="78"/>
  <c r="N182" i="78" s="1"/>
  <c r="T27" i="79"/>
  <c r="N188" i="77"/>
  <c r="U24" i="79"/>
  <c r="W24" i="79" s="1"/>
  <c r="U27" i="79"/>
  <c r="W27" i="79" s="1"/>
  <c r="U30" i="79"/>
  <c r="U33" i="79"/>
  <c r="W33" i="79" s="1"/>
  <c r="U26" i="79"/>
  <c r="W26" i="79" s="1"/>
  <c r="U29" i="79"/>
  <c r="W29" i="79" s="1"/>
  <c r="U31" i="79"/>
  <c r="W31" i="79" s="1"/>
  <c r="U23" i="79"/>
  <c r="W23" i="79" s="1"/>
  <c r="U25" i="79"/>
  <c r="W25" i="79" s="1"/>
  <c r="U32" i="79"/>
  <c r="W32" i="79" s="1"/>
  <c r="U22" i="79"/>
  <c r="U28" i="79"/>
  <c r="W28" i="79" s="1"/>
  <c r="N128" i="78"/>
  <c r="G72" i="78"/>
  <c r="Y95" i="79"/>
  <c r="N382" i="77"/>
  <c r="N178" i="78"/>
  <c r="Y233" i="79"/>
  <c r="Y100" i="79"/>
  <c r="T100" i="79"/>
  <c r="O140" i="77"/>
  <c r="N140" i="77"/>
  <c r="H147" i="77"/>
  <c r="G147" i="77"/>
  <c r="F84" i="78"/>
  <c r="G84" i="78"/>
  <c r="F122" i="78"/>
  <c r="M386" i="77"/>
  <c r="J416" i="77"/>
  <c r="F42" i="78"/>
  <c r="B46" i="78"/>
  <c r="F46" i="78" s="1"/>
  <c r="F19" i="78"/>
  <c r="D24" i="78"/>
  <c r="D47" i="78" s="1"/>
  <c r="Y102" i="79"/>
  <c r="T26" i="79"/>
  <c r="F106" i="78"/>
  <c r="E46" i="78"/>
  <c r="G40" i="78"/>
  <c r="Y163" i="79"/>
  <c r="N75" i="78"/>
  <c r="N81" i="78"/>
  <c r="H345" i="77"/>
  <c r="G345" i="77"/>
  <c r="N182" i="77"/>
  <c r="O182" i="77"/>
  <c r="F86" i="78"/>
  <c r="D87" i="78"/>
  <c r="Y98" i="79"/>
  <c r="N334" i="77"/>
  <c r="F94" i="78"/>
  <c r="G94" i="78"/>
  <c r="B129" i="78"/>
  <c r="F99" i="78"/>
  <c r="G154" i="78"/>
  <c r="Y97" i="79"/>
  <c r="N37" i="78"/>
  <c r="N121" i="78"/>
  <c r="F147" i="78"/>
  <c r="G147" i="78" s="1"/>
  <c r="N17" i="77"/>
  <c r="G157" i="78"/>
  <c r="N187" i="78"/>
  <c r="N191" i="78"/>
  <c r="G29" i="78"/>
  <c r="B128" i="78"/>
  <c r="N229" i="77"/>
  <c r="O229" i="77"/>
  <c r="N198" i="78"/>
  <c r="N184" i="77"/>
  <c r="N47" i="77"/>
  <c r="M47" i="77"/>
  <c r="G64" i="78"/>
  <c r="N140" i="78"/>
  <c r="N186" i="78"/>
  <c r="G137" i="78"/>
  <c r="F137" i="78"/>
  <c r="G46" i="78"/>
  <c r="T31" i="79"/>
  <c r="G26" i="78"/>
  <c r="N80" i="78"/>
  <c r="G99" i="78"/>
  <c r="T239" i="79"/>
  <c r="Y239" i="79"/>
  <c r="N69" i="77"/>
  <c r="M176" i="78"/>
  <c r="N176" i="78"/>
  <c r="Y236" i="79"/>
  <c r="L211" i="77"/>
  <c r="T24" i="79"/>
  <c r="B17" i="78"/>
  <c r="F11" i="78"/>
  <c r="G25" i="78"/>
  <c r="F25" i="78"/>
  <c r="T234" i="79"/>
  <c r="Y234" i="79"/>
  <c r="N161" i="78"/>
  <c r="Y171" i="79"/>
  <c r="Y96" i="79"/>
  <c r="M203" i="77"/>
  <c r="O203" i="77" s="1"/>
  <c r="I203" i="78"/>
  <c r="M203" i="78" s="1"/>
  <c r="M175" i="78"/>
  <c r="I211" i="77"/>
  <c r="M211" i="77" s="1"/>
  <c r="M188" i="77"/>
  <c r="N383" i="77"/>
  <c r="N111" i="78"/>
  <c r="C156" i="79"/>
  <c r="N153" i="79"/>
  <c r="N156" i="79" s="1"/>
  <c r="G37" i="78"/>
  <c r="F37" i="78"/>
  <c r="E39" i="78"/>
  <c r="F39" i="78" s="1"/>
  <c r="N187" i="77"/>
  <c r="N223" i="79"/>
  <c r="N226" i="79" s="1"/>
  <c r="X99" i="79"/>
  <c r="N292" i="77"/>
  <c r="N106" i="78"/>
  <c r="G129" i="77"/>
  <c r="F129" i="77"/>
  <c r="N179" i="78"/>
  <c r="Y93" i="79"/>
  <c r="N407" i="77"/>
  <c r="N11" i="78"/>
  <c r="O11" i="78"/>
  <c r="M208" i="78"/>
  <c r="G112" i="78"/>
  <c r="F28" i="78"/>
  <c r="G28" i="78" s="1"/>
  <c r="G79" i="78"/>
  <c r="F170" i="77"/>
  <c r="N267" i="77"/>
  <c r="Y235" i="79"/>
  <c r="M199" i="78"/>
  <c r="N71" i="78"/>
  <c r="U172" i="79"/>
  <c r="W172" i="79" s="1"/>
  <c r="U165" i="79"/>
  <c r="W165" i="79" s="1"/>
  <c r="U162" i="79"/>
  <c r="W162" i="79" s="1"/>
  <c r="U168" i="79"/>
  <c r="W168" i="79" s="1"/>
  <c r="U171" i="79"/>
  <c r="W171" i="79" s="1"/>
  <c r="U169" i="79"/>
  <c r="W169" i="79" s="1"/>
  <c r="U173" i="79"/>
  <c r="W173" i="79" s="1"/>
  <c r="U170" i="79"/>
  <c r="W170" i="79" s="1"/>
  <c r="U166" i="79"/>
  <c r="W166" i="79" s="1"/>
  <c r="U163" i="79"/>
  <c r="W163" i="79" s="1"/>
  <c r="U164" i="79"/>
  <c r="W164" i="79" s="1"/>
  <c r="U167" i="79"/>
  <c r="R163" i="79"/>
  <c r="R166" i="79"/>
  <c r="R173" i="79"/>
  <c r="R165" i="79"/>
  <c r="R168" i="79"/>
  <c r="R169" i="79"/>
  <c r="R162" i="79"/>
  <c r="R172" i="79"/>
  <c r="R164" i="79"/>
  <c r="R170" i="79"/>
  <c r="R171" i="79"/>
  <c r="R167" i="79"/>
  <c r="N105" i="78"/>
  <c r="T92" i="79"/>
  <c r="Y92" i="79"/>
  <c r="F161" i="78"/>
  <c r="M46" i="78"/>
  <c r="I47" i="78"/>
  <c r="M47" i="78" s="1"/>
  <c r="O33" i="78" s="1"/>
  <c r="H128" i="77"/>
  <c r="F293" i="77"/>
  <c r="G293" i="77"/>
  <c r="F61" i="78"/>
  <c r="L47" i="78"/>
  <c r="N99" i="78"/>
  <c r="J129" i="78"/>
  <c r="M192" i="78"/>
  <c r="N192" i="78" s="1"/>
  <c r="N186" i="77"/>
  <c r="N158" i="78"/>
  <c r="K210" i="78"/>
  <c r="M210" i="78" s="1"/>
  <c r="G104" i="78"/>
  <c r="F104" i="78"/>
  <c r="C106" i="78"/>
  <c r="M270" i="77"/>
  <c r="I293" i="77"/>
  <c r="G54" i="78"/>
  <c r="N129" i="77"/>
  <c r="K293" i="77"/>
  <c r="O24" i="77"/>
  <c r="N24" i="77"/>
  <c r="F103" i="78"/>
  <c r="Y243" i="79"/>
  <c r="N404" i="77"/>
  <c r="N209" i="78"/>
  <c r="O206" i="77"/>
  <c r="G168" i="78"/>
  <c r="O207" i="77"/>
  <c r="J211" i="77"/>
  <c r="M181" i="77"/>
  <c r="O181" i="77" s="1"/>
  <c r="M204" i="78"/>
  <c r="K88" i="77"/>
  <c r="K181" i="78"/>
  <c r="F31" i="78"/>
  <c r="G31" i="78"/>
  <c r="M193" i="78"/>
  <c r="O18" i="78"/>
  <c r="F153" i="78"/>
  <c r="G153" i="78" s="1"/>
  <c r="M210" i="77"/>
  <c r="O210" i="77" s="1"/>
  <c r="G18" i="78"/>
  <c r="C24" i="78"/>
  <c r="I188" i="78"/>
  <c r="I88" i="77"/>
  <c r="M65" i="77"/>
  <c r="J88" i="78"/>
  <c r="T99" i="79"/>
  <c r="Y99" i="79"/>
  <c r="M58" i="78"/>
  <c r="I88" i="78"/>
  <c r="T23" i="79"/>
  <c r="N200" i="77"/>
  <c r="O200" i="77"/>
  <c r="J47" i="78"/>
  <c r="M17" i="78"/>
  <c r="M334" i="77"/>
  <c r="N70" i="77"/>
  <c r="N55" i="77"/>
  <c r="N252" i="77"/>
  <c r="M252" i="77"/>
  <c r="F117" i="78"/>
  <c r="D121" i="78"/>
  <c r="L188" i="78"/>
  <c r="N197" i="78"/>
  <c r="M197" i="78"/>
  <c r="K188" i="78"/>
  <c r="F60" i="78"/>
  <c r="G60" i="78" s="1"/>
  <c r="G17" i="77"/>
  <c r="H17" i="77"/>
  <c r="N190" i="77"/>
  <c r="O190" i="77"/>
  <c r="Y232" i="79"/>
  <c r="Y238" i="79"/>
  <c r="N18" i="78"/>
  <c r="N396" i="77"/>
  <c r="M206" i="78"/>
  <c r="N206" i="78"/>
  <c r="G170" i="77"/>
  <c r="N65" i="77"/>
  <c r="J188" i="78"/>
  <c r="N175" i="78"/>
  <c r="G159" i="78"/>
  <c r="G85" i="78"/>
  <c r="F85" i="78"/>
  <c r="D170" i="78"/>
  <c r="G41" i="78"/>
  <c r="F41" i="78"/>
  <c r="F120" i="78"/>
  <c r="B121" i="78"/>
  <c r="F22" i="78"/>
  <c r="B24" i="78"/>
  <c r="M196" i="78"/>
  <c r="O195" i="77"/>
  <c r="N195" i="77"/>
  <c r="G169" i="78"/>
  <c r="G98" i="78"/>
  <c r="F98" i="78"/>
  <c r="G21" i="78"/>
  <c r="N276" i="77"/>
  <c r="N193" i="78"/>
  <c r="H270" i="77"/>
  <c r="F27" i="78"/>
  <c r="G27" i="78" s="1"/>
  <c r="N286" i="77"/>
  <c r="F52" i="78"/>
  <c r="G61" i="78"/>
  <c r="H140" i="77"/>
  <c r="G140" i="77"/>
  <c r="E170" i="78"/>
  <c r="F142" i="78"/>
  <c r="G142" i="78"/>
  <c r="N177" i="78"/>
  <c r="N194" i="78"/>
  <c r="M194" i="78"/>
  <c r="M185" i="78"/>
  <c r="N185" i="78"/>
  <c r="F47" i="77"/>
  <c r="G67" i="78"/>
  <c r="Y240" i="79"/>
  <c r="M24" i="78"/>
  <c r="G150" i="78"/>
  <c r="N209" i="77"/>
  <c r="O209" i="77"/>
  <c r="G47" i="77"/>
  <c r="H169" i="77"/>
  <c r="G169" i="77"/>
  <c r="N39" i="78"/>
  <c r="G81" i="78"/>
  <c r="F88" i="77"/>
  <c r="N205" i="78"/>
  <c r="N284" i="77"/>
  <c r="N63" i="77"/>
  <c r="K170" i="78"/>
  <c r="N141" i="78"/>
  <c r="H285" i="77"/>
  <c r="G77" i="78"/>
  <c r="L210" i="78"/>
  <c r="L211" i="78" s="1"/>
  <c r="F58" i="78"/>
  <c r="E17" i="78"/>
  <c r="G16" i="78"/>
  <c r="O367" i="77"/>
  <c r="F83" i="78"/>
  <c r="C87" i="78"/>
  <c r="N207" i="78"/>
  <c r="M180" i="78"/>
  <c r="F16" i="78"/>
  <c r="O97" i="77"/>
  <c r="O113" i="77"/>
  <c r="O111" i="77"/>
  <c r="O116" i="77"/>
  <c r="O109" i="77"/>
  <c r="O115" i="77"/>
  <c r="O110" i="77"/>
  <c r="O98" i="77"/>
  <c r="O119" i="77"/>
  <c r="O114" i="77"/>
  <c r="O120" i="77"/>
  <c r="O105" i="77"/>
  <c r="O96" i="77"/>
  <c r="O117" i="77"/>
  <c r="O107" i="77"/>
  <c r="O104" i="77"/>
  <c r="O95" i="77"/>
  <c r="O94" i="77"/>
  <c r="O102" i="77"/>
  <c r="O106" i="77"/>
  <c r="O122" i="77"/>
  <c r="O112" i="77"/>
  <c r="O93" i="77"/>
  <c r="O129" i="77"/>
  <c r="O108" i="77"/>
  <c r="Z239" i="79" l="1"/>
  <c r="X33" i="79"/>
  <c r="Z33" i="79" s="1"/>
  <c r="X24" i="79"/>
  <c r="Z24" i="79" s="1"/>
  <c r="W237" i="79"/>
  <c r="X27" i="79"/>
  <c r="Z27" i="79" s="1"/>
  <c r="T236" i="79"/>
  <c r="X238" i="79"/>
  <c r="Z238" i="79" s="1"/>
  <c r="X241" i="79"/>
  <c r="Z241" i="79" s="1"/>
  <c r="X234" i="79"/>
  <c r="X97" i="79"/>
  <c r="Z97" i="79" s="1"/>
  <c r="X242" i="79"/>
  <c r="Z242" i="79" s="1"/>
  <c r="X233" i="79"/>
  <c r="Z233" i="79" s="1"/>
  <c r="X25" i="79"/>
  <c r="Z25" i="79" s="1"/>
  <c r="X232" i="79"/>
  <c r="Z232" i="79" s="1"/>
  <c r="X243" i="79"/>
  <c r="Z243" i="79" s="1"/>
  <c r="T241" i="79"/>
  <c r="Z237" i="79"/>
  <c r="X96" i="79"/>
  <c r="Z96" i="79" s="1"/>
  <c r="X98" i="79"/>
  <c r="Z98" i="79" s="1"/>
  <c r="T240" i="79"/>
  <c r="Z236" i="79"/>
  <c r="X26" i="79"/>
  <c r="Z26" i="79" s="1"/>
  <c r="X103" i="79"/>
  <c r="Z103" i="79" s="1"/>
  <c r="T238" i="79"/>
  <c r="X92" i="79"/>
  <c r="Z92" i="79" s="1"/>
  <c r="T242" i="79"/>
  <c r="X100" i="79"/>
  <c r="Z100" i="79" s="1"/>
  <c r="X166" i="79"/>
  <c r="Z166" i="79" s="1"/>
  <c r="Z240" i="79"/>
  <c r="X162" i="79"/>
  <c r="Z162" i="79" s="1"/>
  <c r="Z235" i="79"/>
  <c r="X28" i="79"/>
  <c r="Z28" i="79" s="1"/>
  <c r="F88" i="78"/>
  <c r="H85" i="78" s="1"/>
  <c r="N210" i="78"/>
  <c r="H83" i="78"/>
  <c r="H41" i="78"/>
  <c r="X172" i="79"/>
  <c r="Z172" i="79" s="1"/>
  <c r="T172" i="79"/>
  <c r="J211" i="78"/>
  <c r="M181" i="78"/>
  <c r="N181" i="78"/>
  <c r="H23" i="78"/>
  <c r="O189" i="78"/>
  <c r="G39" i="78"/>
  <c r="H52" i="78"/>
  <c r="H65" i="78"/>
  <c r="X169" i="79"/>
  <c r="Z169" i="79" s="1"/>
  <c r="T169" i="79"/>
  <c r="G65" i="78"/>
  <c r="O24" i="78"/>
  <c r="O206" i="78"/>
  <c r="X23" i="79"/>
  <c r="Z23" i="79" s="1"/>
  <c r="N210" i="77"/>
  <c r="G106" i="78"/>
  <c r="O177" i="77"/>
  <c r="O205" i="77"/>
  <c r="O185" i="77"/>
  <c r="O179" i="77"/>
  <c r="O176" i="77"/>
  <c r="O198" i="77"/>
  <c r="O199" i="77"/>
  <c r="O204" i="77"/>
  <c r="O180" i="77"/>
  <c r="O211" i="77"/>
  <c r="O192" i="77"/>
  <c r="O196" i="77"/>
  <c r="O191" i="77"/>
  <c r="O201" i="77"/>
  <c r="O178" i="77"/>
  <c r="O189" i="77"/>
  <c r="O193" i="77"/>
  <c r="F87" i="78"/>
  <c r="H87" i="78" s="1"/>
  <c r="G87" i="78"/>
  <c r="N24" i="78"/>
  <c r="O194" i="78"/>
  <c r="G120" i="78"/>
  <c r="N47" i="78"/>
  <c r="M88" i="78"/>
  <c r="K211" i="78"/>
  <c r="O194" i="77"/>
  <c r="H266" i="77"/>
  <c r="H281" i="77"/>
  <c r="H274" i="77"/>
  <c r="H258" i="77"/>
  <c r="H260" i="77"/>
  <c r="H273" i="77"/>
  <c r="H289" i="77"/>
  <c r="H277" i="77"/>
  <c r="H293" i="77"/>
  <c r="H269" i="77"/>
  <c r="H267" i="77"/>
  <c r="H268" i="77"/>
  <c r="H262" i="77"/>
  <c r="H259" i="77"/>
  <c r="H284" i="77"/>
  <c r="H265" i="77"/>
  <c r="H290" i="77"/>
  <c r="H278" i="77"/>
  <c r="H286" i="77"/>
  <c r="H291" i="77"/>
  <c r="H282" i="77"/>
  <c r="H276" i="77"/>
  <c r="H283" i="77"/>
  <c r="H287" i="77"/>
  <c r="H271" i="77"/>
  <c r="H279" i="77"/>
  <c r="H261" i="77"/>
  <c r="H275" i="77"/>
  <c r="H263" i="77"/>
  <c r="H257" i="77"/>
  <c r="H272" i="77"/>
  <c r="H292" i="77"/>
  <c r="T164" i="79"/>
  <c r="X164" i="79"/>
  <c r="Z164" i="79" s="1"/>
  <c r="T163" i="79"/>
  <c r="X163" i="79"/>
  <c r="Z163" i="79" s="1"/>
  <c r="H149" i="77"/>
  <c r="H135" i="77"/>
  <c r="H146" i="77"/>
  <c r="H156" i="77"/>
  <c r="H157" i="77"/>
  <c r="H151" i="77"/>
  <c r="H164" i="77"/>
  <c r="H145" i="77"/>
  <c r="H163" i="77"/>
  <c r="H155" i="77"/>
  <c r="H166" i="77"/>
  <c r="H168" i="77"/>
  <c r="H144" i="77"/>
  <c r="H165" i="77"/>
  <c r="H152" i="77"/>
  <c r="H161" i="77"/>
  <c r="H138" i="77"/>
  <c r="H137" i="77"/>
  <c r="H139" i="77"/>
  <c r="H159" i="77"/>
  <c r="H154" i="77"/>
  <c r="H141" i="77"/>
  <c r="H160" i="77"/>
  <c r="H167" i="77"/>
  <c r="H148" i="77"/>
  <c r="H136" i="77"/>
  <c r="H150" i="77"/>
  <c r="H170" i="77"/>
  <c r="H134" i="77"/>
  <c r="H153" i="77"/>
  <c r="H142" i="77"/>
  <c r="H158" i="77"/>
  <c r="H143" i="77"/>
  <c r="H11" i="78"/>
  <c r="O37" i="78"/>
  <c r="H86" i="78"/>
  <c r="G86" i="78"/>
  <c r="X102" i="79"/>
  <c r="Z102" i="79" s="1"/>
  <c r="M416" i="77"/>
  <c r="O386" i="77" s="1"/>
  <c r="O58" i="77"/>
  <c r="X29" i="79"/>
  <c r="Z29" i="79" s="1"/>
  <c r="O15" i="78"/>
  <c r="G158" i="78"/>
  <c r="O65" i="78"/>
  <c r="N65" i="78"/>
  <c r="O43" i="78"/>
  <c r="N203" i="78"/>
  <c r="O58" i="78"/>
  <c r="H12" i="78"/>
  <c r="C170" i="78"/>
  <c r="G140" i="78"/>
  <c r="N188" i="78"/>
  <c r="O349" i="77"/>
  <c r="O375" i="77"/>
  <c r="O362" i="77"/>
  <c r="O348" i="77"/>
  <c r="O361" i="77"/>
  <c r="O344" i="77"/>
  <c r="O356" i="77"/>
  <c r="O353" i="77"/>
  <c r="O368" i="77"/>
  <c r="O359" i="77"/>
  <c r="O358" i="77"/>
  <c r="O354" i="77"/>
  <c r="O371" i="77"/>
  <c r="O343" i="77"/>
  <c r="O340" i="77"/>
  <c r="O351" i="77"/>
  <c r="O339" i="77"/>
  <c r="O347" i="77"/>
  <c r="O360" i="77"/>
  <c r="O369" i="77"/>
  <c r="O372" i="77"/>
  <c r="O357" i="77"/>
  <c r="O363" i="77"/>
  <c r="O346" i="77"/>
  <c r="O342" i="77"/>
  <c r="O355" i="77"/>
  <c r="O373" i="77"/>
  <c r="O370" i="77"/>
  <c r="O364" i="77"/>
  <c r="O350" i="77"/>
  <c r="O374" i="77"/>
  <c r="O366" i="77"/>
  <c r="O341" i="77"/>
  <c r="O352" i="77"/>
  <c r="O345" i="77"/>
  <c r="O365" i="77"/>
  <c r="N189" i="78"/>
  <c r="H60" i="78"/>
  <c r="Z99" i="79"/>
  <c r="X31" i="79"/>
  <c r="Z31" i="79" s="1"/>
  <c r="W94" i="79"/>
  <c r="X94" i="79"/>
  <c r="Z94" i="79" s="1"/>
  <c r="F80" i="78"/>
  <c r="H57" i="78"/>
  <c r="F128" i="78"/>
  <c r="G128" i="78" s="1"/>
  <c r="H84" i="78"/>
  <c r="H73" i="78"/>
  <c r="W93" i="79"/>
  <c r="X93" i="79"/>
  <c r="Z93" i="79" s="1"/>
  <c r="O393" i="77"/>
  <c r="H79" i="78"/>
  <c r="G58" i="78"/>
  <c r="C88" i="78"/>
  <c r="N180" i="78"/>
  <c r="O39" i="78"/>
  <c r="H36" i="77"/>
  <c r="H14" i="77"/>
  <c r="H33" i="77"/>
  <c r="H20" i="77"/>
  <c r="H22" i="77"/>
  <c r="H13" i="77"/>
  <c r="H19" i="77"/>
  <c r="H32" i="77"/>
  <c r="H37" i="77"/>
  <c r="H23" i="77"/>
  <c r="H39" i="77"/>
  <c r="H11" i="77"/>
  <c r="H34" i="77"/>
  <c r="H43" i="77"/>
  <c r="H27" i="77"/>
  <c r="H40" i="77"/>
  <c r="H46" i="77"/>
  <c r="H30" i="77"/>
  <c r="H25" i="77"/>
  <c r="H26" i="77"/>
  <c r="H44" i="77"/>
  <c r="H18" i="77"/>
  <c r="H29" i="77"/>
  <c r="H28" i="77"/>
  <c r="H45" i="77"/>
  <c r="H12" i="77"/>
  <c r="H15" i="77"/>
  <c r="H47" i="77"/>
  <c r="H38" i="77"/>
  <c r="H21" i="77"/>
  <c r="H35" i="77"/>
  <c r="H31" i="77"/>
  <c r="H16" i="77"/>
  <c r="H41" i="77"/>
  <c r="H42" i="77"/>
  <c r="F24" i="78"/>
  <c r="H24" i="78" s="1"/>
  <c r="H24" i="77"/>
  <c r="O216" i="77"/>
  <c r="O220" i="77"/>
  <c r="O221" i="77"/>
  <c r="O227" i="77"/>
  <c r="O246" i="77"/>
  <c r="O247" i="77"/>
  <c r="O249" i="77"/>
  <c r="O238" i="77"/>
  <c r="O242" i="77"/>
  <c r="O240" i="77"/>
  <c r="O245" i="77"/>
  <c r="O233" i="77"/>
  <c r="O239" i="77"/>
  <c r="O219" i="77"/>
  <c r="O234" i="77"/>
  <c r="O232" i="77"/>
  <c r="O237" i="77"/>
  <c r="O217" i="77"/>
  <c r="O228" i="77"/>
  <c r="O218" i="77"/>
  <c r="O231" i="77"/>
  <c r="O236" i="77"/>
  <c r="O223" i="77"/>
  <c r="O235" i="77"/>
  <c r="O226" i="77"/>
  <c r="O251" i="77"/>
  <c r="O248" i="77"/>
  <c r="O225" i="77"/>
  <c r="O244" i="77"/>
  <c r="O252" i="77"/>
  <c r="O230" i="77"/>
  <c r="O243" i="77"/>
  <c r="O250" i="77"/>
  <c r="O224" i="77"/>
  <c r="O241" i="77"/>
  <c r="O222" i="77"/>
  <c r="O314" i="77"/>
  <c r="O332" i="77"/>
  <c r="O301" i="77"/>
  <c r="O298" i="77"/>
  <c r="O323" i="77"/>
  <c r="O309" i="77"/>
  <c r="O303" i="77"/>
  <c r="O310" i="77"/>
  <c r="O333" i="77"/>
  <c r="O328" i="77"/>
  <c r="O308" i="77"/>
  <c r="O299" i="77"/>
  <c r="O300" i="77"/>
  <c r="O306" i="77"/>
  <c r="O304" i="77"/>
  <c r="O305" i="77"/>
  <c r="O327" i="77"/>
  <c r="O319" i="77"/>
  <c r="O311" i="77"/>
  <c r="O325" i="77"/>
  <c r="O321" i="77"/>
  <c r="O320" i="77"/>
  <c r="O334" i="77"/>
  <c r="O312" i="77"/>
  <c r="O324" i="77"/>
  <c r="O315" i="77"/>
  <c r="O317" i="77"/>
  <c r="O322" i="77"/>
  <c r="O302" i="77"/>
  <c r="O318" i="77"/>
  <c r="O316" i="77"/>
  <c r="O330" i="77"/>
  <c r="O307" i="77"/>
  <c r="O313" i="77"/>
  <c r="O331" i="77"/>
  <c r="O326" i="77"/>
  <c r="O329" i="77"/>
  <c r="N88" i="78"/>
  <c r="M188" i="78"/>
  <c r="I211" i="78"/>
  <c r="M211" i="78" s="1"/>
  <c r="O210" i="78" s="1"/>
  <c r="N211" i="77"/>
  <c r="M293" i="77"/>
  <c r="O186" i="77"/>
  <c r="X32" i="79"/>
  <c r="Z32" i="79" s="1"/>
  <c r="X167" i="79"/>
  <c r="Z167" i="79" s="1"/>
  <c r="T167" i="79"/>
  <c r="X165" i="79"/>
  <c r="Z165" i="79" s="1"/>
  <c r="T165" i="79"/>
  <c r="O208" i="77"/>
  <c r="H96" i="77"/>
  <c r="H117" i="77"/>
  <c r="H113" i="77"/>
  <c r="H118" i="77"/>
  <c r="H125" i="77"/>
  <c r="H119" i="77"/>
  <c r="H109" i="77"/>
  <c r="H106" i="77"/>
  <c r="H127" i="77"/>
  <c r="H123" i="77"/>
  <c r="H93" i="77"/>
  <c r="H104" i="77"/>
  <c r="H108" i="77"/>
  <c r="H116" i="77"/>
  <c r="H114" i="77"/>
  <c r="H101" i="77"/>
  <c r="H120" i="77"/>
  <c r="H129" i="77"/>
  <c r="H103" i="77"/>
  <c r="H98" i="77"/>
  <c r="H107" i="77"/>
  <c r="H112" i="77"/>
  <c r="H115" i="77"/>
  <c r="H94" i="77"/>
  <c r="H105" i="77"/>
  <c r="H110" i="77"/>
  <c r="H126" i="77"/>
  <c r="H122" i="77"/>
  <c r="H100" i="77"/>
  <c r="H102" i="77"/>
  <c r="H111" i="77"/>
  <c r="H121" i="77"/>
  <c r="H97" i="77"/>
  <c r="H99" i="77"/>
  <c r="O25" i="77"/>
  <c r="O14" i="77"/>
  <c r="O22" i="77"/>
  <c r="O34" i="77"/>
  <c r="O36" i="77"/>
  <c r="O13" i="77"/>
  <c r="O42" i="77"/>
  <c r="O45" i="77"/>
  <c r="O28" i="77"/>
  <c r="O15" i="77"/>
  <c r="O11" i="77"/>
  <c r="O12" i="77"/>
  <c r="O26" i="77"/>
  <c r="O40" i="77"/>
  <c r="O23" i="77"/>
  <c r="O38" i="77"/>
  <c r="O46" i="77"/>
  <c r="O16" i="77"/>
  <c r="O33" i="77"/>
  <c r="O27" i="77"/>
  <c r="O44" i="77"/>
  <c r="O20" i="77"/>
  <c r="O47" i="77"/>
  <c r="O37" i="77"/>
  <c r="O31" i="77"/>
  <c r="O43" i="77"/>
  <c r="O29" i="77"/>
  <c r="O41" i="77"/>
  <c r="O30" i="77"/>
  <c r="O32" i="77"/>
  <c r="O21" i="77"/>
  <c r="O19" i="77"/>
  <c r="O18" i="77"/>
  <c r="O35" i="77"/>
  <c r="N208" i="78"/>
  <c r="O39" i="77"/>
  <c r="O202" i="77"/>
  <c r="N393" i="77"/>
  <c r="N293" i="77"/>
  <c r="F140" i="78"/>
  <c r="G59" i="78"/>
  <c r="H59" i="78"/>
  <c r="G57" i="78"/>
  <c r="H83" i="77"/>
  <c r="H59" i="77"/>
  <c r="H69" i="77"/>
  <c r="H57" i="77"/>
  <c r="H63" i="77"/>
  <c r="H72" i="77"/>
  <c r="H88" i="77"/>
  <c r="H86" i="77"/>
  <c r="H70" i="77"/>
  <c r="H65" i="77"/>
  <c r="H56" i="77"/>
  <c r="H55" i="77"/>
  <c r="H82" i="77"/>
  <c r="H73" i="77"/>
  <c r="H52" i="77"/>
  <c r="H68" i="77"/>
  <c r="H53" i="77"/>
  <c r="H66" i="77"/>
  <c r="H64" i="77"/>
  <c r="H60" i="77"/>
  <c r="H79" i="77"/>
  <c r="H87" i="77"/>
  <c r="H54" i="77"/>
  <c r="H71" i="77"/>
  <c r="H81" i="77"/>
  <c r="H74" i="77"/>
  <c r="H67" i="77"/>
  <c r="N129" i="78"/>
  <c r="F17" i="78"/>
  <c r="B47" i="78"/>
  <c r="F47" i="78" s="1"/>
  <c r="H19" i="78" s="1"/>
  <c r="O42" i="78"/>
  <c r="O23" i="78"/>
  <c r="O32" i="78"/>
  <c r="O14" i="78"/>
  <c r="O27" i="78"/>
  <c r="O41" i="78"/>
  <c r="O44" i="78"/>
  <c r="O40" i="78"/>
  <c r="O21" i="78"/>
  <c r="O26" i="78"/>
  <c r="O19" i="78"/>
  <c r="O47" i="78"/>
  <c r="O35" i="78"/>
  <c r="O25" i="78"/>
  <c r="O13" i="78"/>
  <c r="O12" i="78"/>
  <c r="O34" i="78"/>
  <c r="O36" i="78"/>
  <c r="O45" i="78"/>
  <c r="O16" i="78"/>
  <c r="O38" i="78"/>
  <c r="O29" i="78"/>
  <c r="O31" i="78"/>
  <c r="O28" i="78"/>
  <c r="O20" i="78"/>
  <c r="O30" i="78"/>
  <c r="O22" i="78"/>
  <c r="O199" i="78"/>
  <c r="N199" i="78"/>
  <c r="G122" i="78"/>
  <c r="G117" i="78"/>
  <c r="O65" i="77"/>
  <c r="N204" i="78"/>
  <c r="E47" i="78"/>
  <c r="M88" i="77"/>
  <c r="N88" i="77" s="1"/>
  <c r="G103" i="78"/>
  <c r="H28" i="78"/>
  <c r="C129" i="78"/>
  <c r="F129" i="78" s="1"/>
  <c r="G22" i="78"/>
  <c r="O17" i="78"/>
  <c r="N58" i="78"/>
  <c r="N181" i="77"/>
  <c r="O270" i="77"/>
  <c r="H61" i="78"/>
  <c r="X171" i="79"/>
  <c r="T171" i="79"/>
  <c r="X173" i="79"/>
  <c r="Z173" i="79" s="1"/>
  <c r="T173" i="79"/>
  <c r="O187" i="77"/>
  <c r="O188" i="77"/>
  <c r="W22" i="79"/>
  <c r="X22" i="79"/>
  <c r="Z22" i="79" s="1"/>
  <c r="W30" i="79"/>
  <c r="X30" i="79"/>
  <c r="Z30" i="79" s="1"/>
  <c r="H20" i="78"/>
  <c r="O87" i="77"/>
  <c r="W95" i="79"/>
  <c r="X95" i="79"/>
  <c r="Z95" i="79" s="1"/>
  <c r="O183" i="77"/>
  <c r="N270" i="77"/>
  <c r="B170" i="78"/>
  <c r="O147" i="78"/>
  <c r="N147" i="78"/>
  <c r="H74" i="78"/>
  <c r="G74" i="78"/>
  <c r="H80" i="77"/>
  <c r="G88" i="77"/>
  <c r="G23" i="78"/>
  <c r="H16" i="78"/>
  <c r="O46" i="78"/>
  <c r="Z234" i="79"/>
  <c r="N375" i="77"/>
  <c r="G52" i="78"/>
  <c r="N196" i="78"/>
  <c r="X168" i="79"/>
  <c r="Z168" i="79" s="1"/>
  <c r="H58" i="78"/>
  <c r="G83" i="78"/>
  <c r="F121" i="78"/>
  <c r="N17" i="78"/>
  <c r="H31" i="78"/>
  <c r="O192" i="78"/>
  <c r="X101" i="79"/>
  <c r="Z101" i="79" s="1"/>
  <c r="X170" i="79"/>
  <c r="Z170" i="79" s="1"/>
  <c r="T170" i="79"/>
  <c r="Z171" i="79"/>
  <c r="H58" i="77"/>
  <c r="N386" i="77"/>
  <c r="O175" i="77"/>
  <c r="O197" i="77"/>
  <c r="M129" i="78"/>
  <c r="G17" i="78"/>
  <c r="C47" i="78"/>
  <c r="N46" i="78"/>
  <c r="G162" i="78"/>
  <c r="N203" i="77"/>
  <c r="M170" i="78"/>
  <c r="H129" i="78" l="1"/>
  <c r="H111" i="78"/>
  <c r="H108" i="78"/>
  <c r="H107" i="78"/>
  <c r="H127" i="78"/>
  <c r="H110" i="78"/>
  <c r="H109" i="78"/>
  <c r="H118" i="78"/>
  <c r="H116" i="78"/>
  <c r="H113" i="78"/>
  <c r="H100" i="78"/>
  <c r="H126" i="78"/>
  <c r="H123" i="78"/>
  <c r="H93" i="78"/>
  <c r="H112" i="78"/>
  <c r="H124" i="78"/>
  <c r="H95" i="78"/>
  <c r="H105" i="78"/>
  <c r="H97" i="78"/>
  <c r="H96" i="78"/>
  <c r="H125" i="78"/>
  <c r="H114" i="78"/>
  <c r="H94" i="78"/>
  <c r="H104" i="78"/>
  <c r="H115" i="78"/>
  <c r="H106" i="78"/>
  <c r="H122" i="78"/>
  <c r="H119" i="78"/>
  <c r="H103" i="78"/>
  <c r="H98" i="78"/>
  <c r="H120" i="78"/>
  <c r="H99" i="78"/>
  <c r="H102" i="78"/>
  <c r="H101" i="78"/>
  <c r="H117" i="78"/>
  <c r="O201" i="78"/>
  <c r="O185" i="78"/>
  <c r="O126" i="78"/>
  <c r="O110" i="78"/>
  <c r="O98" i="78"/>
  <c r="O103" i="78"/>
  <c r="O104" i="78"/>
  <c r="O124" i="78"/>
  <c r="O109" i="78"/>
  <c r="O108" i="78"/>
  <c r="O122" i="78"/>
  <c r="O107" i="78"/>
  <c r="O95" i="78"/>
  <c r="O129" i="78"/>
  <c r="O120" i="78"/>
  <c r="O117" i="78"/>
  <c r="O112" i="78"/>
  <c r="O118" i="78"/>
  <c r="O101" i="78"/>
  <c r="O116" i="78"/>
  <c r="O119" i="78"/>
  <c r="O123" i="78"/>
  <c r="O96" i="78"/>
  <c r="O102" i="78"/>
  <c r="O93" i="78"/>
  <c r="O127" i="78"/>
  <c r="O94" i="78"/>
  <c r="O115" i="78"/>
  <c r="O100" i="78"/>
  <c r="O114" i="78"/>
  <c r="O121" i="78"/>
  <c r="O125" i="78"/>
  <c r="O128" i="78"/>
  <c r="O113" i="78"/>
  <c r="O105" i="78"/>
  <c r="O97" i="78"/>
  <c r="O111" i="78"/>
  <c r="O106" i="78"/>
  <c r="H22" i="78"/>
  <c r="H42" i="78"/>
  <c r="O163" i="78"/>
  <c r="O144" i="78"/>
  <c r="O165" i="78"/>
  <c r="O170" i="78"/>
  <c r="O138" i="78"/>
  <c r="O150" i="78"/>
  <c r="O166" i="78"/>
  <c r="O156" i="78"/>
  <c r="O152" i="78"/>
  <c r="O135" i="78"/>
  <c r="O136" i="78"/>
  <c r="O143" i="78"/>
  <c r="O137" i="78"/>
  <c r="O148" i="78"/>
  <c r="O167" i="78"/>
  <c r="O142" i="78"/>
  <c r="O160" i="78"/>
  <c r="O146" i="78"/>
  <c r="O139" i="78"/>
  <c r="O164" i="78"/>
  <c r="O154" i="78"/>
  <c r="O159" i="78"/>
  <c r="O151" i="78"/>
  <c r="O169" i="78"/>
  <c r="O134" i="78"/>
  <c r="O145" i="78"/>
  <c r="O157" i="78"/>
  <c r="O155" i="78"/>
  <c r="O168" i="78"/>
  <c r="O141" i="78"/>
  <c r="O161" i="78"/>
  <c r="O162" i="78"/>
  <c r="O153" i="78"/>
  <c r="N170" i="78"/>
  <c r="O149" i="78"/>
  <c r="O158" i="78"/>
  <c r="O140" i="78"/>
  <c r="O99" i="78"/>
  <c r="O204" i="78"/>
  <c r="O279" i="77"/>
  <c r="O265" i="77"/>
  <c r="O293" i="77"/>
  <c r="O289" i="77"/>
  <c r="O260" i="77"/>
  <c r="O266" i="77"/>
  <c r="O271" i="77"/>
  <c r="O287" i="77"/>
  <c r="O278" i="77"/>
  <c r="O277" i="77"/>
  <c r="O264" i="77"/>
  <c r="O272" i="77"/>
  <c r="O291" i="77"/>
  <c r="O280" i="77"/>
  <c r="O273" i="77"/>
  <c r="O258" i="77"/>
  <c r="O275" i="77"/>
  <c r="O282" i="77"/>
  <c r="O288" i="77"/>
  <c r="O259" i="77"/>
  <c r="O257" i="77"/>
  <c r="O283" i="77"/>
  <c r="O274" i="77"/>
  <c r="O262" i="77"/>
  <c r="O281" i="77"/>
  <c r="O261" i="77"/>
  <c r="O267" i="77"/>
  <c r="O268" i="77"/>
  <c r="O263" i="77"/>
  <c r="O286" i="77"/>
  <c r="O276" i="77"/>
  <c r="O292" i="77"/>
  <c r="O269" i="77"/>
  <c r="O284" i="77"/>
  <c r="O285" i="77"/>
  <c r="O290" i="77"/>
  <c r="G88" i="78"/>
  <c r="H46" i="78"/>
  <c r="H37" i="78"/>
  <c r="O176" i="78"/>
  <c r="H128" i="78"/>
  <c r="O193" i="78"/>
  <c r="O175" i="78"/>
  <c r="H121" i="78"/>
  <c r="N416" i="77"/>
  <c r="O208" i="78"/>
  <c r="O196" i="78"/>
  <c r="O181" i="78"/>
  <c r="G47" i="78"/>
  <c r="H27" i="78"/>
  <c r="O182" i="78"/>
  <c r="H25" i="78"/>
  <c r="H80" i="78"/>
  <c r="G80" i="78"/>
  <c r="O86" i="78"/>
  <c r="O83" i="78"/>
  <c r="O73" i="78"/>
  <c r="O69" i="78"/>
  <c r="O85" i="78"/>
  <c r="O79" i="78"/>
  <c r="O72" i="78"/>
  <c r="O55" i="78"/>
  <c r="O57" i="78"/>
  <c r="O56" i="78"/>
  <c r="O63" i="78"/>
  <c r="O60" i="78"/>
  <c r="O88" i="78"/>
  <c r="O62" i="78"/>
  <c r="O74" i="78"/>
  <c r="O54" i="78"/>
  <c r="O70" i="78"/>
  <c r="O76" i="78"/>
  <c r="O59" i="78"/>
  <c r="O61" i="78"/>
  <c r="O64" i="78"/>
  <c r="O66" i="78"/>
  <c r="O84" i="78"/>
  <c r="O82" i="78"/>
  <c r="O53" i="78"/>
  <c r="O67" i="78"/>
  <c r="O52" i="78"/>
  <c r="O78" i="78"/>
  <c r="O81" i="78"/>
  <c r="O80" i="78"/>
  <c r="O75" i="78"/>
  <c r="O68" i="78"/>
  <c r="O87" i="78"/>
  <c r="O77" i="78"/>
  <c r="O71" i="78"/>
  <c r="O180" i="78"/>
  <c r="N211" i="78"/>
  <c r="O211" i="78"/>
  <c r="O190" i="78"/>
  <c r="O205" i="78"/>
  <c r="O186" i="78"/>
  <c r="O184" i="78"/>
  <c r="O209" i="78"/>
  <c r="O198" i="78"/>
  <c r="O179" i="78"/>
  <c r="O183" i="78"/>
  <c r="O195" i="78"/>
  <c r="O187" i="78"/>
  <c r="O177" i="78"/>
  <c r="O178" i="78"/>
  <c r="O202" i="78"/>
  <c r="O191" i="78"/>
  <c r="O200" i="78"/>
  <c r="O207" i="78"/>
  <c r="O86" i="77"/>
  <c r="O84" i="77"/>
  <c r="O54" i="77"/>
  <c r="O68" i="77"/>
  <c r="O77" i="77"/>
  <c r="O61" i="77"/>
  <c r="O62" i="77"/>
  <c r="O67" i="77"/>
  <c r="O64" i="77"/>
  <c r="O74" i="77"/>
  <c r="O85" i="77"/>
  <c r="O73" i="77"/>
  <c r="O81" i="77"/>
  <c r="O71" i="77"/>
  <c r="O88" i="77"/>
  <c r="O56" i="77"/>
  <c r="O75" i="77"/>
  <c r="O83" i="77"/>
  <c r="O60" i="77"/>
  <c r="O80" i="77"/>
  <c r="O82" i="77"/>
  <c r="O57" i="77"/>
  <c r="O59" i="77"/>
  <c r="O69" i="77"/>
  <c r="O76" i="77"/>
  <c r="O53" i="77"/>
  <c r="O63" i="77"/>
  <c r="O72" i="77"/>
  <c r="O78" i="77"/>
  <c r="O66" i="77"/>
  <c r="O55" i="77"/>
  <c r="O79" i="77"/>
  <c r="O52" i="77"/>
  <c r="O70" i="77"/>
  <c r="G121" i="78"/>
  <c r="H47" i="78"/>
  <c r="H35" i="78"/>
  <c r="H43" i="78"/>
  <c r="H32" i="78"/>
  <c r="H36" i="78"/>
  <c r="H13" i="78"/>
  <c r="H33" i="78"/>
  <c r="H26" i="78"/>
  <c r="H21" i="78"/>
  <c r="H14" i="78"/>
  <c r="H29" i="78"/>
  <c r="H15" i="78"/>
  <c r="H18" i="78"/>
  <c r="H45" i="78"/>
  <c r="H30" i="78"/>
  <c r="H40" i="78"/>
  <c r="H34" i="78"/>
  <c r="H44" i="78"/>
  <c r="H38" i="78"/>
  <c r="O197" i="78"/>
  <c r="O203" i="78"/>
  <c r="H39" i="78"/>
  <c r="G129" i="78"/>
  <c r="G24" i="78"/>
  <c r="O188" i="78"/>
  <c r="O406" i="77"/>
  <c r="O392" i="77"/>
  <c r="O410" i="77"/>
  <c r="O394" i="77"/>
  <c r="O398" i="77"/>
  <c r="O416" i="77"/>
  <c r="O403" i="77"/>
  <c r="O402" i="77"/>
  <c r="O384" i="77"/>
  <c r="O409" i="77"/>
  <c r="O400" i="77"/>
  <c r="O381" i="77"/>
  <c r="O411" i="77"/>
  <c r="O390" i="77"/>
  <c r="O380" i="77"/>
  <c r="O395" i="77"/>
  <c r="O387" i="77"/>
  <c r="O397" i="77"/>
  <c r="O405" i="77"/>
  <c r="O401" i="77"/>
  <c r="O414" i="77"/>
  <c r="O415" i="77"/>
  <c r="O391" i="77"/>
  <c r="O413" i="77"/>
  <c r="O412" i="77"/>
  <c r="O389" i="77"/>
  <c r="O407" i="77"/>
  <c r="O383" i="77"/>
  <c r="O396" i="77"/>
  <c r="O382" i="77"/>
  <c r="O404" i="77"/>
  <c r="O385" i="77"/>
  <c r="O408" i="77"/>
  <c r="O388" i="77"/>
  <c r="O399" i="77"/>
  <c r="F170" i="78"/>
  <c r="H17" i="78"/>
  <c r="H62" i="78"/>
  <c r="H69" i="78"/>
  <c r="H56" i="78"/>
  <c r="H53" i="78"/>
  <c r="H66" i="78"/>
  <c r="H76" i="78"/>
  <c r="H78" i="78"/>
  <c r="H88" i="78"/>
  <c r="H82" i="78"/>
  <c r="H55" i="78"/>
  <c r="H68" i="78"/>
  <c r="H75" i="78"/>
  <c r="H63" i="78"/>
  <c r="H77" i="78"/>
  <c r="H67" i="78"/>
  <c r="H72" i="78"/>
  <c r="H64" i="78"/>
  <c r="H81" i="78"/>
  <c r="H54" i="78"/>
  <c r="H70" i="78"/>
  <c r="H71" i="78"/>
  <c r="H146" i="78" l="1"/>
  <c r="H143" i="78"/>
  <c r="H144" i="78"/>
  <c r="H134" i="78"/>
  <c r="H156" i="78"/>
  <c r="H170" i="78"/>
  <c r="H152" i="78"/>
  <c r="H166" i="78"/>
  <c r="H138" i="78"/>
  <c r="H145" i="78"/>
  <c r="H164" i="78"/>
  <c r="H135" i="78"/>
  <c r="H167" i="78"/>
  <c r="H151" i="78"/>
  <c r="H155" i="78"/>
  <c r="H141" i="78"/>
  <c r="H148" i="78"/>
  <c r="H149" i="78"/>
  <c r="H160" i="78"/>
  <c r="H159" i="78"/>
  <c r="H139" i="78"/>
  <c r="H150" i="78"/>
  <c r="H154" i="78"/>
  <c r="H157" i="78"/>
  <c r="H163" i="78"/>
  <c r="H169" i="78"/>
  <c r="H165" i="78"/>
  <c r="H168" i="78"/>
  <c r="H162" i="78"/>
  <c r="H158" i="78"/>
  <c r="H137" i="78"/>
  <c r="H161" i="78"/>
  <c r="H153" i="78"/>
  <c r="H147" i="78"/>
  <c r="H142" i="78"/>
  <c r="H136" i="78"/>
  <c r="G170" i="78"/>
  <c r="H140" i="78"/>
</calcChain>
</file>

<file path=xl/sharedStrings.xml><?xml version="1.0" encoding="utf-8"?>
<sst xmlns="http://schemas.openxmlformats.org/spreadsheetml/2006/main" count="920" uniqueCount="97">
  <si>
    <t>方向</t>
  </si>
  <si>
    <t xml:space="preserve">        種別時間帯</t>
  </si>
  <si>
    <t>乗用車(台)</t>
  </si>
  <si>
    <t>バ  ス(台)</t>
  </si>
  <si>
    <t>小　型貨物車(台)</t>
  </si>
  <si>
    <t>大　型貨物車(台)</t>
  </si>
  <si>
    <t>合　計(台)</t>
  </si>
  <si>
    <t>大型車混入率(％)</t>
  </si>
  <si>
    <t>時　間係　数(％)</t>
  </si>
  <si>
    <t xml:space="preserve"> 7:00- 7:10</t>
  </si>
  <si>
    <t xml:space="preserve"> 7:10- 7:20</t>
  </si>
  <si>
    <t xml:space="preserve"> 7:20- 7:30</t>
  </si>
  <si>
    <t xml:space="preserve"> 7:30- 7:40</t>
  </si>
  <si>
    <t xml:space="preserve"> 7:40- 7:50</t>
  </si>
  <si>
    <t xml:space="preserve"> 7:50- 8:00</t>
  </si>
  <si>
    <t>１時間計</t>
  </si>
  <si>
    <t xml:space="preserve"> 8:00- 8:10</t>
  </si>
  <si>
    <t xml:space="preserve"> 8:10- 8:20</t>
  </si>
  <si>
    <t xml:space="preserve"> 8:20- 8:30</t>
  </si>
  <si>
    <t xml:space="preserve"> 8:30- 8:40</t>
  </si>
  <si>
    <t xml:space="preserve"> 8:40- 8:50</t>
  </si>
  <si>
    <t xml:space="preserve"> 8:50- 9:00</t>
  </si>
  <si>
    <t xml:space="preserve"> 9:00-10:00</t>
  </si>
  <si>
    <t>10:00-11:00</t>
  </si>
  <si>
    <t>11:00-12:00</t>
  </si>
  <si>
    <t>12:00-13:00</t>
  </si>
  <si>
    <t>13:00-14:00</t>
  </si>
  <si>
    <t>14:00-15:00</t>
  </si>
  <si>
    <t>15:00-16:00</t>
  </si>
  <si>
    <t>17:00-17:10</t>
  </si>
  <si>
    <t>17:10-17:20</t>
  </si>
  <si>
    <t>17:20-17:30</t>
  </si>
  <si>
    <t>17:30-17:40</t>
  </si>
  <si>
    <t>17:40-17:50</t>
  </si>
  <si>
    <t>17:50-18:00</t>
  </si>
  <si>
    <t>18:00-18:10</t>
  </si>
  <si>
    <t>18:10-18:20</t>
  </si>
  <si>
    <t>18:20-18:30</t>
  </si>
  <si>
    <t>18:30-18:40</t>
  </si>
  <si>
    <t>18:40-18:50</t>
  </si>
  <si>
    <t>18:50-19:00</t>
  </si>
  <si>
    <t>全時間合計</t>
  </si>
  <si>
    <t>自 動 車 交 通 量 時 間 変 動 図</t>
  </si>
  <si>
    <t>凡　例</t>
  </si>
  <si>
    <t>小型車</t>
  </si>
  <si>
    <t>大型車</t>
  </si>
  <si>
    <t>大型車混入率</t>
  </si>
  <si>
    <t>時間帯</t>
  </si>
  <si>
    <t>計</t>
  </si>
  <si>
    <t>全車合計</t>
  </si>
  <si>
    <t>自　動　車　交　通　流　動　図</t>
    <rPh sb="0" eb="1">
      <t>ジ</t>
    </rPh>
    <rPh sb="2" eb="3">
      <t>ドウ</t>
    </rPh>
    <rPh sb="4" eb="5">
      <t>クルマ</t>
    </rPh>
    <rPh sb="6" eb="7">
      <t>コウ</t>
    </rPh>
    <rPh sb="8" eb="9">
      <t>ツウ</t>
    </rPh>
    <rPh sb="10" eb="11">
      <t>リュウ</t>
    </rPh>
    <rPh sb="12" eb="13">
      <t>ドウ</t>
    </rPh>
    <rPh sb="14" eb="15">
      <t>ズ</t>
    </rPh>
    <phoneticPr fontId="1"/>
  </si>
  <si>
    <t>調査年月日</t>
    <rPh sb="0" eb="2">
      <t>チョウサ</t>
    </rPh>
    <rPh sb="2" eb="5">
      <t>ネンガッピ</t>
    </rPh>
    <phoneticPr fontId="1"/>
  </si>
  <si>
    <t>調査時間</t>
    <rPh sb="0" eb="2">
      <t>チョウサ</t>
    </rPh>
    <rPh sb="2" eb="4">
      <t>ジカン</t>
    </rPh>
    <phoneticPr fontId="1"/>
  </si>
  <si>
    <t>調査地点名</t>
    <rPh sb="0" eb="2">
      <t>チョウサ</t>
    </rPh>
    <rPh sb="2" eb="4">
      <t>チテン</t>
    </rPh>
    <rPh sb="4" eb="5">
      <t>メイ</t>
    </rPh>
    <phoneticPr fontId="1"/>
  </si>
  <si>
    <t>［12時間合計（7：00～19：00）］</t>
    <rPh sb="3" eb="5">
      <t>ジカン</t>
    </rPh>
    <rPh sb="5" eb="7">
      <t>ゴウケイ</t>
    </rPh>
    <phoneticPr fontId="1"/>
  </si>
  <si>
    <t>調査時間　:  7時～19時</t>
    <rPh sb="9" eb="10">
      <t>ジ</t>
    </rPh>
    <rPh sb="13" eb="14">
      <t>ジ</t>
    </rPh>
    <phoneticPr fontId="1"/>
  </si>
  <si>
    <t>天　候　　:　晴れ</t>
    <rPh sb="7" eb="8">
      <t>ハ</t>
    </rPh>
    <phoneticPr fontId="1"/>
  </si>
  <si>
    <t xml:space="preserve"> 平成28年12月6日（火）　天候：晴れ</t>
    <rPh sb="1" eb="3">
      <t>ヘイセイ</t>
    </rPh>
    <rPh sb="5" eb="6">
      <t>ネン</t>
    </rPh>
    <rPh sb="8" eb="9">
      <t>ガツ</t>
    </rPh>
    <rPh sb="10" eb="11">
      <t>ニチ</t>
    </rPh>
    <rPh sb="12" eb="13">
      <t>カ</t>
    </rPh>
    <rPh sb="15" eb="17">
      <t>テンコウ</t>
    </rPh>
    <rPh sb="18" eb="19">
      <t>ハ</t>
    </rPh>
    <phoneticPr fontId="1"/>
  </si>
  <si>
    <t>調査年月日：平成28年12月6日(火)</t>
    <rPh sb="17" eb="18">
      <t>カ</t>
    </rPh>
    <phoneticPr fontId="15"/>
  </si>
  <si>
    <t>16:00-17:00</t>
  </si>
  <si>
    <t>調査年月日：平成28年12月6日(火) 天候:晴れ</t>
    <rPh sb="17" eb="18">
      <t>カ</t>
    </rPh>
    <rPh sb="23" eb="24">
      <t>ハ</t>
    </rPh>
    <phoneticPr fontId="15"/>
  </si>
  <si>
    <t>A 合計 ( 1+ 2+ 3)</t>
  </si>
  <si>
    <t>A 流入部(1+ 2+ 3)</t>
  </si>
  <si>
    <t>　7:00～19:00（12時間）</t>
    <phoneticPr fontId="1"/>
  </si>
  <si>
    <t>№５　検見川高校西側</t>
    <rPh sb="3" eb="6">
      <t>ケミガワ</t>
    </rPh>
    <rPh sb="6" eb="8">
      <t>コウコウ</t>
    </rPh>
    <rPh sb="8" eb="10">
      <t>ニシガワ</t>
    </rPh>
    <phoneticPr fontId="1"/>
  </si>
  <si>
    <t>［ピーク時（17：00～18：00）］</t>
    <rPh sb="4" eb="5">
      <t>ジ</t>
    </rPh>
    <phoneticPr fontId="1"/>
  </si>
  <si>
    <t>自動車類交通量集計表</t>
    <phoneticPr fontId="15"/>
  </si>
  <si>
    <t>調査方向案内図</t>
    <phoneticPr fontId="15"/>
  </si>
  <si>
    <t>調査地点　：№５ 検見川高校西側</t>
    <rPh sb="9" eb="12">
      <t>ケミガワ</t>
    </rPh>
    <rPh sb="12" eb="14">
      <t>コウコウ</t>
    </rPh>
    <rPh sb="14" eb="16">
      <t>ニシガワ</t>
    </rPh>
    <phoneticPr fontId="15"/>
  </si>
  <si>
    <t>自動車類交通量集計表</t>
    <phoneticPr fontId="15"/>
  </si>
  <si>
    <t>調査方向案内図</t>
    <phoneticPr fontId="15"/>
  </si>
  <si>
    <t>B 合計 ( 4+ 5+ 6+ 7)</t>
    <phoneticPr fontId="15"/>
  </si>
  <si>
    <t>C 合計 ( 8+ 9+10)</t>
    <phoneticPr fontId="15"/>
  </si>
  <si>
    <t>D 合計 (11+12+13+14)</t>
    <phoneticPr fontId="15"/>
  </si>
  <si>
    <t>A 流出部(5+ 9+14)</t>
    <phoneticPr fontId="15"/>
  </si>
  <si>
    <t>B 流入部(4+ 5+ 6+ 7)</t>
    <phoneticPr fontId="15"/>
  </si>
  <si>
    <t>B 流出部(3+ 4+ 8+13)</t>
    <phoneticPr fontId="15"/>
  </si>
  <si>
    <t>C 流入部(8+ 9+10)</t>
    <phoneticPr fontId="15"/>
  </si>
  <si>
    <t>C 流出部(2+ 7+12)</t>
    <phoneticPr fontId="15"/>
  </si>
  <si>
    <t>D 流入部(11+12+13+14)</t>
    <phoneticPr fontId="15"/>
  </si>
  <si>
    <t>D 流出部(1+ 6+10+11)</t>
    <phoneticPr fontId="15"/>
  </si>
  <si>
    <t>合計</t>
    <phoneticPr fontId="15"/>
  </si>
  <si>
    <t>調査地点：№５ 検見川高校西側</t>
    <rPh sb="8" eb="11">
      <t>ケミガワ</t>
    </rPh>
    <rPh sb="11" eb="13">
      <t>コウコウ</t>
    </rPh>
    <rPh sb="13" eb="15">
      <t>ニシガワ</t>
    </rPh>
    <phoneticPr fontId="15"/>
  </si>
  <si>
    <t>A 流出部(5+ 9+14)</t>
  </si>
  <si>
    <t>A 合計 ( 1+ 2+ 3+ 5+ 9+14)</t>
  </si>
  <si>
    <t>B 流入部(4+ 5+ 6+ 7)</t>
  </si>
  <si>
    <t>B 流出部(3+ 4+ 8+13)</t>
  </si>
  <si>
    <t>B 合計 (3+ 4+ 5+ 6+ 7+ 8+13)</t>
  </si>
  <si>
    <t>C 流入部(8+ 9+10)</t>
  </si>
  <si>
    <t>C 流出部(2+ 7+12)</t>
  </si>
  <si>
    <t>C 合計 ( 2+ 7+ 8+ 9+10+12)</t>
  </si>
  <si>
    <t>D 流入部(11+12+13+14)</t>
  </si>
  <si>
    <t>D 流出部(1+ 6+10+11)</t>
  </si>
  <si>
    <t>D 合計 ( 1+ 6+10+11+12+13+14)</t>
  </si>
  <si>
    <t>調査年月日：平成28年12月6日(火)</t>
  </si>
  <si>
    <t>天　候　　:　晴れ</t>
  </si>
  <si>
    <t>調査地点　：№５ 検見川高校西側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</si>
</sst>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"/>
    <numFmt numFmtId="177" formatCode="0.0___;"/>
    <numFmt numFmtId="178" formatCode="0____;"/>
  </numFmts>
  <fonts count="19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9"/>
      <name val="ＭＳ 明朝"/>
      <family val="1"/>
      <charset val="128"/>
    </font>
    <font>
      <sz val="7"/>
      <name val="ＭＳ 明朝"/>
      <family val="1"/>
      <charset val="128"/>
    </font>
    <font>
      <sz val="11"/>
      <name val="ＭＳ ゴシック"/>
      <family val="3"/>
      <charset val="128"/>
    </font>
    <font>
      <sz val="11"/>
      <name val="明朝"/>
      <family val="1"/>
      <charset val="128"/>
    </font>
    <font>
      <sz val="22"/>
      <name val="ＭＳ 明朝"/>
      <family val="1"/>
      <charset val="128"/>
    </font>
    <font>
      <sz val="18"/>
      <name val="ＭＳ 明朝"/>
      <family val="1"/>
      <charset val="128"/>
    </font>
    <font>
      <sz val="15"/>
      <name val="ＭＳ 明朝"/>
      <family val="1"/>
      <charset val="128"/>
    </font>
    <font>
      <sz val="14"/>
      <name val="ＭＳ 明朝"/>
      <family val="1"/>
      <charset val="128"/>
    </font>
    <font>
      <sz val="11"/>
      <name val="ＭＳ 明朝"/>
      <family val="1"/>
      <charset val="128"/>
    </font>
    <font>
      <u/>
      <sz val="11"/>
      <name val="ＭＳ 明朝"/>
      <family val="1"/>
      <charset val="128"/>
    </font>
    <font>
      <sz val="8"/>
      <name val="ＭＳ 明朝"/>
      <family val="1"/>
      <charset val="128"/>
    </font>
    <font>
      <sz val="20"/>
      <name val="ＭＳ ゴシック"/>
      <family val="3"/>
      <charset val="128"/>
    </font>
    <font>
      <sz val="6"/>
      <name val="明朝"/>
      <family val="1"/>
      <charset val="128"/>
    </font>
    <font>
      <sz val="12"/>
      <name val="ＭＳ 明朝"/>
      <family val="1"/>
      <charset val="128"/>
    </font>
    <font>
      <sz val="9.5"/>
      <name val="ＭＳ 明朝"/>
      <family val="1"/>
      <charset val="128"/>
    </font>
    <font>
      <sz val="12"/>
      <name val="明朝"/>
      <family val="1"/>
      <charset val="128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18" fillId="0" borderId="0"/>
  </cellStyleXfs>
  <cellXfs count="150">
    <xf numFmtId="0" fontId="0" fillId="0" borderId="0" xfId="0"/>
    <xf numFmtId="0" fontId="7" fillId="0" borderId="0" xfId="1" applyFont="1" applyAlignment="1">
      <alignment horizontal="centerContinuous" vertical="top"/>
    </xf>
    <xf numFmtId="0" fontId="8" fillId="0" borderId="0" xfId="1" applyFont="1" applyAlignment="1">
      <alignment vertical="top"/>
    </xf>
    <xf numFmtId="49" fontId="6" fillId="0" borderId="0" xfId="1" applyNumberFormat="1"/>
    <xf numFmtId="0" fontId="6" fillId="0" borderId="0" xfId="1"/>
    <xf numFmtId="0" fontId="9" fillId="0" borderId="0" xfId="1" applyFont="1" applyAlignment="1">
      <alignment vertical="center"/>
    </xf>
    <xf numFmtId="0" fontId="11" fillId="0" borderId="0" xfId="1" applyFont="1" applyAlignment="1">
      <alignment vertical="center"/>
    </xf>
    <xf numFmtId="0" fontId="12" fillId="0" borderId="0" xfId="1" quotePrefix="1" applyFont="1" applyAlignment="1">
      <alignment horizontal="left" vertical="center"/>
    </xf>
    <xf numFmtId="0" fontId="11" fillId="0" borderId="0" xfId="1" applyFont="1" applyBorder="1" applyAlignment="1">
      <alignment horizontal="centerContinuous" vertical="center"/>
    </xf>
    <xf numFmtId="0" fontId="11" fillId="0" borderId="0" xfId="1" applyFont="1" applyBorder="1" applyAlignment="1">
      <alignment vertical="center"/>
    </xf>
    <xf numFmtId="0" fontId="11" fillId="0" borderId="0" xfId="1" applyFont="1" applyBorder="1" applyAlignment="1">
      <alignment horizontal="left" vertical="center"/>
    </xf>
    <xf numFmtId="0" fontId="3" fillId="0" borderId="0" xfId="1" applyFont="1" applyAlignment="1">
      <alignment vertical="center"/>
    </xf>
    <xf numFmtId="177" fontId="3" fillId="0" borderId="0" xfId="1" applyNumberFormat="1" applyFont="1" applyAlignment="1">
      <alignment vertical="center"/>
    </xf>
    <xf numFmtId="177" fontId="3" fillId="0" borderId="0" xfId="1" applyNumberFormat="1" applyFont="1" applyAlignment="1">
      <alignment horizontal="right" vertical="center"/>
    </xf>
    <xf numFmtId="0" fontId="11" fillId="0" borderId="0" xfId="1" applyNumberFormat="1" applyFont="1" applyAlignment="1">
      <alignment vertical="center"/>
    </xf>
    <xf numFmtId="0" fontId="3" fillId="0" borderId="0" xfId="1" applyNumberFormat="1" applyFont="1" applyBorder="1" applyAlignment="1">
      <alignment vertical="center"/>
    </xf>
    <xf numFmtId="0" fontId="3" fillId="0" borderId="0" xfId="1" applyNumberFormat="1" applyFont="1" applyBorder="1" applyAlignment="1">
      <alignment horizontal="right" vertical="center"/>
    </xf>
    <xf numFmtId="0" fontId="3" fillId="0" borderId="0" xfId="1" applyNumberFormat="1" applyFont="1" applyAlignment="1">
      <alignment vertical="center"/>
    </xf>
    <xf numFmtId="0" fontId="13" fillId="0" borderId="1" xfId="1" applyNumberFormat="1" applyFont="1" applyBorder="1" applyAlignment="1">
      <alignment horizontal="distributed" vertical="center"/>
    </xf>
    <xf numFmtId="0" fontId="11" fillId="0" borderId="0" xfId="1" applyNumberFormat="1" applyFont="1"/>
    <xf numFmtId="0" fontId="11" fillId="0" borderId="0" xfId="1" applyFont="1"/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shrinkToFi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2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 shrinkToFit="1"/>
    </xf>
    <xf numFmtId="0" fontId="2" fillId="0" borderId="7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12" xfId="0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0" fontId="5" fillId="0" borderId="14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5" fillId="0" borderId="15" xfId="0" applyFont="1" applyBorder="1" applyAlignment="1">
      <alignment vertical="center"/>
    </xf>
    <xf numFmtId="0" fontId="5" fillId="0" borderId="16" xfId="0" applyFont="1" applyBorder="1" applyAlignment="1">
      <alignment vertical="center"/>
    </xf>
    <xf numFmtId="0" fontId="5" fillId="0" borderId="17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2" applyNumberFormat="1" applyFont="1" applyAlignment="1">
      <alignment horizontal="right"/>
    </xf>
    <xf numFmtId="0" fontId="4" fillId="0" borderId="0" xfId="2" applyNumberFormat="1" applyFont="1" applyAlignment="1">
      <alignment horizontal="right"/>
    </xf>
    <xf numFmtId="0" fontId="13" fillId="0" borderId="0" xfId="2" applyNumberFormat="1" applyFont="1" applyAlignment="1">
      <alignment horizontal="right"/>
    </xf>
    <xf numFmtId="0" fontId="13" fillId="0" borderId="0" xfId="2" applyNumberFormat="1" applyFont="1" applyAlignment="1">
      <alignment horizontal="right" vertical="center"/>
    </xf>
    <xf numFmtId="0" fontId="13" fillId="0" borderId="0" xfId="2" applyNumberFormat="1" applyFont="1"/>
    <xf numFmtId="0" fontId="13" fillId="0" borderId="0" xfId="2" applyNumberFormat="1" applyFont="1" applyAlignment="1">
      <alignment horizontal="center" wrapText="1"/>
    </xf>
    <xf numFmtId="176" fontId="13" fillId="0" borderId="18" xfId="2" applyNumberFormat="1" applyFont="1" applyBorder="1" applyAlignment="1">
      <alignment horizontal="right" vertical="center"/>
    </xf>
    <xf numFmtId="176" fontId="13" fillId="0" borderId="19" xfId="2" applyNumberFormat="1" applyFont="1" applyBorder="1" applyAlignment="1">
      <alignment horizontal="right" vertical="center"/>
    </xf>
    <xf numFmtId="0" fontId="13" fillId="0" borderId="19" xfId="2" applyNumberFormat="1" applyFont="1" applyBorder="1" applyAlignment="1">
      <alignment horizontal="right" vertical="center"/>
    </xf>
    <xf numFmtId="0" fontId="13" fillId="0" borderId="20" xfId="2" applyNumberFormat="1" applyFont="1" applyBorder="1" applyAlignment="1">
      <alignment horizontal="right" vertical="center"/>
    </xf>
    <xf numFmtId="176" fontId="13" fillId="0" borderId="21" xfId="2" applyNumberFormat="1" applyFont="1" applyBorder="1" applyAlignment="1">
      <alignment horizontal="right" vertical="center"/>
    </xf>
    <xf numFmtId="176" fontId="13" fillId="0" borderId="22" xfId="2" applyNumberFormat="1" applyFont="1" applyBorder="1" applyAlignment="1">
      <alignment horizontal="right" vertical="center"/>
    </xf>
    <xf numFmtId="0" fontId="13" fillId="0" borderId="22" xfId="2" applyNumberFormat="1" applyFont="1" applyBorder="1" applyAlignment="1">
      <alignment horizontal="right" vertical="center"/>
    </xf>
    <xf numFmtId="0" fontId="13" fillId="0" borderId="23" xfId="2" applyNumberFormat="1" applyFont="1" applyBorder="1" applyAlignment="1">
      <alignment horizontal="right" vertical="center"/>
    </xf>
    <xf numFmtId="176" fontId="13" fillId="0" borderId="24" xfId="2" applyNumberFormat="1" applyFont="1" applyBorder="1" applyAlignment="1">
      <alignment horizontal="right" vertical="center"/>
    </xf>
    <xf numFmtId="176" fontId="13" fillId="0" borderId="25" xfId="2" applyNumberFormat="1" applyFont="1" applyBorder="1" applyAlignment="1">
      <alignment horizontal="right" vertical="center"/>
    </xf>
    <xf numFmtId="0" fontId="13" fillId="0" borderId="25" xfId="2" applyNumberFormat="1" applyFont="1" applyBorder="1" applyAlignment="1">
      <alignment horizontal="right" vertical="center"/>
    </xf>
    <xf numFmtId="0" fontId="13" fillId="0" borderId="26" xfId="2" applyNumberFormat="1" applyFont="1" applyBorder="1" applyAlignment="1">
      <alignment horizontal="right" vertical="center"/>
    </xf>
    <xf numFmtId="0" fontId="13" fillId="0" borderId="0" xfId="2" applyNumberFormat="1" applyFont="1" applyBorder="1" applyAlignment="1">
      <alignment horizontal="center" wrapText="1"/>
    </xf>
    <xf numFmtId="0" fontId="13" fillId="0" borderId="18" xfId="2" applyNumberFormat="1" applyFont="1" applyBorder="1" applyAlignment="1">
      <alignment horizontal="center" wrapText="1"/>
    </xf>
    <xf numFmtId="0" fontId="13" fillId="0" borderId="19" xfId="2" applyNumberFormat="1" applyFont="1" applyBorder="1" applyAlignment="1">
      <alignment horizontal="center" wrapText="1"/>
    </xf>
    <xf numFmtId="0" fontId="13" fillId="0" borderId="19" xfId="2" quotePrefix="1" applyNumberFormat="1" applyFont="1" applyBorder="1" applyAlignment="1">
      <alignment horizontal="center" wrapText="1"/>
    </xf>
    <xf numFmtId="0" fontId="13" fillId="0" borderId="27" xfId="2" quotePrefix="1" applyNumberFormat="1" applyFont="1" applyBorder="1" applyAlignment="1">
      <alignment horizontal="center" wrapText="1"/>
    </xf>
    <xf numFmtId="0" fontId="13" fillId="0" borderId="18" xfId="2" quotePrefix="1" applyNumberFormat="1" applyFont="1" applyBorder="1" applyAlignment="1">
      <alignment horizontal="center" wrapText="1"/>
    </xf>
    <xf numFmtId="0" fontId="13" fillId="0" borderId="28" xfId="2" quotePrefix="1" applyNumberFormat="1" applyFont="1" applyBorder="1" applyAlignment="1">
      <alignment wrapText="1"/>
    </xf>
    <xf numFmtId="0" fontId="13" fillId="0" borderId="0" xfId="2" applyFont="1"/>
    <xf numFmtId="0" fontId="13" fillId="0" borderId="29" xfId="2" applyFont="1" applyBorder="1" applyAlignment="1">
      <alignment horizontal="centerContinuous" vertical="center"/>
    </xf>
    <xf numFmtId="0" fontId="13" fillId="0" borderId="30" xfId="2" applyFont="1" applyBorder="1" applyAlignment="1">
      <alignment horizontal="centerContinuous" vertical="center"/>
    </xf>
    <xf numFmtId="0" fontId="13" fillId="0" borderId="31" xfId="2" applyFont="1" applyBorder="1" applyAlignment="1">
      <alignment horizontal="centerContinuous" vertical="center"/>
    </xf>
    <xf numFmtId="0" fontId="13" fillId="0" borderId="32" xfId="2" applyNumberFormat="1" applyFont="1" applyBorder="1" applyAlignment="1">
      <alignment horizontal="right" vertical="center"/>
    </xf>
    <xf numFmtId="0" fontId="13" fillId="0" borderId="33" xfId="2" applyNumberFormat="1" applyFont="1" applyBorder="1" applyAlignment="1">
      <alignment horizontal="right"/>
    </xf>
    <xf numFmtId="0" fontId="13" fillId="0" borderId="13" xfId="2" applyNumberFormat="1" applyFont="1" applyBorder="1" applyAlignment="1">
      <alignment horizontal="right"/>
    </xf>
    <xf numFmtId="0" fontId="13" fillId="0" borderId="34" xfId="2" applyNumberFormat="1" applyFont="1" applyBorder="1" applyAlignment="1">
      <alignment horizontal="right"/>
    </xf>
    <xf numFmtId="0" fontId="13" fillId="0" borderId="35" xfId="2" applyNumberFormat="1" applyFont="1" applyBorder="1" applyAlignment="1">
      <alignment horizontal="right"/>
    </xf>
    <xf numFmtId="0" fontId="13" fillId="0" borderId="0" xfId="2" applyNumberFormat="1" applyFont="1" applyBorder="1" applyAlignment="1">
      <alignment horizontal="right"/>
    </xf>
    <xf numFmtId="0" fontId="13" fillId="0" borderId="36" xfId="2" applyNumberFormat="1" applyFont="1" applyBorder="1" applyAlignment="1">
      <alignment horizontal="right"/>
    </xf>
    <xf numFmtId="0" fontId="13" fillId="0" borderId="0" xfId="2" applyNumberFormat="1" applyFont="1" applyAlignment="1">
      <alignment horizontal="left"/>
    </xf>
    <xf numFmtId="0" fontId="13" fillId="0" borderId="35" xfId="2" applyNumberFormat="1" applyFont="1" applyBorder="1" applyAlignment="1">
      <alignment horizontal="left"/>
    </xf>
    <xf numFmtId="0" fontId="13" fillId="0" borderId="0" xfId="2" applyNumberFormat="1" applyFont="1" applyBorder="1" applyAlignment="1">
      <alignment horizontal="left"/>
    </xf>
    <xf numFmtId="0" fontId="13" fillId="0" borderId="36" xfId="2" applyNumberFormat="1" applyFont="1" applyBorder="1" applyAlignment="1">
      <alignment horizontal="left"/>
    </xf>
    <xf numFmtId="0" fontId="17" fillId="0" borderId="0" xfId="2" applyNumberFormat="1" applyFont="1" applyAlignment="1">
      <alignment vertical="center"/>
    </xf>
    <xf numFmtId="0" fontId="17" fillId="0" borderId="35" xfId="2" applyNumberFormat="1" applyFont="1" applyBorder="1" applyAlignment="1">
      <alignment vertical="center"/>
    </xf>
    <xf numFmtId="0" fontId="17" fillId="0" borderId="0" xfId="2" applyNumberFormat="1" applyFont="1" applyBorder="1" applyAlignment="1">
      <alignment vertical="center"/>
    </xf>
    <xf numFmtId="0" fontId="17" fillId="0" borderId="36" xfId="2" applyNumberFormat="1" applyFont="1" applyBorder="1" applyAlignment="1">
      <alignment vertical="center"/>
    </xf>
    <xf numFmtId="0" fontId="17" fillId="0" borderId="37" xfId="2" applyNumberFormat="1" applyFont="1" applyBorder="1" applyAlignment="1">
      <alignment vertical="center"/>
    </xf>
    <xf numFmtId="0" fontId="17" fillId="0" borderId="38" xfId="2" applyNumberFormat="1" applyFont="1" applyBorder="1" applyAlignment="1">
      <alignment vertical="center"/>
    </xf>
    <xf numFmtId="0" fontId="17" fillId="0" borderId="39" xfId="2" applyNumberFormat="1" applyFont="1" applyBorder="1" applyAlignment="1">
      <alignment vertical="center"/>
    </xf>
    <xf numFmtId="0" fontId="3" fillId="0" borderId="0" xfId="2" applyNumberFormat="1" applyFont="1" applyAlignment="1">
      <alignment vertical="center"/>
    </xf>
    <xf numFmtId="0" fontId="16" fillId="0" borderId="0" xfId="2" applyNumberFormat="1" applyFont="1" applyAlignment="1">
      <alignment vertical="center"/>
    </xf>
    <xf numFmtId="0" fontId="13" fillId="0" borderId="0" xfId="2" applyNumberFormat="1" applyFont="1" applyAlignment="1">
      <alignment vertical="center"/>
    </xf>
    <xf numFmtId="177" fontId="3" fillId="0" borderId="40" xfId="1" applyNumberFormat="1" applyFont="1" applyBorder="1" applyAlignment="1">
      <alignment vertical="center"/>
    </xf>
    <xf numFmtId="177" fontId="3" fillId="0" borderId="41" xfId="1" applyNumberFormat="1" applyFont="1" applyBorder="1" applyAlignment="1">
      <alignment vertical="center"/>
    </xf>
    <xf numFmtId="177" fontId="3" fillId="0" borderId="1" xfId="1" applyNumberFormat="1" applyFont="1" applyBorder="1" applyAlignment="1">
      <alignment vertical="center"/>
    </xf>
    <xf numFmtId="178" fontId="3" fillId="0" borderId="21" xfId="1" applyNumberFormat="1" applyFont="1" applyBorder="1" applyAlignment="1">
      <alignment vertical="center"/>
    </xf>
    <xf numFmtId="178" fontId="3" fillId="0" borderId="22" xfId="1" applyNumberFormat="1" applyFont="1" applyBorder="1" applyAlignment="1">
      <alignment vertical="center"/>
    </xf>
    <xf numFmtId="178" fontId="3" fillId="0" borderId="42" xfId="1" applyNumberFormat="1" applyFont="1" applyBorder="1" applyAlignment="1">
      <alignment vertical="center"/>
    </xf>
    <xf numFmtId="0" fontId="13" fillId="0" borderId="42" xfId="1" applyNumberFormat="1" applyFont="1" applyBorder="1" applyAlignment="1">
      <alignment horizontal="distributed" vertical="center"/>
    </xf>
    <xf numFmtId="0" fontId="3" fillId="0" borderId="0" xfId="1" applyNumberFormat="1" applyFont="1" applyBorder="1" applyAlignment="1">
      <alignment horizontal="center" vertical="center"/>
    </xf>
    <xf numFmtId="0" fontId="3" fillId="0" borderId="18" xfId="1" applyNumberFormat="1" applyFont="1" applyBorder="1" applyAlignment="1">
      <alignment horizontal="center" vertical="center"/>
    </xf>
    <xf numFmtId="0" fontId="3" fillId="0" borderId="19" xfId="1" applyNumberFormat="1" applyFont="1" applyBorder="1" applyAlignment="1">
      <alignment horizontal="center" vertical="center"/>
    </xf>
    <xf numFmtId="0" fontId="3" fillId="0" borderId="27" xfId="1" applyNumberFormat="1" applyFont="1" applyBorder="1" applyAlignment="1">
      <alignment horizontal="center" vertical="center"/>
    </xf>
    <xf numFmtId="0" fontId="13" fillId="0" borderId="27" xfId="1" applyNumberFormat="1" applyFont="1" applyBorder="1" applyAlignment="1">
      <alignment horizontal="distributed" vertical="center"/>
    </xf>
    <xf numFmtId="0" fontId="3" fillId="0" borderId="17" xfId="1" applyFont="1" applyBorder="1" applyAlignment="1">
      <alignment vertical="center"/>
    </xf>
    <xf numFmtId="0" fontId="3" fillId="0" borderId="16" xfId="1" applyFont="1" applyBorder="1" applyAlignment="1">
      <alignment vertical="center"/>
    </xf>
    <xf numFmtId="0" fontId="3" fillId="0" borderId="15" xfId="1" applyFont="1" applyBorder="1" applyAlignment="1">
      <alignment vertical="center"/>
    </xf>
    <xf numFmtId="0" fontId="11" fillId="0" borderId="11" xfId="1" applyFont="1" applyBorder="1" applyAlignment="1">
      <alignment vertical="center"/>
    </xf>
    <xf numFmtId="0" fontId="11" fillId="0" borderId="10" xfId="1" applyFont="1" applyBorder="1" applyAlignment="1">
      <alignment vertical="center"/>
    </xf>
    <xf numFmtId="176" fontId="6" fillId="0" borderId="0" xfId="1" applyNumberFormat="1"/>
    <xf numFmtId="0" fontId="11" fillId="0" borderId="0" xfId="1" applyFont="1" applyBorder="1" applyAlignment="1">
      <alignment horizontal="center" vertical="center"/>
    </xf>
    <xf numFmtId="0" fontId="10" fillId="0" borderId="0" xfId="1" applyFont="1" applyAlignment="1">
      <alignment vertical="center"/>
    </xf>
    <xf numFmtId="0" fontId="9" fillId="0" borderId="9" xfId="1" applyFont="1" applyBorder="1" applyAlignment="1">
      <alignment horizontal="right" vertical="center"/>
    </xf>
    <xf numFmtId="0" fontId="9" fillId="0" borderId="8" xfId="1" applyFont="1" applyBorder="1" applyAlignment="1">
      <alignment horizontal="right" vertical="center"/>
    </xf>
    <xf numFmtId="0" fontId="9" fillId="0" borderId="7" xfId="1" applyFont="1" applyBorder="1" applyAlignment="1">
      <alignment vertical="center"/>
    </xf>
    <xf numFmtId="0" fontId="7" fillId="0" borderId="0" xfId="1" applyFont="1" applyAlignment="1">
      <alignment vertical="top"/>
    </xf>
    <xf numFmtId="0" fontId="9" fillId="0" borderId="0" xfId="1" applyFont="1" applyAlignment="1">
      <alignment horizontal="right" vertical="center"/>
    </xf>
    <xf numFmtId="176" fontId="3" fillId="0" borderId="0" xfId="1" applyNumberFormat="1" applyFont="1" applyAlignment="1">
      <alignment vertical="center"/>
    </xf>
    <xf numFmtId="1" fontId="3" fillId="0" borderId="0" xfId="1" applyNumberFormat="1" applyFont="1" applyBorder="1" applyAlignment="1">
      <alignment vertical="center"/>
    </xf>
    <xf numFmtId="176" fontId="3" fillId="0" borderId="0" xfId="1" applyNumberFormat="1" applyFont="1" applyBorder="1" applyAlignment="1">
      <alignment vertical="center"/>
    </xf>
    <xf numFmtId="20" fontId="13" fillId="0" borderId="0" xfId="2" applyNumberFormat="1" applyFont="1"/>
    <xf numFmtId="0" fontId="14" fillId="0" borderId="2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8" fillId="0" borderId="0" xfId="2" applyNumberFormat="1" applyFont="1" applyAlignment="1">
      <alignment horizontal="center" vertical="center"/>
    </xf>
    <xf numFmtId="0" fontId="11" fillId="0" borderId="39" xfId="2" applyNumberFormat="1" applyFont="1" applyBorder="1" applyAlignment="1">
      <alignment horizontal="left" vertical="center"/>
    </xf>
    <xf numFmtId="0" fontId="11" fillId="0" borderId="38" xfId="2" applyNumberFormat="1" applyFont="1" applyBorder="1" applyAlignment="1">
      <alignment horizontal="left" vertical="center"/>
    </xf>
    <xf numFmtId="0" fontId="11" fillId="0" borderId="37" xfId="2" applyNumberFormat="1" applyFont="1" applyBorder="1" applyAlignment="1">
      <alignment horizontal="left" vertical="center"/>
    </xf>
    <xf numFmtId="0" fontId="11" fillId="0" borderId="34" xfId="2" applyNumberFormat="1" applyFont="1" applyBorder="1" applyAlignment="1">
      <alignment horizontal="left" vertical="center"/>
    </xf>
    <xf numFmtId="0" fontId="11" fillId="0" borderId="13" xfId="2" applyNumberFormat="1" applyFont="1" applyBorder="1" applyAlignment="1">
      <alignment horizontal="left" vertical="center"/>
    </xf>
    <xf numFmtId="0" fontId="11" fillId="0" borderId="33" xfId="2" applyNumberFormat="1" applyFont="1" applyBorder="1" applyAlignment="1">
      <alignment horizontal="left" vertical="center"/>
    </xf>
    <xf numFmtId="0" fontId="11" fillId="0" borderId="32" xfId="2" applyNumberFormat="1" applyFont="1" applyBorder="1" applyAlignment="1">
      <alignment vertical="center" textRotation="255"/>
    </xf>
    <xf numFmtId="0" fontId="11" fillId="0" borderId="43" xfId="2" applyNumberFormat="1" applyFont="1" applyBorder="1" applyAlignment="1">
      <alignment vertical="center" textRotation="255"/>
    </xf>
    <xf numFmtId="0" fontId="11" fillId="0" borderId="44" xfId="2" applyNumberFormat="1" applyFont="1" applyBorder="1" applyAlignment="1">
      <alignment vertical="center" textRotation="255"/>
    </xf>
    <xf numFmtId="0" fontId="11" fillId="0" borderId="31" xfId="2" applyNumberFormat="1" applyFont="1" applyBorder="1" applyAlignment="1">
      <alignment horizontal="left" vertical="center"/>
    </xf>
    <xf numFmtId="0" fontId="11" fillId="0" borderId="30" xfId="2" applyNumberFormat="1" applyFont="1" applyBorder="1" applyAlignment="1">
      <alignment horizontal="left" vertical="center"/>
    </xf>
    <xf numFmtId="0" fontId="11" fillId="0" borderId="29" xfId="2" applyNumberFormat="1" applyFont="1" applyBorder="1" applyAlignment="1">
      <alignment horizontal="left" vertical="center"/>
    </xf>
    <xf numFmtId="0" fontId="11" fillId="0" borderId="31" xfId="2" quotePrefix="1" applyNumberFormat="1" applyFont="1" applyBorder="1" applyAlignment="1">
      <alignment horizontal="left" vertical="center"/>
    </xf>
    <xf numFmtId="0" fontId="11" fillId="0" borderId="30" xfId="2" quotePrefix="1" applyNumberFormat="1" applyFont="1" applyBorder="1" applyAlignment="1">
      <alignment horizontal="left" vertical="center"/>
    </xf>
    <xf numFmtId="0" fontId="11" fillId="0" borderId="29" xfId="2" quotePrefix="1" applyNumberFormat="1" applyFont="1" applyBorder="1" applyAlignment="1">
      <alignment horizontal="left" vertical="center"/>
    </xf>
    <xf numFmtId="0" fontId="11" fillId="0" borderId="39" xfId="2" applyNumberFormat="1" applyFont="1" applyBorder="1" applyAlignment="1">
      <alignment vertical="center"/>
    </xf>
    <xf numFmtId="0" fontId="11" fillId="0" borderId="38" xfId="2" applyNumberFormat="1" applyFont="1" applyBorder="1" applyAlignment="1">
      <alignment vertical="center"/>
    </xf>
    <xf numFmtId="0" fontId="11" fillId="0" borderId="37" xfId="2" applyNumberFormat="1" applyFont="1" applyBorder="1" applyAlignment="1">
      <alignment vertical="center"/>
    </xf>
    <xf numFmtId="0" fontId="11" fillId="0" borderId="34" xfId="2" applyNumberFormat="1" applyFont="1" applyBorder="1" applyAlignment="1">
      <alignment vertical="center"/>
    </xf>
    <xf numFmtId="0" fontId="11" fillId="0" borderId="13" xfId="2" applyNumberFormat="1" applyFont="1" applyBorder="1" applyAlignment="1">
      <alignment vertical="center"/>
    </xf>
    <xf numFmtId="0" fontId="11" fillId="0" borderId="33" xfId="2" applyNumberFormat="1" applyFont="1" applyBorder="1" applyAlignment="1">
      <alignment vertical="center"/>
    </xf>
    <xf numFmtId="0" fontId="17" fillId="0" borderId="32" xfId="2" applyNumberFormat="1" applyFont="1" applyBorder="1" applyAlignment="1">
      <alignment vertical="center" textRotation="255"/>
    </xf>
    <xf numFmtId="0" fontId="17" fillId="0" borderId="43" xfId="2" applyNumberFormat="1" applyFont="1" applyBorder="1" applyAlignment="1">
      <alignment vertical="center" textRotation="255"/>
    </xf>
    <xf numFmtId="0" fontId="17" fillId="0" borderId="44" xfId="2" applyNumberFormat="1" applyFont="1" applyBorder="1" applyAlignment="1">
      <alignment vertical="center" textRotation="255"/>
    </xf>
    <xf numFmtId="0" fontId="13" fillId="0" borderId="0" xfId="1" applyNumberFormat="1" applyFont="1" applyBorder="1" applyAlignment="1">
      <alignment horizontal="distributed" vertical="center"/>
    </xf>
    <xf numFmtId="177" fontId="3" fillId="0" borderId="0" xfId="1" applyNumberFormat="1" applyFont="1" applyBorder="1" applyAlignment="1">
      <alignment vertical="center"/>
    </xf>
  </cellXfs>
  <cellStyles count="3">
    <cellStyle name="標準" xfId="0" builtinId="0"/>
    <cellStyle name="標準 2" xfId="1"/>
    <cellStyle name="標準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変動図!$R$21</c:f>
          <c:strCache>
            <c:ptCount val="1"/>
            <c:pt idx="0">
              <c:v>A 流入部(1+ 2+ 3)</c:v>
            </c:pt>
          </c:strCache>
        </c:strRef>
      </c:tx>
      <c:layout>
        <c:manualLayout>
          <c:xMode val="edge"/>
          <c:yMode val="edge"/>
          <c:x val="0.43978102189781021"/>
          <c:y val="1.515151515151515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642335766423361E-2"/>
          <c:y val="9.0909090909090912E-2"/>
          <c:w val="0.83667883211678828"/>
          <c:h val="0.8151515151515151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変動図!$Q$22:$Q$33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変動図!$R$22:$R$33</c:f>
              <c:numCache>
                <c:formatCode>General</c:formatCode>
                <c:ptCount val="12"/>
                <c:pt idx="0">
                  <c:v>88</c:v>
                </c:pt>
                <c:pt idx="1">
                  <c:v>104</c:v>
                </c:pt>
                <c:pt idx="2">
                  <c:v>81</c:v>
                </c:pt>
                <c:pt idx="3">
                  <c:v>64</c:v>
                </c:pt>
                <c:pt idx="4">
                  <c:v>61</c:v>
                </c:pt>
                <c:pt idx="5">
                  <c:v>59</c:v>
                </c:pt>
                <c:pt idx="6">
                  <c:v>72</c:v>
                </c:pt>
                <c:pt idx="7">
                  <c:v>74</c:v>
                </c:pt>
                <c:pt idx="8">
                  <c:v>67</c:v>
                </c:pt>
                <c:pt idx="9">
                  <c:v>74</c:v>
                </c:pt>
                <c:pt idx="10">
                  <c:v>62</c:v>
                </c:pt>
                <c:pt idx="11">
                  <c:v>61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変動図!$Q$22:$Q$33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変動図!$S$22:$S$33</c:f>
              <c:numCache>
                <c:formatCode>General</c:formatCode>
                <c:ptCount val="12"/>
                <c:pt idx="0">
                  <c:v>4</c:v>
                </c:pt>
                <c:pt idx="1">
                  <c:v>10</c:v>
                </c:pt>
                <c:pt idx="2">
                  <c:v>6</c:v>
                </c:pt>
                <c:pt idx="3">
                  <c:v>2</c:v>
                </c:pt>
                <c:pt idx="4">
                  <c:v>3</c:v>
                </c:pt>
                <c:pt idx="5">
                  <c:v>3</c:v>
                </c:pt>
                <c:pt idx="6">
                  <c:v>5</c:v>
                </c:pt>
                <c:pt idx="7">
                  <c:v>7</c:v>
                </c:pt>
                <c:pt idx="8">
                  <c:v>3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4529872"/>
        <c:axId val="172882608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変動図!$Q$22:$Q$33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変動図!$T$22:$T$33</c:f>
              <c:numCache>
                <c:formatCode>0.0</c:formatCode>
                <c:ptCount val="12"/>
                <c:pt idx="0">
                  <c:v>4.3478260869565215</c:v>
                </c:pt>
                <c:pt idx="1">
                  <c:v>8.7719298245614024</c:v>
                </c:pt>
                <c:pt idx="2">
                  <c:v>6.8965517241379306</c:v>
                </c:pt>
                <c:pt idx="3">
                  <c:v>3.0303030303030303</c:v>
                </c:pt>
                <c:pt idx="4">
                  <c:v>4.6875</c:v>
                </c:pt>
                <c:pt idx="5">
                  <c:v>4.838709677419355</c:v>
                </c:pt>
                <c:pt idx="6">
                  <c:v>6.4935064935064926</c:v>
                </c:pt>
                <c:pt idx="7">
                  <c:v>8.6419753086419746</c:v>
                </c:pt>
                <c:pt idx="8">
                  <c:v>4.2857142857142856</c:v>
                </c:pt>
                <c:pt idx="9">
                  <c:v>1.3333333333333335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869320"/>
        <c:axId val="240541200"/>
      </c:lineChart>
      <c:catAx>
        <c:axId val="1045298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255474452554745"/>
              <c:y val="0.930303030303030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2882608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172882608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19708029197078E-2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04529872"/>
        <c:crosses val="autoZero"/>
        <c:crossBetween val="between"/>
        <c:majorUnit val="100"/>
      </c:valAx>
      <c:catAx>
        <c:axId val="1058693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0541200"/>
        <c:crosses val="autoZero"/>
        <c:auto val="0"/>
        <c:lblAlgn val="ctr"/>
        <c:lblOffset val="100"/>
        <c:noMultiLvlLbl val="0"/>
      </c:catAx>
      <c:valAx>
        <c:axId val="240541200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85401459854014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05869320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変動図!$R$231</c:f>
          <c:strCache>
            <c:ptCount val="1"/>
            <c:pt idx="0">
              <c:v>D 流入部(11+12+13+14)</c:v>
            </c:pt>
          </c:strCache>
        </c:strRef>
      </c:tx>
      <c:layout>
        <c:manualLayout>
          <c:xMode val="edge"/>
          <c:yMode val="edge"/>
          <c:x val="0.43613136350623449"/>
          <c:y val="1.515151515151515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642335766423361E-2"/>
          <c:y val="9.0909090909090912E-2"/>
          <c:w val="0.83667883211678828"/>
          <c:h val="0.8151515151515151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変動図!$Q$232:$Q$243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変動図!$R$232:$R$243</c:f>
              <c:numCache>
                <c:formatCode>General</c:formatCode>
                <c:ptCount val="12"/>
                <c:pt idx="0">
                  <c:v>252</c:v>
                </c:pt>
                <c:pt idx="1">
                  <c:v>387</c:v>
                </c:pt>
                <c:pt idx="2">
                  <c:v>294</c:v>
                </c:pt>
                <c:pt idx="3">
                  <c:v>285</c:v>
                </c:pt>
                <c:pt idx="4">
                  <c:v>339</c:v>
                </c:pt>
                <c:pt idx="5">
                  <c:v>320</c:v>
                </c:pt>
                <c:pt idx="6">
                  <c:v>321</c:v>
                </c:pt>
                <c:pt idx="7">
                  <c:v>361</c:v>
                </c:pt>
                <c:pt idx="8">
                  <c:v>403</c:v>
                </c:pt>
                <c:pt idx="9">
                  <c:v>484</c:v>
                </c:pt>
                <c:pt idx="10">
                  <c:v>484</c:v>
                </c:pt>
                <c:pt idx="11">
                  <c:v>481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変動図!$Q$232:$Q$243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変動図!$S$232:$S$243</c:f>
              <c:numCache>
                <c:formatCode>General</c:formatCode>
                <c:ptCount val="12"/>
                <c:pt idx="0">
                  <c:v>24</c:v>
                </c:pt>
                <c:pt idx="1">
                  <c:v>47</c:v>
                </c:pt>
                <c:pt idx="2">
                  <c:v>32</c:v>
                </c:pt>
                <c:pt idx="3">
                  <c:v>21</c:v>
                </c:pt>
                <c:pt idx="4">
                  <c:v>20</c:v>
                </c:pt>
                <c:pt idx="5">
                  <c:v>24</c:v>
                </c:pt>
                <c:pt idx="6">
                  <c:v>28</c:v>
                </c:pt>
                <c:pt idx="7">
                  <c:v>38</c:v>
                </c:pt>
                <c:pt idx="8">
                  <c:v>40</c:v>
                </c:pt>
                <c:pt idx="9">
                  <c:v>25</c:v>
                </c:pt>
                <c:pt idx="10">
                  <c:v>25</c:v>
                </c:pt>
                <c:pt idx="11">
                  <c:v>21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41375312"/>
        <c:axId val="241468376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変動図!$Q$232:$Q$243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変動図!$T$232:$T$243</c:f>
              <c:numCache>
                <c:formatCode>0.0</c:formatCode>
                <c:ptCount val="12"/>
                <c:pt idx="0">
                  <c:v>8.695652173913043</c:v>
                </c:pt>
                <c:pt idx="1">
                  <c:v>10.829493087557603</c:v>
                </c:pt>
                <c:pt idx="2">
                  <c:v>9.8159509202453989</c:v>
                </c:pt>
                <c:pt idx="3">
                  <c:v>6.8627450980392162</c:v>
                </c:pt>
                <c:pt idx="4">
                  <c:v>5.5710306406685239</c:v>
                </c:pt>
                <c:pt idx="5">
                  <c:v>6.9767441860465116</c:v>
                </c:pt>
                <c:pt idx="6">
                  <c:v>8.0229226361031518</c:v>
                </c:pt>
                <c:pt idx="7">
                  <c:v>9.5238095238095237</c:v>
                </c:pt>
                <c:pt idx="8">
                  <c:v>9.0293453724604973</c:v>
                </c:pt>
                <c:pt idx="9">
                  <c:v>4.9115913555992137</c:v>
                </c:pt>
                <c:pt idx="10">
                  <c:v>4.9115913555992137</c:v>
                </c:pt>
                <c:pt idx="11">
                  <c:v>4.1832669322709162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1468768"/>
        <c:axId val="241469160"/>
      </c:lineChart>
      <c:catAx>
        <c:axId val="2413753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255478491403056"/>
              <c:y val="0.930303030303030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1468376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41468376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19737003543667E-2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1375312"/>
        <c:crosses val="autoZero"/>
        <c:crossBetween val="between"/>
        <c:majorUnit val="100"/>
      </c:valAx>
      <c:catAx>
        <c:axId val="2414687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1469160"/>
        <c:crosses val="autoZero"/>
        <c:auto val="0"/>
        <c:lblAlgn val="ctr"/>
        <c:lblOffset val="100"/>
        <c:noMultiLvlLbl val="0"/>
      </c:catAx>
      <c:valAx>
        <c:axId val="241469160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7002749770858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1468768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変動図!$U$231</c:f>
          <c:strCache>
            <c:ptCount val="1"/>
            <c:pt idx="0">
              <c:v>D 流出部(1+ 6+10+11)</c:v>
            </c:pt>
          </c:strCache>
        </c:strRef>
      </c:tx>
      <c:layout>
        <c:manualLayout>
          <c:xMode val="edge"/>
          <c:yMode val="edge"/>
          <c:x val="0.44018261937441311"/>
          <c:y val="1.52439024390243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712328767123292E-2"/>
          <c:y val="9.1463414634146339E-2"/>
          <c:w val="0.83835616438356164"/>
          <c:h val="0.8140243902439023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変動図!$Q$232:$Q$243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変動図!$U$232:$U$243</c:f>
              <c:numCache>
                <c:formatCode>General</c:formatCode>
                <c:ptCount val="12"/>
                <c:pt idx="0">
                  <c:v>195</c:v>
                </c:pt>
                <c:pt idx="1">
                  <c:v>293</c:v>
                </c:pt>
                <c:pt idx="2">
                  <c:v>229</c:v>
                </c:pt>
                <c:pt idx="3">
                  <c:v>200</c:v>
                </c:pt>
                <c:pt idx="4">
                  <c:v>195</c:v>
                </c:pt>
                <c:pt idx="5">
                  <c:v>211</c:v>
                </c:pt>
                <c:pt idx="6">
                  <c:v>191</c:v>
                </c:pt>
                <c:pt idx="7">
                  <c:v>214</c:v>
                </c:pt>
                <c:pt idx="8">
                  <c:v>219</c:v>
                </c:pt>
                <c:pt idx="9">
                  <c:v>237</c:v>
                </c:pt>
                <c:pt idx="10">
                  <c:v>241</c:v>
                </c:pt>
                <c:pt idx="11">
                  <c:v>202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変動図!$Q$232:$Q$243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変動図!$V$232:$V$243</c:f>
              <c:numCache>
                <c:formatCode>General</c:formatCode>
                <c:ptCount val="12"/>
                <c:pt idx="0">
                  <c:v>20</c:v>
                </c:pt>
                <c:pt idx="1">
                  <c:v>22</c:v>
                </c:pt>
                <c:pt idx="2">
                  <c:v>24</c:v>
                </c:pt>
                <c:pt idx="3">
                  <c:v>19</c:v>
                </c:pt>
                <c:pt idx="4">
                  <c:v>20</c:v>
                </c:pt>
                <c:pt idx="5">
                  <c:v>15</c:v>
                </c:pt>
                <c:pt idx="6">
                  <c:v>11</c:v>
                </c:pt>
                <c:pt idx="7">
                  <c:v>23</c:v>
                </c:pt>
                <c:pt idx="8">
                  <c:v>19</c:v>
                </c:pt>
                <c:pt idx="9">
                  <c:v>17</c:v>
                </c:pt>
                <c:pt idx="10">
                  <c:v>16</c:v>
                </c:pt>
                <c:pt idx="11">
                  <c:v>16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41469944"/>
        <c:axId val="241470336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変動図!$Q$232:$Q$243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変動図!$W$232:$W$243</c:f>
              <c:numCache>
                <c:formatCode>0.0</c:formatCode>
                <c:ptCount val="12"/>
                <c:pt idx="0">
                  <c:v>9.3023255813953494</c:v>
                </c:pt>
                <c:pt idx="1">
                  <c:v>6.9841269841269842</c:v>
                </c:pt>
                <c:pt idx="2">
                  <c:v>9.4861660079051369</c:v>
                </c:pt>
                <c:pt idx="3">
                  <c:v>8.6757990867579906</c:v>
                </c:pt>
                <c:pt idx="4">
                  <c:v>9.3023255813953494</c:v>
                </c:pt>
                <c:pt idx="5">
                  <c:v>6.6371681415929213</c:v>
                </c:pt>
                <c:pt idx="6">
                  <c:v>5.4455445544554459</c:v>
                </c:pt>
                <c:pt idx="7">
                  <c:v>9.7046413502109701</c:v>
                </c:pt>
                <c:pt idx="8">
                  <c:v>7.9831932773109235</c:v>
                </c:pt>
                <c:pt idx="9">
                  <c:v>6.6929133858267722</c:v>
                </c:pt>
                <c:pt idx="10">
                  <c:v>6.2256809338521402</c:v>
                </c:pt>
                <c:pt idx="11">
                  <c:v>7.3394495412844041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1470728"/>
        <c:axId val="241471120"/>
      </c:lineChart>
      <c:catAx>
        <c:axId val="2414699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159816032170286"/>
              <c:y val="0.929878048780487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1470336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41470336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67998266271764E-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1469944"/>
        <c:crosses val="autoZero"/>
        <c:crossBetween val="between"/>
        <c:majorUnit val="100"/>
      </c:valAx>
      <c:catAx>
        <c:axId val="241470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1471120"/>
        <c:crosses val="autoZero"/>
        <c:auto val="0"/>
        <c:lblAlgn val="ctr"/>
        <c:lblOffset val="100"/>
        <c:noMultiLvlLbl val="0"/>
      </c:catAx>
      <c:valAx>
        <c:axId val="241471120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3302752293578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1470728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変動図!$X$231</c:f>
          <c:strCache>
            <c:ptCount val="1"/>
            <c:pt idx="0">
              <c:v>D 合計 ( 1+ 6+10+11+12+13+14)</c:v>
            </c:pt>
          </c:strCache>
        </c:strRef>
      </c:tx>
      <c:layout>
        <c:manualLayout>
          <c:xMode val="edge"/>
          <c:yMode val="edge"/>
          <c:x val="0.39781019123297029"/>
          <c:y val="1.51975683890577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642335766423361E-2"/>
          <c:y val="9.1185410334346503E-2"/>
          <c:w val="0.83667883211678828"/>
          <c:h val="0.8145896656534954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変動図!$Q$232:$Q$243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変動図!$X$232:$X$243</c:f>
              <c:numCache>
                <c:formatCode>General</c:formatCode>
                <c:ptCount val="12"/>
                <c:pt idx="0">
                  <c:v>447</c:v>
                </c:pt>
                <c:pt idx="1">
                  <c:v>680</c:v>
                </c:pt>
                <c:pt idx="2">
                  <c:v>523</c:v>
                </c:pt>
                <c:pt idx="3">
                  <c:v>485</c:v>
                </c:pt>
                <c:pt idx="4">
                  <c:v>534</c:v>
                </c:pt>
                <c:pt idx="5">
                  <c:v>531</c:v>
                </c:pt>
                <c:pt idx="6">
                  <c:v>512</c:v>
                </c:pt>
                <c:pt idx="7">
                  <c:v>575</c:v>
                </c:pt>
                <c:pt idx="8">
                  <c:v>622</c:v>
                </c:pt>
                <c:pt idx="9">
                  <c:v>721</c:v>
                </c:pt>
                <c:pt idx="10">
                  <c:v>725</c:v>
                </c:pt>
                <c:pt idx="11">
                  <c:v>683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変動図!$Q$232:$Q$243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変動図!$Y$232:$Y$243</c:f>
              <c:numCache>
                <c:formatCode>General</c:formatCode>
                <c:ptCount val="12"/>
                <c:pt idx="0">
                  <c:v>44</c:v>
                </c:pt>
                <c:pt idx="1">
                  <c:v>69</c:v>
                </c:pt>
                <c:pt idx="2">
                  <c:v>56</c:v>
                </c:pt>
                <c:pt idx="3">
                  <c:v>40</c:v>
                </c:pt>
                <c:pt idx="4">
                  <c:v>40</c:v>
                </c:pt>
                <c:pt idx="5">
                  <c:v>39</c:v>
                </c:pt>
                <c:pt idx="6">
                  <c:v>39</c:v>
                </c:pt>
                <c:pt idx="7">
                  <c:v>61</c:v>
                </c:pt>
                <c:pt idx="8">
                  <c:v>59</c:v>
                </c:pt>
                <c:pt idx="9">
                  <c:v>42</c:v>
                </c:pt>
                <c:pt idx="10">
                  <c:v>41</c:v>
                </c:pt>
                <c:pt idx="11">
                  <c:v>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41471904"/>
        <c:axId val="241472296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変動図!$Q$232:$Q$243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変動図!$Z$232:$Z$243</c:f>
              <c:numCache>
                <c:formatCode>0.0</c:formatCode>
                <c:ptCount val="12"/>
                <c:pt idx="0">
                  <c:v>8.9613034623217924</c:v>
                </c:pt>
                <c:pt idx="1">
                  <c:v>9.2122830440587435</c:v>
                </c:pt>
                <c:pt idx="2">
                  <c:v>9.6718480138169269</c:v>
                </c:pt>
                <c:pt idx="3">
                  <c:v>7.6190476190476195</c:v>
                </c:pt>
                <c:pt idx="4">
                  <c:v>6.968641114982578</c:v>
                </c:pt>
                <c:pt idx="5">
                  <c:v>6.8421052631578956</c:v>
                </c:pt>
                <c:pt idx="6">
                  <c:v>7.0780399274047179</c:v>
                </c:pt>
                <c:pt idx="7">
                  <c:v>9.5911949685534594</c:v>
                </c:pt>
                <c:pt idx="8">
                  <c:v>8.6637298091042574</c:v>
                </c:pt>
                <c:pt idx="9">
                  <c:v>5.5045871559633035</c:v>
                </c:pt>
                <c:pt idx="10">
                  <c:v>5.3524804177545686</c:v>
                </c:pt>
                <c:pt idx="11">
                  <c:v>5.1388888888888884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1472688"/>
        <c:axId val="241473080"/>
      </c:lineChart>
      <c:catAx>
        <c:axId val="2414719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255478491403056"/>
              <c:y val="0.930091185410334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1472296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41472296"/>
        <c:scaling>
          <c:orientation val="minMax"/>
          <c:max val="2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19737003543667E-2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1471904"/>
        <c:crosses val="autoZero"/>
        <c:crossBetween val="between"/>
        <c:majorUnit val="200"/>
      </c:valAx>
      <c:catAx>
        <c:axId val="2414726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1473080"/>
        <c:crosses val="autoZero"/>
        <c:auto val="0"/>
        <c:lblAlgn val="ctr"/>
        <c:lblOffset val="100"/>
        <c:noMultiLvlLbl val="0"/>
      </c:catAx>
      <c:valAx>
        <c:axId val="241473080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7002749770858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1472688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変動図!$U$21</c:f>
          <c:strCache>
            <c:ptCount val="1"/>
            <c:pt idx="0">
              <c:v>A 流出部(5+ 9+14)</c:v>
            </c:pt>
          </c:strCache>
        </c:strRef>
      </c:tx>
      <c:layout>
        <c:manualLayout>
          <c:xMode val="edge"/>
          <c:yMode val="edge"/>
          <c:x val="0.44018264840182647"/>
          <c:y val="1.52439024390243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712328767123292E-2"/>
          <c:y val="9.1463414634146339E-2"/>
          <c:w val="0.83835616438356164"/>
          <c:h val="0.8140243902439023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変動図!$Q$22:$Q$33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変動図!$U$22:$U$33</c:f>
              <c:numCache>
                <c:formatCode>General</c:formatCode>
                <c:ptCount val="12"/>
                <c:pt idx="0">
                  <c:v>108</c:v>
                </c:pt>
                <c:pt idx="1">
                  <c:v>123</c:v>
                </c:pt>
                <c:pt idx="2">
                  <c:v>111</c:v>
                </c:pt>
                <c:pt idx="3">
                  <c:v>97</c:v>
                </c:pt>
                <c:pt idx="4">
                  <c:v>110</c:v>
                </c:pt>
                <c:pt idx="5">
                  <c:v>127</c:v>
                </c:pt>
                <c:pt idx="6">
                  <c:v>100</c:v>
                </c:pt>
                <c:pt idx="7">
                  <c:v>163</c:v>
                </c:pt>
                <c:pt idx="8">
                  <c:v>164</c:v>
                </c:pt>
                <c:pt idx="9">
                  <c:v>181</c:v>
                </c:pt>
                <c:pt idx="10">
                  <c:v>226</c:v>
                </c:pt>
                <c:pt idx="11">
                  <c:v>197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変動図!$Q$22:$Q$33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変動図!$V$22:$V$33</c:f>
              <c:numCache>
                <c:formatCode>General</c:formatCode>
                <c:ptCount val="12"/>
                <c:pt idx="0">
                  <c:v>8</c:v>
                </c:pt>
                <c:pt idx="1">
                  <c:v>12</c:v>
                </c:pt>
                <c:pt idx="2">
                  <c:v>8</c:v>
                </c:pt>
                <c:pt idx="3">
                  <c:v>5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17</c:v>
                </c:pt>
                <c:pt idx="8">
                  <c:v>17</c:v>
                </c:pt>
                <c:pt idx="9">
                  <c:v>1</c:v>
                </c:pt>
                <c:pt idx="10">
                  <c:v>8</c:v>
                </c:pt>
                <c:pt idx="11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38704360"/>
        <c:axId val="104553568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変動図!$Q$22:$Q$33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変動図!$W$22:$W$33</c:f>
              <c:numCache>
                <c:formatCode>0.0</c:formatCode>
                <c:ptCount val="12"/>
                <c:pt idx="0">
                  <c:v>6.8965517241379306</c:v>
                </c:pt>
                <c:pt idx="1">
                  <c:v>8.8888888888888893</c:v>
                </c:pt>
                <c:pt idx="2">
                  <c:v>6.7226890756302522</c:v>
                </c:pt>
                <c:pt idx="3">
                  <c:v>4.9019607843137258</c:v>
                </c:pt>
                <c:pt idx="4">
                  <c:v>5.1724137931034484</c:v>
                </c:pt>
                <c:pt idx="5">
                  <c:v>3.7878787878787881</c:v>
                </c:pt>
                <c:pt idx="6">
                  <c:v>3.8461538461538463</c:v>
                </c:pt>
                <c:pt idx="7">
                  <c:v>9.4444444444444446</c:v>
                </c:pt>
                <c:pt idx="8">
                  <c:v>9.3922651933701662</c:v>
                </c:pt>
                <c:pt idx="9">
                  <c:v>0.5494505494505495</c:v>
                </c:pt>
                <c:pt idx="10">
                  <c:v>3.4188034188034191</c:v>
                </c:pt>
                <c:pt idx="11">
                  <c:v>1.9900497512437811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0748960"/>
        <c:axId val="238642536"/>
      </c:lineChart>
      <c:catAx>
        <c:axId val="2387043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159817351598175"/>
              <c:y val="0.929878048780487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04553568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104553568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68036529680365E-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8704360"/>
        <c:crosses val="autoZero"/>
        <c:crossBetween val="between"/>
        <c:majorUnit val="100"/>
      </c:valAx>
      <c:catAx>
        <c:axId val="2407489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38642536"/>
        <c:crosses val="autoZero"/>
        <c:auto val="0"/>
        <c:lblAlgn val="ctr"/>
        <c:lblOffset val="100"/>
        <c:noMultiLvlLbl val="0"/>
      </c:catAx>
      <c:valAx>
        <c:axId val="238642536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8173515981735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0748960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変動図!$X$21</c:f>
          <c:strCache>
            <c:ptCount val="1"/>
            <c:pt idx="0">
              <c:v>A 合計 ( 1+ 2+ 3+ 5+ 9+14)</c:v>
            </c:pt>
          </c:strCache>
        </c:strRef>
      </c:tx>
      <c:layout>
        <c:manualLayout>
          <c:xMode val="edge"/>
          <c:yMode val="edge"/>
          <c:x val="0.3978102189781022"/>
          <c:y val="1.51975683890577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642335766423361E-2"/>
          <c:y val="9.1185410334346503E-2"/>
          <c:w val="0.83667883211678828"/>
          <c:h val="0.8145896656534954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変動図!$Q$22:$Q$33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変動図!$X$22:$X$33</c:f>
              <c:numCache>
                <c:formatCode>General</c:formatCode>
                <c:ptCount val="12"/>
                <c:pt idx="0">
                  <c:v>196</c:v>
                </c:pt>
                <c:pt idx="1">
                  <c:v>227</c:v>
                </c:pt>
                <c:pt idx="2">
                  <c:v>192</c:v>
                </c:pt>
                <c:pt idx="3">
                  <c:v>161</c:v>
                </c:pt>
                <c:pt idx="4">
                  <c:v>171</c:v>
                </c:pt>
                <c:pt idx="5">
                  <c:v>186</c:v>
                </c:pt>
                <c:pt idx="6">
                  <c:v>172</c:v>
                </c:pt>
                <c:pt idx="7">
                  <c:v>237</c:v>
                </c:pt>
                <c:pt idx="8">
                  <c:v>231</c:v>
                </c:pt>
                <c:pt idx="9">
                  <c:v>255</c:v>
                </c:pt>
                <c:pt idx="10">
                  <c:v>288</c:v>
                </c:pt>
                <c:pt idx="11">
                  <c:v>258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変動図!$Q$22:$Q$33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変動図!$Y$22:$Y$33</c:f>
              <c:numCache>
                <c:formatCode>General</c:formatCode>
                <c:ptCount val="12"/>
                <c:pt idx="0">
                  <c:v>12</c:v>
                </c:pt>
                <c:pt idx="1">
                  <c:v>22</c:v>
                </c:pt>
                <c:pt idx="2">
                  <c:v>14</c:v>
                </c:pt>
                <c:pt idx="3">
                  <c:v>7</c:v>
                </c:pt>
                <c:pt idx="4">
                  <c:v>9</c:v>
                </c:pt>
                <c:pt idx="5">
                  <c:v>8</c:v>
                </c:pt>
                <c:pt idx="6">
                  <c:v>9</c:v>
                </c:pt>
                <c:pt idx="7">
                  <c:v>24</c:v>
                </c:pt>
                <c:pt idx="8">
                  <c:v>20</c:v>
                </c:pt>
                <c:pt idx="9">
                  <c:v>2</c:v>
                </c:pt>
                <c:pt idx="10">
                  <c:v>8</c:v>
                </c:pt>
                <c:pt idx="11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37775832"/>
        <c:axId val="237872824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変動図!$Q$22:$Q$33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変動図!$Z$22:$Z$33</c:f>
              <c:numCache>
                <c:formatCode>0.0</c:formatCode>
                <c:ptCount val="12"/>
                <c:pt idx="0">
                  <c:v>5.7692307692307692</c:v>
                </c:pt>
                <c:pt idx="1">
                  <c:v>8.8353413654618471</c:v>
                </c:pt>
                <c:pt idx="2">
                  <c:v>6.7961165048543686</c:v>
                </c:pt>
                <c:pt idx="3">
                  <c:v>4.1666666666666661</c:v>
                </c:pt>
                <c:pt idx="4">
                  <c:v>5</c:v>
                </c:pt>
                <c:pt idx="5">
                  <c:v>4.1237113402061851</c:v>
                </c:pt>
                <c:pt idx="6">
                  <c:v>4.972375690607735</c:v>
                </c:pt>
                <c:pt idx="7">
                  <c:v>9.1954022988505741</c:v>
                </c:pt>
                <c:pt idx="8">
                  <c:v>7.9681274900398407</c:v>
                </c:pt>
                <c:pt idx="9">
                  <c:v>0.77821011673151752</c:v>
                </c:pt>
                <c:pt idx="10">
                  <c:v>2.7027027027027026</c:v>
                </c:pt>
                <c:pt idx="11">
                  <c:v>1.5267175572519083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7874784"/>
        <c:axId val="237875176"/>
      </c:lineChart>
      <c:catAx>
        <c:axId val="237775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255474452554745"/>
              <c:y val="0.930091185410334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7872824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37872824"/>
        <c:scaling>
          <c:orientation val="minMax"/>
          <c:max val="2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19708029197078E-2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7775832"/>
        <c:crosses val="autoZero"/>
        <c:crossBetween val="between"/>
        <c:majorUnit val="200"/>
      </c:valAx>
      <c:catAx>
        <c:axId val="2378747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37875176"/>
        <c:crosses val="autoZero"/>
        <c:auto val="0"/>
        <c:lblAlgn val="ctr"/>
        <c:lblOffset val="100"/>
        <c:noMultiLvlLbl val="0"/>
      </c:catAx>
      <c:valAx>
        <c:axId val="237875176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85401459854014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7874784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変動図!$R$91</c:f>
          <c:strCache>
            <c:ptCount val="1"/>
            <c:pt idx="0">
              <c:v>B 流入部(4+ 5+ 6+ 7)</c:v>
            </c:pt>
          </c:strCache>
        </c:strRef>
      </c:tx>
      <c:layout>
        <c:manualLayout>
          <c:xMode val="edge"/>
          <c:yMode val="edge"/>
          <c:x val="0.4397809806313166"/>
          <c:y val="1.515151515151515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642335766423361E-2"/>
          <c:y val="9.0909090909090912E-2"/>
          <c:w val="0.83667883211678828"/>
          <c:h val="0.8151515151515151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変動図!$Q$92:$Q$103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変動図!$R$92:$R$103</c:f>
              <c:numCache>
                <c:formatCode>General</c:formatCode>
                <c:ptCount val="12"/>
                <c:pt idx="0">
                  <c:v>186</c:v>
                </c:pt>
                <c:pt idx="1">
                  <c:v>239</c:v>
                </c:pt>
                <c:pt idx="2">
                  <c:v>189</c:v>
                </c:pt>
                <c:pt idx="3">
                  <c:v>169</c:v>
                </c:pt>
                <c:pt idx="4">
                  <c:v>168</c:v>
                </c:pt>
                <c:pt idx="5">
                  <c:v>162</c:v>
                </c:pt>
                <c:pt idx="6">
                  <c:v>172</c:v>
                </c:pt>
                <c:pt idx="7">
                  <c:v>175</c:v>
                </c:pt>
                <c:pt idx="8">
                  <c:v>180</c:v>
                </c:pt>
                <c:pt idx="9">
                  <c:v>204</c:v>
                </c:pt>
                <c:pt idx="10">
                  <c:v>222</c:v>
                </c:pt>
                <c:pt idx="11">
                  <c:v>170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変動図!$Q$92:$Q$103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変動図!$S$92:$S$103</c:f>
              <c:numCache>
                <c:formatCode>General</c:formatCode>
                <c:ptCount val="12"/>
                <c:pt idx="0">
                  <c:v>18</c:v>
                </c:pt>
                <c:pt idx="1">
                  <c:v>16</c:v>
                </c:pt>
                <c:pt idx="2">
                  <c:v>20</c:v>
                </c:pt>
                <c:pt idx="3">
                  <c:v>17</c:v>
                </c:pt>
                <c:pt idx="4">
                  <c:v>19</c:v>
                </c:pt>
                <c:pt idx="5">
                  <c:v>13</c:v>
                </c:pt>
                <c:pt idx="6">
                  <c:v>11</c:v>
                </c:pt>
                <c:pt idx="7">
                  <c:v>17</c:v>
                </c:pt>
                <c:pt idx="8">
                  <c:v>16</c:v>
                </c:pt>
                <c:pt idx="9">
                  <c:v>16</c:v>
                </c:pt>
                <c:pt idx="10">
                  <c:v>18</c:v>
                </c:pt>
                <c:pt idx="11">
                  <c:v>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37875960"/>
        <c:axId val="237876352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変動図!$Q$92:$Q$103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変動図!$T$92:$T$103</c:f>
              <c:numCache>
                <c:formatCode>0.0</c:formatCode>
                <c:ptCount val="12"/>
                <c:pt idx="0">
                  <c:v>8.8235294117647065</c:v>
                </c:pt>
                <c:pt idx="1">
                  <c:v>6.2745098039215685</c:v>
                </c:pt>
                <c:pt idx="2">
                  <c:v>9.5693779904306222</c:v>
                </c:pt>
                <c:pt idx="3">
                  <c:v>9.1397849462365599</c:v>
                </c:pt>
                <c:pt idx="4">
                  <c:v>10.160427807486631</c:v>
                </c:pt>
                <c:pt idx="5">
                  <c:v>7.4285714285714288</c:v>
                </c:pt>
                <c:pt idx="6">
                  <c:v>6.0109289617486334</c:v>
                </c:pt>
                <c:pt idx="7">
                  <c:v>8.8541666666666679</c:v>
                </c:pt>
                <c:pt idx="8">
                  <c:v>8.1632653061224492</c:v>
                </c:pt>
                <c:pt idx="9">
                  <c:v>7.2727272727272725</c:v>
                </c:pt>
                <c:pt idx="10">
                  <c:v>7.5</c:v>
                </c:pt>
                <c:pt idx="11">
                  <c:v>9.0909090909090917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7876744"/>
        <c:axId val="237877136"/>
      </c:lineChart>
      <c:catAx>
        <c:axId val="237875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255478491403056"/>
              <c:y val="0.930303030303030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7876352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37876352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19737003543667E-2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7875960"/>
        <c:crosses val="autoZero"/>
        <c:crossBetween val="between"/>
        <c:majorUnit val="100"/>
      </c:valAx>
      <c:catAx>
        <c:axId val="237876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37877136"/>
        <c:crosses val="autoZero"/>
        <c:auto val="0"/>
        <c:lblAlgn val="ctr"/>
        <c:lblOffset val="100"/>
        <c:noMultiLvlLbl val="0"/>
      </c:catAx>
      <c:valAx>
        <c:axId val="237877136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7002749770858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7876744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変動図!$U$91</c:f>
          <c:strCache>
            <c:ptCount val="1"/>
            <c:pt idx="0">
              <c:v>B 流出部(3+ 4+ 8+13)</c:v>
            </c:pt>
          </c:strCache>
        </c:strRef>
      </c:tx>
      <c:layout>
        <c:manualLayout>
          <c:xMode val="edge"/>
          <c:yMode val="edge"/>
          <c:x val="0.44018261937441311"/>
          <c:y val="1.52439024390243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712328767123292E-2"/>
          <c:y val="9.1463414634146339E-2"/>
          <c:w val="0.83835616438356164"/>
          <c:h val="0.8140243902439023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変動図!$Q$92:$Q$103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変動図!$U$92:$U$103</c:f>
              <c:numCache>
                <c:formatCode>General</c:formatCode>
                <c:ptCount val="12"/>
                <c:pt idx="0">
                  <c:v>224</c:v>
                </c:pt>
                <c:pt idx="1">
                  <c:v>314</c:v>
                </c:pt>
                <c:pt idx="2">
                  <c:v>246</c:v>
                </c:pt>
                <c:pt idx="3">
                  <c:v>241</c:v>
                </c:pt>
                <c:pt idx="4">
                  <c:v>266</c:v>
                </c:pt>
                <c:pt idx="5">
                  <c:v>242</c:v>
                </c:pt>
                <c:pt idx="6">
                  <c:v>273</c:v>
                </c:pt>
                <c:pt idx="7">
                  <c:v>266</c:v>
                </c:pt>
                <c:pt idx="8">
                  <c:v>294</c:v>
                </c:pt>
                <c:pt idx="9">
                  <c:v>375</c:v>
                </c:pt>
                <c:pt idx="10">
                  <c:v>349</c:v>
                </c:pt>
                <c:pt idx="11">
                  <c:v>339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変動図!$Q$92:$Q$103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変動図!$V$92:$V$103</c:f>
              <c:numCache>
                <c:formatCode>General</c:formatCode>
                <c:ptCount val="12"/>
                <c:pt idx="0">
                  <c:v>16</c:v>
                </c:pt>
                <c:pt idx="1">
                  <c:v>35</c:v>
                </c:pt>
                <c:pt idx="2">
                  <c:v>24</c:v>
                </c:pt>
                <c:pt idx="3">
                  <c:v>17</c:v>
                </c:pt>
                <c:pt idx="4">
                  <c:v>14</c:v>
                </c:pt>
                <c:pt idx="5">
                  <c:v>22</c:v>
                </c:pt>
                <c:pt idx="6">
                  <c:v>27</c:v>
                </c:pt>
                <c:pt idx="7">
                  <c:v>23</c:v>
                </c:pt>
                <c:pt idx="8">
                  <c:v>23</c:v>
                </c:pt>
                <c:pt idx="9">
                  <c:v>24</c:v>
                </c:pt>
                <c:pt idx="10">
                  <c:v>21</c:v>
                </c:pt>
                <c:pt idx="11">
                  <c:v>18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41373352"/>
        <c:axId val="241373744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変動図!$Q$92:$Q$103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変動図!$W$92:$W$103</c:f>
              <c:numCache>
                <c:formatCode>0.0</c:formatCode>
                <c:ptCount val="12"/>
                <c:pt idx="0">
                  <c:v>6.666666666666667</c:v>
                </c:pt>
                <c:pt idx="1">
                  <c:v>10.028653295128938</c:v>
                </c:pt>
                <c:pt idx="2">
                  <c:v>8.8888888888888893</c:v>
                </c:pt>
                <c:pt idx="3">
                  <c:v>6.5891472868217065</c:v>
                </c:pt>
                <c:pt idx="4">
                  <c:v>5</c:v>
                </c:pt>
                <c:pt idx="5">
                  <c:v>8.3333333333333321</c:v>
                </c:pt>
                <c:pt idx="6">
                  <c:v>9</c:v>
                </c:pt>
                <c:pt idx="7">
                  <c:v>7.9584775086505193</c:v>
                </c:pt>
                <c:pt idx="8">
                  <c:v>7.2555205047318623</c:v>
                </c:pt>
                <c:pt idx="9">
                  <c:v>6.0150375939849621</c:v>
                </c:pt>
                <c:pt idx="10">
                  <c:v>5.6756756756756763</c:v>
                </c:pt>
                <c:pt idx="11">
                  <c:v>5.0420168067226889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1374136"/>
        <c:axId val="241374528"/>
      </c:lineChart>
      <c:catAx>
        <c:axId val="2413733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159816032170286"/>
              <c:y val="0.929878048780487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1373744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41373744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67998266271764E-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1373352"/>
        <c:crosses val="autoZero"/>
        <c:crossBetween val="between"/>
        <c:majorUnit val="100"/>
      </c:valAx>
      <c:catAx>
        <c:axId val="2413741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1374528"/>
        <c:crosses val="autoZero"/>
        <c:auto val="0"/>
        <c:lblAlgn val="ctr"/>
        <c:lblOffset val="100"/>
        <c:noMultiLvlLbl val="0"/>
      </c:catAx>
      <c:valAx>
        <c:axId val="241374528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3302752293578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1374136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変動図!$X$91</c:f>
          <c:strCache>
            <c:ptCount val="1"/>
            <c:pt idx="0">
              <c:v>B 合計 (3+ 4+ 5+ 6+ 7+ 8+13)</c:v>
            </c:pt>
          </c:strCache>
        </c:strRef>
      </c:tx>
      <c:layout>
        <c:manualLayout>
          <c:xMode val="edge"/>
          <c:yMode val="edge"/>
          <c:x val="0.39781019123297029"/>
          <c:y val="1.51975683890577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642335766423361E-2"/>
          <c:y val="9.1185410334346503E-2"/>
          <c:w val="0.83667883211678828"/>
          <c:h val="0.8145896656534954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変動図!$Q$92:$Q$103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変動図!$X$92:$X$103</c:f>
              <c:numCache>
                <c:formatCode>General</c:formatCode>
                <c:ptCount val="12"/>
                <c:pt idx="0">
                  <c:v>410</c:v>
                </c:pt>
                <c:pt idx="1">
                  <c:v>553</c:v>
                </c:pt>
                <c:pt idx="2">
                  <c:v>435</c:v>
                </c:pt>
                <c:pt idx="3">
                  <c:v>410</c:v>
                </c:pt>
                <c:pt idx="4">
                  <c:v>434</c:v>
                </c:pt>
                <c:pt idx="5">
                  <c:v>404</c:v>
                </c:pt>
                <c:pt idx="6">
                  <c:v>445</c:v>
                </c:pt>
                <c:pt idx="7">
                  <c:v>441</c:v>
                </c:pt>
                <c:pt idx="8">
                  <c:v>474</c:v>
                </c:pt>
                <c:pt idx="9">
                  <c:v>579</c:v>
                </c:pt>
                <c:pt idx="10">
                  <c:v>571</c:v>
                </c:pt>
                <c:pt idx="11">
                  <c:v>509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変動図!$Q$92:$Q$103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変動図!$Y$92:$Y$103</c:f>
              <c:numCache>
                <c:formatCode>General</c:formatCode>
                <c:ptCount val="12"/>
                <c:pt idx="0">
                  <c:v>34</c:v>
                </c:pt>
                <c:pt idx="1">
                  <c:v>51</c:v>
                </c:pt>
                <c:pt idx="2">
                  <c:v>44</c:v>
                </c:pt>
                <c:pt idx="3">
                  <c:v>34</c:v>
                </c:pt>
                <c:pt idx="4">
                  <c:v>33</c:v>
                </c:pt>
                <c:pt idx="5">
                  <c:v>35</c:v>
                </c:pt>
                <c:pt idx="6">
                  <c:v>38</c:v>
                </c:pt>
                <c:pt idx="7">
                  <c:v>40</c:v>
                </c:pt>
                <c:pt idx="8">
                  <c:v>39</c:v>
                </c:pt>
                <c:pt idx="9">
                  <c:v>40</c:v>
                </c:pt>
                <c:pt idx="10">
                  <c:v>39</c:v>
                </c:pt>
                <c:pt idx="11">
                  <c:v>35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41375704"/>
        <c:axId val="241376096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変動図!$Q$92:$Q$103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変動図!$Z$92:$Z$103</c:f>
              <c:numCache>
                <c:formatCode>0.0</c:formatCode>
                <c:ptCount val="12"/>
                <c:pt idx="0">
                  <c:v>7.6576576576576567</c:v>
                </c:pt>
                <c:pt idx="1">
                  <c:v>8.443708609271523</c:v>
                </c:pt>
                <c:pt idx="2">
                  <c:v>9.1858037578288094</c:v>
                </c:pt>
                <c:pt idx="3">
                  <c:v>7.6576576576576567</c:v>
                </c:pt>
                <c:pt idx="4">
                  <c:v>7.0663811563169174</c:v>
                </c:pt>
                <c:pt idx="5">
                  <c:v>7.9726651480637818</c:v>
                </c:pt>
                <c:pt idx="6">
                  <c:v>7.8674948240165632</c:v>
                </c:pt>
                <c:pt idx="7">
                  <c:v>8.3160083160083165</c:v>
                </c:pt>
                <c:pt idx="8">
                  <c:v>7.6023391812865491</c:v>
                </c:pt>
                <c:pt idx="9">
                  <c:v>6.4620355411954762</c:v>
                </c:pt>
                <c:pt idx="10">
                  <c:v>6.3934426229508192</c:v>
                </c:pt>
                <c:pt idx="11">
                  <c:v>6.4338235294117645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1376488"/>
        <c:axId val="241376880"/>
      </c:lineChart>
      <c:catAx>
        <c:axId val="2413757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255478491403056"/>
              <c:y val="0.930091185410334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1376096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41376096"/>
        <c:scaling>
          <c:orientation val="minMax"/>
          <c:max val="2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19737003543667E-2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1375704"/>
        <c:crosses val="autoZero"/>
        <c:crossBetween val="between"/>
        <c:majorUnit val="200"/>
      </c:valAx>
      <c:catAx>
        <c:axId val="2413764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1376880"/>
        <c:crosses val="autoZero"/>
        <c:auto val="0"/>
        <c:lblAlgn val="ctr"/>
        <c:lblOffset val="100"/>
        <c:noMultiLvlLbl val="0"/>
      </c:catAx>
      <c:valAx>
        <c:axId val="241376880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7002749770858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1376488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変動図!$R$161</c:f>
          <c:strCache>
            <c:ptCount val="1"/>
            <c:pt idx="0">
              <c:v>C 流入部(8+ 9+10)</c:v>
            </c:pt>
          </c:strCache>
        </c:strRef>
      </c:tx>
      <c:layout>
        <c:manualLayout>
          <c:xMode val="edge"/>
          <c:yMode val="edge"/>
          <c:x val="0.4397809806313166"/>
          <c:y val="1.515151515151515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642335766423361E-2"/>
          <c:y val="9.0909090909090912E-2"/>
          <c:w val="0.83667883211678828"/>
          <c:h val="0.8151515151515151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変動図!$Q$162:$Q$173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変動図!$R$162:$R$173</c:f>
              <c:numCache>
                <c:formatCode>General</c:formatCode>
                <c:ptCount val="12"/>
                <c:pt idx="0">
                  <c:v>42</c:v>
                </c:pt>
                <c:pt idx="1">
                  <c:v>58</c:v>
                </c:pt>
                <c:pt idx="2">
                  <c:v>73</c:v>
                </c:pt>
                <c:pt idx="3">
                  <c:v>66</c:v>
                </c:pt>
                <c:pt idx="4">
                  <c:v>48</c:v>
                </c:pt>
                <c:pt idx="5">
                  <c:v>88</c:v>
                </c:pt>
                <c:pt idx="6">
                  <c:v>64</c:v>
                </c:pt>
                <c:pt idx="7">
                  <c:v>86</c:v>
                </c:pt>
                <c:pt idx="8">
                  <c:v>79</c:v>
                </c:pt>
                <c:pt idx="9">
                  <c:v>91</c:v>
                </c:pt>
                <c:pt idx="10">
                  <c:v>108</c:v>
                </c:pt>
                <c:pt idx="11">
                  <c:v>73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変動図!$Q$162:$Q$173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変動図!$S$162:$S$173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2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2</c:v>
                </c:pt>
                <c:pt idx="8">
                  <c:v>3</c:v>
                </c:pt>
                <c:pt idx="9">
                  <c:v>2</c:v>
                </c:pt>
                <c:pt idx="10">
                  <c:v>3</c:v>
                </c:pt>
                <c:pt idx="11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41377664"/>
        <c:axId val="241378056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変動図!$Q$162:$Q$173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変動図!$T$162:$T$173</c:f>
              <c:numCache>
                <c:formatCode>0.0</c:formatCode>
                <c:ptCount val="12"/>
                <c:pt idx="0">
                  <c:v>0</c:v>
                </c:pt>
                <c:pt idx="1">
                  <c:v>3.3333333333333335</c:v>
                </c:pt>
                <c:pt idx="2">
                  <c:v>1.3513513513513513</c:v>
                </c:pt>
                <c:pt idx="3">
                  <c:v>2.9411764705882351</c:v>
                </c:pt>
                <c:pt idx="4">
                  <c:v>0</c:v>
                </c:pt>
                <c:pt idx="5">
                  <c:v>2.2222222222222223</c:v>
                </c:pt>
                <c:pt idx="6">
                  <c:v>0</c:v>
                </c:pt>
                <c:pt idx="7">
                  <c:v>2.2727272727272729</c:v>
                </c:pt>
                <c:pt idx="8">
                  <c:v>3.6585365853658534</c:v>
                </c:pt>
                <c:pt idx="9">
                  <c:v>2.1505376344086025</c:v>
                </c:pt>
                <c:pt idx="10">
                  <c:v>2.7027027027027026</c:v>
                </c:pt>
                <c:pt idx="11">
                  <c:v>1.3513513513513513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1378448"/>
        <c:axId val="241378840"/>
      </c:lineChart>
      <c:catAx>
        <c:axId val="2413776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255478491403056"/>
              <c:y val="0.930303030303030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1378056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41378056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19737003543667E-2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1377664"/>
        <c:crosses val="autoZero"/>
        <c:crossBetween val="between"/>
        <c:majorUnit val="100"/>
      </c:valAx>
      <c:catAx>
        <c:axId val="2413784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1378840"/>
        <c:crosses val="autoZero"/>
        <c:auto val="0"/>
        <c:lblAlgn val="ctr"/>
        <c:lblOffset val="100"/>
        <c:noMultiLvlLbl val="0"/>
      </c:catAx>
      <c:valAx>
        <c:axId val="241378840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7002749770858"/>
              <c:y val="1.515151515151515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1378448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変動図!$U$161</c:f>
          <c:strCache>
            <c:ptCount val="1"/>
            <c:pt idx="0">
              <c:v>C 流出部(2+ 7+12)</c:v>
            </c:pt>
          </c:strCache>
        </c:strRef>
      </c:tx>
      <c:layout>
        <c:manualLayout>
          <c:xMode val="edge"/>
          <c:yMode val="edge"/>
          <c:x val="0.44018261937441311"/>
          <c:y val="1.52439024390243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712328767123292E-2"/>
          <c:y val="9.1463414634146339E-2"/>
          <c:w val="0.83835616438356164"/>
          <c:h val="0.8140243902439023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変動図!$Q$162:$Q$173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変動図!$U$162:$U$173</c:f>
              <c:numCache>
                <c:formatCode>General</c:formatCode>
                <c:ptCount val="12"/>
                <c:pt idx="0">
                  <c:v>41</c:v>
                </c:pt>
                <c:pt idx="1">
                  <c:v>58</c:v>
                </c:pt>
                <c:pt idx="2">
                  <c:v>51</c:v>
                </c:pt>
                <c:pt idx="3">
                  <c:v>46</c:v>
                </c:pt>
                <c:pt idx="4">
                  <c:v>45</c:v>
                </c:pt>
                <c:pt idx="5">
                  <c:v>49</c:v>
                </c:pt>
                <c:pt idx="6">
                  <c:v>65</c:v>
                </c:pt>
                <c:pt idx="7">
                  <c:v>53</c:v>
                </c:pt>
                <c:pt idx="8">
                  <c:v>52</c:v>
                </c:pt>
                <c:pt idx="9">
                  <c:v>60</c:v>
                </c:pt>
                <c:pt idx="10">
                  <c:v>60</c:v>
                </c:pt>
                <c:pt idx="11">
                  <c:v>47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変動図!$Q$162:$Q$173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変動図!$V$162:$V$173</c:f>
              <c:numCache>
                <c:formatCode>General</c:formatCode>
                <c:ptCount val="12"/>
                <c:pt idx="0">
                  <c:v>2</c:v>
                </c:pt>
                <c:pt idx="1">
                  <c:v>6</c:v>
                </c:pt>
                <c:pt idx="2">
                  <c:v>3</c:v>
                </c:pt>
                <c:pt idx="3">
                  <c:v>1</c:v>
                </c:pt>
                <c:pt idx="4">
                  <c:v>2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3</c:v>
                </c:pt>
                <c:pt idx="9">
                  <c:v>2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41372960"/>
        <c:axId val="241379624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変動図!$Q$162:$Q$173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変動図!$W$162:$W$173</c:f>
              <c:numCache>
                <c:formatCode>0.0</c:formatCode>
                <c:ptCount val="12"/>
                <c:pt idx="0">
                  <c:v>4.6511627906976747</c:v>
                </c:pt>
                <c:pt idx="1">
                  <c:v>9.375</c:v>
                </c:pt>
                <c:pt idx="2">
                  <c:v>5.5555555555555554</c:v>
                </c:pt>
                <c:pt idx="3">
                  <c:v>2.1276595744680851</c:v>
                </c:pt>
                <c:pt idx="4">
                  <c:v>4.2553191489361701</c:v>
                </c:pt>
                <c:pt idx="5">
                  <c:v>0</c:v>
                </c:pt>
                <c:pt idx="6">
                  <c:v>2.9850746268656714</c:v>
                </c:pt>
                <c:pt idx="7">
                  <c:v>1.8518518518518516</c:v>
                </c:pt>
                <c:pt idx="8">
                  <c:v>5.4545454545454541</c:v>
                </c:pt>
                <c:pt idx="9">
                  <c:v>3.225806451612903</c:v>
                </c:pt>
                <c:pt idx="10">
                  <c:v>1.639344262295082</c:v>
                </c:pt>
                <c:pt idx="11">
                  <c:v>2.083333333333333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1380016"/>
        <c:axId val="241380408"/>
      </c:lineChart>
      <c:catAx>
        <c:axId val="241372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159816032170286"/>
              <c:y val="0.929878048780487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1379624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41379624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67998266271764E-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1372960"/>
        <c:crosses val="autoZero"/>
        <c:crossBetween val="between"/>
        <c:majorUnit val="100"/>
      </c:valAx>
      <c:catAx>
        <c:axId val="2413800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1380408"/>
        <c:crosses val="autoZero"/>
        <c:auto val="0"/>
        <c:lblAlgn val="ctr"/>
        <c:lblOffset val="100"/>
        <c:noMultiLvlLbl val="0"/>
      </c:catAx>
      <c:valAx>
        <c:axId val="241380408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3302752293578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1380016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変動図!$X$161</c:f>
          <c:strCache>
            <c:ptCount val="1"/>
            <c:pt idx="0">
              <c:v>C 合計 ( 2+ 7+ 8+ 9+10+12)</c:v>
            </c:pt>
          </c:strCache>
        </c:strRef>
      </c:tx>
      <c:layout>
        <c:manualLayout>
          <c:xMode val="edge"/>
          <c:yMode val="edge"/>
          <c:x val="0.39781019123297029"/>
          <c:y val="1.51975683890577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6642335766423361E-2"/>
          <c:y val="9.1185410334346503E-2"/>
          <c:w val="0.83667883211678828"/>
          <c:h val="0.8145896656534954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変動図!$Q$162:$Q$173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変動図!$X$162:$X$173</c:f>
              <c:numCache>
                <c:formatCode>General</c:formatCode>
                <c:ptCount val="12"/>
                <c:pt idx="0">
                  <c:v>83</c:v>
                </c:pt>
                <c:pt idx="1">
                  <c:v>116</c:v>
                </c:pt>
                <c:pt idx="2">
                  <c:v>124</c:v>
                </c:pt>
                <c:pt idx="3">
                  <c:v>112</c:v>
                </c:pt>
                <c:pt idx="4">
                  <c:v>93</c:v>
                </c:pt>
                <c:pt idx="5">
                  <c:v>137</c:v>
                </c:pt>
                <c:pt idx="6">
                  <c:v>129</c:v>
                </c:pt>
                <c:pt idx="7">
                  <c:v>139</c:v>
                </c:pt>
                <c:pt idx="8">
                  <c:v>131</c:v>
                </c:pt>
                <c:pt idx="9">
                  <c:v>151</c:v>
                </c:pt>
                <c:pt idx="10">
                  <c:v>168</c:v>
                </c:pt>
                <c:pt idx="11">
                  <c:v>120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変動図!$Q$162:$Q$173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変動図!$Y$162:$Y$173</c:f>
              <c:numCache>
                <c:formatCode>General</c:formatCode>
                <c:ptCount val="12"/>
                <c:pt idx="0">
                  <c:v>2</c:v>
                </c:pt>
                <c:pt idx="1">
                  <c:v>8</c:v>
                </c:pt>
                <c:pt idx="2">
                  <c:v>4</c:v>
                </c:pt>
                <c:pt idx="3">
                  <c:v>3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3</c:v>
                </c:pt>
                <c:pt idx="8">
                  <c:v>6</c:v>
                </c:pt>
                <c:pt idx="9">
                  <c:v>4</c:v>
                </c:pt>
                <c:pt idx="10">
                  <c:v>4</c:v>
                </c:pt>
                <c:pt idx="11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37878312"/>
        <c:axId val="237877920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変動図!$Q$162:$Q$173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変動図!$Z$162:$Z$173</c:f>
              <c:numCache>
                <c:formatCode>0.0</c:formatCode>
                <c:ptCount val="12"/>
                <c:pt idx="0">
                  <c:v>2.3529411764705883</c:v>
                </c:pt>
                <c:pt idx="1">
                  <c:v>6.4516129032258061</c:v>
                </c:pt>
                <c:pt idx="2">
                  <c:v>3.125</c:v>
                </c:pt>
                <c:pt idx="3">
                  <c:v>2.6086956521739131</c:v>
                </c:pt>
                <c:pt idx="4">
                  <c:v>2.1052631578947367</c:v>
                </c:pt>
                <c:pt idx="5">
                  <c:v>1.4388489208633095</c:v>
                </c:pt>
                <c:pt idx="6">
                  <c:v>1.5267175572519083</c:v>
                </c:pt>
                <c:pt idx="7">
                  <c:v>2.112676056338028</c:v>
                </c:pt>
                <c:pt idx="8">
                  <c:v>4.3795620437956204</c:v>
                </c:pt>
                <c:pt idx="9">
                  <c:v>2.5806451612903225</c:v>
                </c:pt>
                <c:pt idx="10">
                  <c:v>2.3255813953488373</c:v>
                </c:pt>
                <c:pt idx="11">
                  <c:v>1.639344262295082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1467200"/>
        <c:axId val="241467592"/>
      </c:lineChart>
      <c:catAx>
        <c:axId val="2378783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255478491403056"/>
              <c:y val="0.930091185410334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7877920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37877920"/>
        <c:scaling>
          <c:orientation val="minMax"/>
          <c:max val="2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2919737003543667E-2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37878312"/>
        <c:crosses val="autoZero"/>
        <c:crossBetween val="between"/>
        <c:majorUnit val="200"/>
      </c:valAx>
      <c:catAx>
        <c:axId val="2414672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1467592"/>
        <c:crosses val="autoZero"/>
        <c:auto val="0"/>
        <c:lblAlgn val="ctr"/>
        <c:lblOffset val="100"/>
        <c:noMultiLvlLbl val="0"/>
      </c:catAx>
      <c:valAx>
        <c:axId val="241467592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67002749770858"/>
              <c:y val="1.519756838905775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1467200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.xml"/><Relationship Id="rId13" Type="http://schemas.openxmlformats.org/officeDocument/2006/relationships/chart" Target="../charts/chart11.xml"/><Relationship Id="rId3" Type="http://schemas.openxmlformats.org/officeDocument/2006/relationships/chart" Target="../charts/chart2.xml"/><Relationship Id="rId7" Type="http://schemas.openxmlformats.org/officeDocument/2006/relationships/chart" Target="../charts/chart5.xml"/><Relationship Id="rId12" Type="http://schemas.openxmlformats.org/officeDocument/2006/relationships/chart" Target="../charts/chart10.xml"/><Relationship Id="rId2" Type="http://schemas.openxmlformats.org/officeDocument/2006/relationships/image" Target="../media/image4.png"/><Relationship Id="rId1" Type="http://schemas.openxmlformats.org/officeDocument/2006/relationships/chart" Target="../charts/chart1.xml"/><Relationship Id="rId6" Type="http://schemas.openxmlformats.org/officeDocument/2006/relationships/chart" Target="../charts/chart4.xml"/><Relationship Id="rId11" Type="http://schemas.openxmlformats.org/officeDocument/2006/relationships/chart" Target="../charts/chart9.xml"/><Relationship Id="rId5" Type="http://schemas.openxmlformats.org/officeDocument/2006/relationships/image" Target="../media/image5.emf"/><Relationship Id="rId10" Type="http://schemas.openxmlformats.org/officeDocument/2006/relationships/chart" Target="../charts/chart8.xml"/><Relationship Id="rId4" Type="http://schemas.openxmlformats.org/officeDocument/2006/relationships/chart" Target="../charts/chart3.xml"/><Relationship Id="rId9" Type="http://schemas.openxmlformats.org/officeDocument/2006/relationships/chart" Target="../charts/chart7.xml"/><Relationship Id="rId14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476250</xdr:colOff>
      <xdr:row>3</xdr:row>
      <xdr:rowOff>0</xdr:rowOff>
    </xdr:from>
    <xdr:to>
      <xdr:col>3</xdr:col>
      <xdr:colOff>1666875</xdr:colOff>
      <xdr:row>28</xdr:row>
      <xdr:rowOff>0</xdr:rowOff>
    </xdr:to>
    <xdr:pic>
      <xdr:nvPicPr>
        <xdr:cNvPr id="1025" name="図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066800"/>
          <a:ext cx="5295900" cy="428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561975</xdr:colOff>
      <xdr:row>28</xdr:row>
      <xdr:rowOff>0</xdr:rowOff>
    </xdr:from>
    <xdr:to>
      <xdr:col>3</xdr:col>
      <xdr:colOff>1704975</xdr:colOff>
      <xdr:row>52</xdr:row>
      <xdr:rowOff>171450</xdr:rowOff>
    </xdr:to>
    <xdr:pic>
      <xdr:nvPicPr>
        <xdr:cNvPr id="1026" name="図 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975" y="5353050"/>
          <a:ext cx="5248275" cy="428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123825</xdr:colOff>
      <xdr:row>1</xdr:row>
      <xdr:rowOff>66675</xdr:rowOff>
    </xdr:from>
    <xdr:to>
      <xdr:col>13</xdr:col>
      <xdr:colOff>304800</xdr:colOff>
      <xdr:row>6</xdr:row>
      <xdr:rowOff>133350</xdr:rowOff>
    </xdr:to>
    <xdr:pic>
      <xdr:nvPicPr>
        <xdr:cNvPr id="2049" name="図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90950" y="714375"/>
          <a:ext cx="2276475" cy="2352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123825</xdr:colOff>
      <xdr:row>1</xdr:row>
      <xdr:rowOff>66675</xdr:rowOff>
    </xdr:from>
    <xdr:to>
      <xdr:col>14</xdr:col>
      <xdr:colOff>228600</xdr:colOff>
      <xdr:row>6</xdr:row>
      <xdr:rowOff>152400</xdr:rowOff>
    </xdr:to>
    <xdr:grpSp>
      <xdr:nvGrpSpPr>
        <xdr:cNvPr id="3073" name="グループ化 1"/>
        <xdr:cNvGrpSpPr>
          <a:grpSpLocks/>
        </xdr:cNvGrpSpPr>
      </xdr:nvGrpSpPr>
      <xdr:grpSpPr bwMode="auto">
        <a:xfrm>
          <a:off x="3754531" y="716616"/>
          <a:ext cx="2592481" cy="2360519"/>
          <a:chOff x="3390901" y="714376"/>
          <a:chExt cx="2276474" cy="2351574"/>
        </a:xfrm>
      </xdr:grpSpPr>
      <xdr:pic>
        <xdr:nvPicPr>
          <xdr:cNvPr id="3074" name="図 2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390901" y="714376"/>
            <a:ext cx="2276474" cy="235157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cxnSp macro="">
        <xdr:nvCxnSpPr>
          <xdr:cNvPr id="3075" name="直線コネクタ 5"/>
          <xdr:cNvCxnSpPr>
            <a:cxnSpLocks noChangeShapeType="1"/>
          </xdr:cNvCxnSpPr>
        </xdr:nvCxnSpPr>
        <xdr:spPr bwMode="auto">
          <a:xfrm>
            <a:off x="4267200" y="971550"/>
            <a:ext cx="647700" cy="0"/>
          </a:xfrm>
          <a:prstGeom prst="line">
            <a:avLst/>
          </a:prstGeom>
          <a:noFill/>
          <a:ln w="31750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 type="diamond" w="med" len="med"/>
            <a:tailEnd type="diamond" w="med" len="me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cxnSp macro="">
        <xdr:nvCxnSpPr>
          <xdr:cNvPr id="3076" name="直線コネクタ 10"/>
          <xdr:cNvCxnSpPr>
            <a:cxnSpLocks noChangeShapeType="1"/>
          </xdr:cNvCxnSpPr>
        </xdr:nvCxnSpPr>
        <xdr:spPr bwMode="auto">
          <a:xfrm>
            <a:off x="3762375" y="1200150"/>
            <a:ext cx="0" cy="1409700"/>
          </a:xfrm>
          <a:prstGeom prst="line">
            <a:avLst/>
          </a:prstGeom>
          <a:noFill/>
          <a:ln w="31750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 type="diamond" w="med" len="med"/>
            <a:tailEnd type="diamond" w="med" len="me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sp macro="" textlink="">
        <xdr:nvSpPr>
          <xdr:cNvPr id="6" name="テキスト ボックス 5"/>
          <xdr:cNvSpPr txBox="1"/>
        </xdr:nvSpPr>
        <xdr:spPr bwMode="auto">
          <a:xfrm>
            <a:off x="4425662" y="847664"/>
            <a:ext cx="173840" cy="171370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rtlCol="0" anchor="ctr" anchorCtr="0">
            <a:spAutoFit/>
          </a:bodyPr>
          <a:lstStyle/>
          <a:p>
            <a:r>
              <a:rPr kumimoji="1" lang="ja-JP" altLang="en-US" sz="8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Ａ</a:t>
            </a:r>
          </a:p>
        </xdr:txBody>
      </xdr:sp>
      <xdr:sp macro="" textlink="">
        <xdr:nvSpPr>
          <xdr:cNvPr id="7" name="テキスト ボックス 6"/>
          <xdr:cNvSpPr txBox="1"/>
        </xdr:nvSpPr>
        <xdr:spPr bwMode="auto">
          <a:xfrm>
            <a:off x="3614409" y="1771156"/>
            <a:ext cx="182118" cy="171370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rtlCol="0" anchor="ctr" anchorCtr="0">
            <a:spAutoFit/>
          </a:bodyPr>
          <a:lstStyle/>
          <a:p>
            <a:r>
              <a:rPr kumimoji="1" lang="ja-JP" altLang="en-US" sz="8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Ｄ</a:t>
            </a:r>
          </a:p>
        </xdr:txBody>
      </xdr:sp>
      <xdr:cxnSp macro="">
        <xdr:nvCxnSpPr>
          <xdr:cNvPr id="3079" name="直線コネクタ 5"/>
          <xdr:cNvCxnSpPr>
            <a:cxnSpLocks noChangeShapeType="1"/>
          </xdr:cNvCxnSpPr>
        </xdr:nvCxnSpPr>
        <xdr:spPr bwMode="auto">
          <a:xfrm>
            <a:off x="4248150" y="2790825"/>
            <a:ext cx="676275" cy="0"/>
          </a:xfrm>
          <a:prstGeom prst="line">
            <a:avLst/>
          </a:prstGeom>
          <a:noFill/>
          <a:ln w="31750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 type="diamond" w="med" len="med"/>
            <a:tailEnd type="diamond" w="med" len="me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sp macro="" textlink="">
        <xdr:nvSpPr>
          <xdr:cNvPr id="9" name="テキスト ボックス 8"/>
          <xdr:cNvSpPr txBox="1"/>
        </xdr:nvSpPr>
        <xdr:spPr bwMode="auto">
          <a:xfrm>
            <a:off x="4450496" y="2675608"/>
            <a:ext cx="182118" cy="171370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rtlCol="0" anchor="ctr" anchorCtr="0">
            <a:spAutoFit/>
          </a:bodyPr>
          <a:lstStyle/>
          <a:p>
            <a:r>
              <a:rPr kumimoji="1" lang="ja-JP" altLang="en-US" sz="8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Ｃ</a:t>
            </a:r>
          </a:p>
        </xdr:txBody>
      </xdr:sp>
      <xdr:cxnSp macro="">
        <xdr:nvCxnSpPr>
          <xdr:cNvPr id="3081" name="直線コネクタ 10"/>
          <xdr:cNvCxnSpPr>
            <a:cxnSpLocks noChangeShapeType="1"/>
          </xdr:cNvCxnSpPr>
        </xdr:nvCxnSpPr>
        <xdr:spPr bwMode="auto">
          <a:xfrm>
            <a:off x="5334000" y="1190625"/>
            <a:ext cx="0" cy="1400175"/>
          </a:xfrm>
          <a:prstGeom prst="line">
            <a:avLst/>
          </a:prstGeom>
          <a:noFill/>
          <a:ln w="31750" algn="ctr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 type="diamond" w="med" len="med"/>
            <a:tailEnd type="diamond" w="med" len="me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sp macro="" textlink="">
        <xdr:nvSpPr>
          <xdr:cNvPr id="11" name="テキスト ボックス 10"/>
          <xdr:cNvSpPr txBox="1"/>
        </xdr:nvSpPr>
        <xdr:spPr bwMode="auto">
          <a:xfrm>
            <a:off x="5203802" y="1742595"/>
            <a:ext cx="173840" cy="1618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rtlCol="0" anchor="ctr" anchorCtr="0">
            <a:spAutoFit/>
          </a:bodyPr>
          <a:lstStyle/>
          <a:p>
            <a:r>
              <a:rPr kumimoji="1" lang="ja-JP" altLang="en-US" sz="8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Ｂ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18</xdr:row>
      <xdr:rowOff>9525</xdr:rowOff>
    </xdr:from>
    <xdr:to>
      <xdr:col>14</xdr:col>
      <xdr:colOff>9525</xdr:colOff>
      <xdr:row>34</xdr:row>
      <xdr:rowOff>104775</xdr:rowOff>
    </xdr:to>
    <xdr:graphicFrame macro="">
      <xdr:nvGraphicFramePr>
        <xdr:cNvPr id="4097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0</xdr:col>
      <xdr:colOff>228600</xdr:colOff>
      <xdr:row>13</xdr:row>
      <xdr:rowOff>28575</xdr:rowOff>
    </xdr:from>
    <xdr:to>
      <xdr:col>0</xdr:col>
      <xdr:colOff>590550</xdr:colOff>
      <xdr:row>13</xdr:row>
      <xdr:rowOff>180975</xdr:rowOff>
    </xdr:to>
    <xdr:sp macro="" textlink="">
      <xdr:nvSpPr>
        <xdr:cNvPr id="4098" name="Rectangle 28"/>
        <xdr:cNvSpPr>
          <a:spLocks noChangeArrowheads="1"/>
        </xdr:cNvSpPr>
      </xdr:nvSpPr>
      <xdr:spPr bwMode="auto">
        <a:xfrm>
          <a:off x="228600" y="3009900"/>
          <a:ext cx="361950" cy="1524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228600</xdr:colOff>
      <xdr:row>14</xdr:row>
      <xdr:rowOff>28575</xdr:rowOff>
    </xdr:from>
    <xdr:to>
      <xdr:col>0</xdr:col>
      <xdr:colOff>590550</xdr:colOff>
      <xdr:row>14</xdr:row>
      <xdr:rowOff>180975</xdr:rowOff>
    </xdr:to>
    <xdr:sp macro="" textlink="">
      <xdr:nvSpPr>
        <xdr:cNvPr id="4099" name="Rectangle 30"/>
        <xdr:cNvSpPr>
          <a:spLocks noChangeArrowheads="1"/>
        </xdr:cNvSpPr>
      </xdr:nvSpPr>
      <xdr:spPr bwMode="auto">
        <a:xfrm>
          <a:off x="228600" y="3219450"/>
          <a:ext cx="361950" cy="152400"/>
        </a:xfrm>
        <a:prstGeom prst="rect">
          <a:avLst/>
        </a:prstGeom>
        <a:blipFill dpi="0" rotWithShape="0">
          <a:blip xmlns:r="http://schemas.openxmlformats.org/officeDocument/2006/relationships" r:embed="rId2"/>
          <a:srcRect/>
          <a:tile tx="0" ty="0" sx="100000" sy="100000" flip="none" algn="tl"/>
        </a:blip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228600</xdr:colOff>
      <xdr:row>15</xdr:row>
      <xdr:rowOff>66675</xdr:rowOff>
    </xdr:from>
    <xdr:to>
      <xdr:col>0</xdr:col>
      <xdr:colOff>590550</xdr:colOff>
      <xdr:row>15</xdr:row>
      <xdr:rowOff>133350</xdr:rowOff>
    </xdr:to>
    <xdr:grpSp>
      <xdr:nvGrpSpPr>
        <xdr:cNvPr id="4100" name="sen"/>
        <xdr:cNvGrpSpPr>
          <a:grpSpLocks/>
        </xdr:cNvGrpSpPr>
      </xdr:nvGrpSpPr>
      <xdr:grpSpPr bwMode="auto">
        <a:xfrm>
          <a:off x="228600" y="3518087"/>
          <a:ext cx="361950" cy="66675"/>
          <a:chOff x="-57" y="-15"/>
          <a:chExt cx="38" cy="7"/>
        </a:xfrm>
      </xdr:grpSpPr>
      <xdr:sp macro="" textlink="">
        <xdr:nvSpPr>
          <xdr:cNvPr id="4113" name="Line 29"/>
          <xdr:cNvSpPr>
            <a:spLocks noChangeShapeType="1"/>
          </xdr:cNvSpPr>
        </xdr:nvSpPr>
        <xdr:spPr bwMode="auto">
          <a:xfrm flipV="1">
            <a:off x="-57" y="-11"/>
            <a:ext cx="38" cy="1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14" name="Oval 33"/>
          <xdr:cNvSpPr>
            <a:spLocks noChangeArrowheads="1"/>
          </xdr:cNvSpPr>
        </xdr:nvSpPr>
        <xdr:spPr bwMode="auto">
          <a:xfrm>
            <a:off x="-42" y="-15"/>
            <a:ext cx="7" cy="7"/>
          </a:xfrm>
          <a:prstGeom prst="ellipse">
            <a:avLst/>
          </a:prstGeom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</xdr:spPr>
      </xdr:sp>
    </xdr:grpSp>
    <xdr:clientData/>
  </xdr:twoCellAnchor>
  <xdr:twoCellAnchor editAs="oneCell">
    <xdr:from>
      <xdr:col>0</xdr:col>
      <xdr:colOff>9525</xdr:colOff>
      <xdr:row>41</xdr:row>
      <xdr:rowOff>28575</xdr:rowOff>
    </xdr:from>
    <xdr:to>
      <xdr:col>14</xdr:col>
      <xdr:colOff>9525</xdr:colOff>
      <xdr:row>57</xdr:row>
      <xdr:rowOff>104775</xdr:rowOff>
    </xdr:to>
    <xdr:graphicFrame macro="">
      <xdr:nvGraphicFramePr>
        <xdr:cNvPr id="4101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 editAs="oneCell">
    <xdr:from>
      <xdr:col>0</xdr:col>
      <xdr:colOff>0</xdr:colOff>
      <xdr:row>64</xdr:row>
      <xdr:rowOff>0</xdr:rowOff>
    </xdr:from>
    <xdr:to>
      <xdr:col>14</xdr:col>
      <xdr:colOff>9525</xdr:colOff>
      <xdr:row>80</xdr:row>
      <xdr:rowOff>85725</xdr:rowOff>
    </xdr:to>
    <xdr:graphicFrame macro="">
      <xdr:nvGraphicFramePr>
        <xdr:cNvPr id="4102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xdr:twoCellAnchor editAs="oneCell">
    <xdr:from>
      <xdr:col>9</xdr:col>
      <xdr:colOff>390525</xdr:colOff>
      <xdr:row>1</xdr:row>
      <xdr:rowOff>171450</xdr:rowOff>
    </xdr:from>
    <xdr:to>
      <xdr:col>13</xdr:col>
      <xdr:colOff>333375</xdr:colOff>
      <xdr:row>16</xdr:row>
      <xdr:rowOff>47625</xdr:rowOff>
    </xdr:to>
    <xdr:pic>
      <xdr:nvPicPr>
        <xdr:cNvPr id="4103" name="図 9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05650" y="647700"/>
          <a:ext cx="2914650" cy="3009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88</xdr:row>
      <xdr:rowOff>9525</xdr:rowOff>
    </xdr:from>
    <xdr:to>
      <xdr:col>13</xdr:col>
      <xdr:colOff>714375</xdr:colOff>
      <xdr:row>104</xdr:row>
      <xdr:rowOff>104775</xdr:rowOff>
    </xdr:to>
    <xdr:graphicFrame macro="">
      <xdr:nvGraphicFramePr>
        <xdr:cNvPr id="4104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 fLocksWithSheet="0"/>
  </xdr:twoCellAnchor>
  <xdr:twoCellAnchor editAs="oneCell">
    <xdr:from>
      <xdr:col>0</xdr:col>
      <xdr:colOff>9525</xdr:colOff>
      <xdr:row>111</xdr:row>
      <xdr:rowOff>28575</xdr:rowOff>
    </xdr:from>
    <xdr:to>
      <xdr:col>13</xdr:col>
      <xdr:colOff>714375</xdr:colOff>
      <xdr:row>127</xdr:row>
      <xdr:rowOff>104775</xdr:rowOff>
    </xdr:to>
    <xdr:graphicFrame macro="">
      <xdr:nvGraphicFramePr>
        <xdr:cNvPr id="4105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twoCellAnchor>
  <xdr:twoCellAnchor editAs="oneCell">
    <xdr:from>
      <xdr:col>0</xdr:col>
      <xdr:colOff>0</xdr:colOff>
      <xdr:row>134</xdr:row>
      <xdr:rowOff>0</xdr:rowOff>
    </xdr:from>
    <xdr:to>
      <xdr:col>13</xdr:col>
      <xdr:colOff>714375</xdr:colOff>
      <xdr:row>150</xdr:row>
      <xdr:rowOff>85725</xdr:rowOff>
    </xdr:to>
    <xdr:graphicFrame macro="">
      <xdr:nvGraphicFramePr>
        <xdr:cNvPr id="4106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 fLocksWithSheet="0"/>
  </xdr:twoCellAnchor>
  <xdr:twoCellAnchor editAs="oneCell">
    <xdr:from>
      <xdr:col>0</xdr:col>
      <xdr:colOff>0</xdr:colOff>
      <xdr:row>158</xdr:row>
      <xdr:rowOff>9525</xdr:rowOff>
    </xdr:from>
    <xdr:to>
      <xdr:col>13</xdr:col>
      <xdr:colOff>714375</xdr:colOff>
      <xdr:row>174</xdr:row>
      <xdr:rowOff>104775</xdr:rowOff>
    </xdr:to>
    <xdr:graphicFrame macro="">
      <xdr:nvGraphicFramePr>
        <xdr:cNvPr id="4107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 fLocksWithSheet="0"/>
  </xdr:twoCellAnchor>
  <xdr:twoCellAnchor editAs="oneCell">
    <xdr:from>
      <xdr:col>0</xdr:col>
      <xdr:colOff>9525</xdr:colOff>
      <xdr:row>181</xdr:row>
      <xdr:rowOff>28575</xdr:rowOff>
    </xdr:from>
    <xdr:to>
      <xdr:col>13</xdr:col>
      <xdr:colOff>714375</xdr:colOff>
      <xdr:row>197</xdr:row>
      <xdr:rowOff>104775</xdr:rowOff>
    </xdr:to>
    <xdr:graphicFrame macro="">
      <xdr:nvGraphicFramePr>
        <xdr:cNvPr id="4108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 fLocksWithSheet="0"/>
  </xdr:twoCellAnchor>
  <xdr:twoCellAnchor editAs="oneCell">
    <xdr:from>
      <xdr:col>0</xdr:col>
      <xdr:colOff>0</xdr:colOff>
      <xdr:row>204</xdr:row>
      <xdr:rowOff>0</xdr:rowOff>
    </xdr:from>
    <xdr:to>
      <xdr:col>13</xdr:col>
      <xdr:colOff>714375</xdr:colOff>
      <xdr:row>220</xdr:row>
      <xdr:rowOff>85725</xdr:rowOff>
    </xdr:to>
    <xdr:graphicFrame macro="">
      <xdr:nvGraphicFramePr>
        <xdr:cNvPr id="4109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 fLocksWithSheet="0"/>
  </xdr:twoCellAnchor>
  <xdr:twoCellAnchor editAs="oneCell">
    <xdr:from>
      <xdr:col>0</xdr:col>
      <xdr:colOff>0</xdr:colOff>
      <xdr:row>228</xdr:row>
      <xdr:rowOff>9525</xdr:rowOff>
    </xdr:from>
    <xdr:to>
      <xdr:col>13</xdr:col>
      <xdr:colOff>714375</xdr:colOff>
      <xdr:row>244</xdr:row>
      <xdr:rowOff>104775</xdr:rowOff>
    </xdr:to>
    <xdr:graphicFrame macro="">
      <xdr:nvGraphicFramePr>
        <xdr:cNvPr id="4110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 fLocksWithSheet="0"/>
  </xdr:twoCellAnchor>
  <xdr:twoCellAnchor editAs="oneCell">
    <xdr:from>
      <xdr:col>0</xdr:col>
      <xdr:colOff>9525</xdr:colOff>
      <xdr:row>251</xdr:row>
      <xdr:rowOff>28575</xdr:rowOff>
    </xdr:from>
    <xdr:to>
      <xdr:col>13</xdr:col>
      <xdr:colOff>714375</xdr:colOff>
      <xdr:row>267</xdr:row>
      <xdr:rowOff>104775</xdr:rowOff>
    </xdr:to>
    <xdr:graphicFrame macro="">
      <xdr:nvGraphicFramePr>
        <xdr:cNvPr id="4111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 fLocksWithSheet="0"/>
  </xdr:twoCellAnchor>
  <xdr:twoCellAnchor editAs="oneCell">
    <xdr:from>
      <xdr:col>0</xdr:col>
      <xdr:colOff>0</xdr:colOff>
      <xdr:row>274</xdr:row>
      <xdr:rowOff>0</xdr:rowOff>
    </xdr:from>
    <xdr:to>
      <xdr:col>13</xdr:col>
      <xdr:colOff>714375</xdr:colOff>
      <xdr:row>290</xdr:row>
      <xdr:rowOff>85725</xdr:rowOff>
    </xdr:to>
    <xdr:graphicFrame macro="">
      <xdr:nvGraphicFramePr>
        <xdr:cNvPr id="4112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3"/>
  <sheetViews>
    <sheetView showGridLines="0" zoomScaleNormal="100" workbookViewId="0">
      <selection activeCell="G17" sqref="G17"/>
    </sheetView>
  </sheetViews>
  <sheetFormatPr defaultRowHeight="13.5"/>
  <cols>
    <col min="1" max="1" width="11.125" style="40" customWidth="1"/>
    <col min="2" max="2" width="30.5" style="40" customWidth="1"/>
    <col min="3" max="3" width="12.25" style="40" customWidth="1"/>
    <col min="4" max="4" width="28.125" style="40" customWidth="1"/>
    <col min="5" max="16384" width="9" style="40"/>
  </cols>
  <sheetData>
    <row r="1" spans="1:4" ht="36" customHeight="1" thickBot="1">
      <c r="A1" s="120" t="s">
        <v>50</v>
      </c>
      <c r="B1" s="121"/>
      <c r="C1" s="121"/>
      <c r="D1" s="122"/>
    </row>
    <row r="2" spans="1:4" ht="24" customHeight="1" thickBot="1">
      <c r="A2" s="21" t="s">
        <v>51</v>
      </c>
      <c r="B2" s="22" t="s">
        <v>57</v>
      </c>
      <c r="C2" s="23" t="s">
        <v>52</v>
      </c>
      <c r="D2" s="24" t="s">
        <v>63</v>
      </c>
    </row>
    <row r="3" spans="1:4" ht="24" customHeight="1" thickBot="1">
      <c r="A3" s="21" t="s">
        <v>53</v>
      </c>
      <c r="B3" s="25" t="s">
        <v>64</v>
      </c>
      <c r="C3" s="23"/>
      <c r="D3" s="26"/>
    </row>
    <row r="4" spans="1:4">
      <c r="A4" s="27" t="s">
        <v>54</v>
      </c>
      <c r="B4" s="28"/>
      <c r="C4" s="28"/>
      <c r="D4" s="29"/>
    </row>
    <row r="5" spans="1:4">
      <c r="A5" s="30"/>
      <c r="B5" s="31"/>
      <c r="C5" s="31"/>
      <c r="D5" s="32"/>
    </row>
    <row r="6" spans="1:4">
      <c r="A6" s="30"/>
      <c r="B6" s="31"/>
      <c r="C6" s="31"/>
      <c r="D6" s="32"/>
    </row>
    <row r="7" spans="1:4">
      <c r="A7" s="30"/>
      <c r="B7" s="31"/>
      <c r="C7" s="31"/>
      <c r="D7" s="32"/>
    </row>
    <row r="8" spans="1:4">
      <c r="A8" s="30"/>
      <c r="B8" s="31"/>
      <c r="C8" s="31"/>
      <c r="D8" s="32"/>
    </row>
    <row r="9" spans="1:4">
      <c r="A9" s="30"/>
      <c r="B9" s="31"/>
      <c r="C9" s="31"/>
      <c r="D9" s="32"/>
    </row>
    <row r="10" spans="1:4">
      <c r="A10" s="30"/>
      <c r="B10" s="31"/>
      <c r="C10" s="31"/>
      <c r="D10" s="32"/>
    </row>
    <row r="11" spans="1:4">
      <c r="A11" s="30"/>
      <c r="B11" s="31"/>
      <c r="C11" s="31"/>
      <c r="D11" s="32"/>
    </row>
    <row r="12" spans="1:4">
      <c r="A12" s="30"/>
      <c r="B12" s="31"/>
      <c r="C12" s="31"/>
      <c r="D12" s="32"/>
    </row>
    <row r="13" spans="1:4">
      <c r="A13" s="30"/>
      <c r="B13" s="31"/>
      <c r="C13" s="31"/>
      <c r="D13" s="32"/>
    </row>
    <row r="14" spans="1:4">
      <c r="A14" s="30"/>
      <c r="B14" s="31"/>
      <c r="C14" s="31"/>
      <c r="D14" s="32"/>
    </row>
    <row r="15" spans="1:4">
      <c r="A15" s="30"/>
      <c r="B15" s="31"/>
      <c r="C15" s="31"/>
      <c r="D15" s="32"/>
    </row>
    <row r="16" spans="1:4">
      <c r="A16" s="30"/>
      <c r="B16" s="31"/>
      <c r="C16" s="31"/>
      <c r="D16" s="32"/>
    </row>
    <row r="17" spans="1:4">
      <c r="A17" s="30"/>
      <c r="B17" s="31"/>
      <c r="C17" s="31"/>
      <c r="D17" s="32"/>
    </row>
    <row r="18" spans="1:4">
      <c r="A18" s="30"/>
      <c r="B18" s="31"/>
      <c r="C18" s="31"/>
      <c r="D18" s="32"/>
    </row>
    <row r="19" spans="1:4">
      <c r="A19" s="30"/>
      <c r="B19" s="31"/>
      <c r="C19" s="31"/>
      <c r="D19" s="32"/>
    </row>
    <row r="20" spans="1:4">
      <c r="A20" s="30"/>
      <c r="B20" s="31"/>
      <c r="C20" s="31"/>
      <c r="D20" s="32"/>
    </row>
    <row r="21" spans="1:4">
      <c r="A21" s="30"/>
      <c r="B21" s="31"/>
      <c r="C21" s="31"/>
      <c r="D21" s="32"/>
    </row>
    <row r="22" spans="1:4">
      <c r="A22" s="30"/>
      <c r="B22" s="31"/>
      <c r="C22" s="31"/>
      <c r="D22" s="32"/>
    </row>
    <row r="23" spans="1:4">
      <c r="A23" s="30"/>
      <c r="B23" s="31"/>
      <c r="C23" s="31"/>
      <c r="D23" s="32"/>
    </row>
    <row r="24" spans="1:4">
      <c r="A24" s="30"/>
      <c r="B24" s="31"/>
      <c r="C24" s="31"/>
      <c r="D24" s="32"/>
    </row>
    <row r="25" spans="1:4">
      <c r="A25" s="30"/>
      <c r="B25" s="31"/>
      <c r="C25" s="31"/>
      <c r="D25" s="32"/>
    </row>
    <row r="26" spans="1:4">
      <c r="A26" s="30"/>
      <c r="B26" s="31"/>
      <c r="C26" s="31"/>
      <c r="D26" s="32"/>
    </row>
    <row r="27" spans="1:4">
      <c r="A27" s="30"/>
      <c r="B27" s="31"/>
      <c r="C27" s="31"/>
      <c r="D27" s="32"/>
    </row>
    <row r="28" spans="1:4">
      <c r="A28" s="33"/>
      <c r="B28" s="34"/>
      <c r="C28" s="34"/>
      <c r="D28" s="35"/>
    </row>
    <row r="29" spans="1:4">
      <c r="A29" s="36" t="s">
        <v>65</v>
      </c>
      <c r="B29" s="31"/>
      <c r="C29" s="31"/>
      <c r="D29" s="32"/>
    </row>
    <row r="30" spans="1:4">
      <c r="A30" s="30"/>
      <c r="B30" s="31"/>
      <c r="C30" s="31"/>
      <c r="D30" s="32"/>
    </row>
    <row r="31" spans="1:4">
      <c r="A31" s="30"/>
      <c r="B31" s="31"/>
      <c r="C31" s="31"/>
      <c r="D31" s="32"/>
    </row>
    <row r="32" spans="1:4">
      <c r="A32" s="30"/>
      <c r="B32" s="31"/>
      <c r="C32" s="31"/>
      <c r="D32" s="32"/>
    </row>
    <row r="33" spans="1:4">
      <c r="A33" s="30"/>
      <c r="B33" s="31"/>
      <c r="C33" s="31"/>
      <c r="D33" s="32"/>
    </row>
    <row r="34" spans="1:4">
      <c r="A34" s="30"/>
      <c r="B34" s="31"/>
      <c r="C34" s="31"/>
      <c r="D34" s="32"/>
    </row>
    <row r="35" spans="1:4">
      <c r="A35" s="30"/>
      <c r="B35" s="31"/>
      <c r="C35" s="31"/>
      <c r="D35" s="32"/>
    </row>
    <row r="36" spans="1:4">
      <c r="A36" s="30"/>
      <c r="B36" s="31"/>
      <c r="C36" s="31"/>
      <c r="D36" s="32"/>
    </row>
    <row r="37" spans="1:4">
      <c r="A37" s="30"/>
      <c r="B37" s="31"/>
      <c r="C37" s="31"/>
      <c r="D37" s="32"/>
    </row>
    <row r="38" spans="1:4">
      <c r="A38" s="30"/>
      <c r="B38" s="31"/>
      <c r="C38" s="31"/>
      <c r="D38" s="32"/>
    </row>
    <row r="39" spans="1:4">
      <c r="A39" s="30"/>
      <c r="B39" s="31"/>
      <c r="C39" s="31"/>
      <c r="D39" s="32"/>
    </row>
    <row r="40" spans="1:4">
      <c r="A40" s="30"/>
      <c r="B40" s="31"/>
      <c r="C40" s="31"/>
      <c r="D40" s="32"/>
    </row>
    <row r="41" spans="1:4">
      <c r="A41" s="30"/>
      <c r="B41" s="31"/>
      <c r="C41" s="31"/>
      <c r="D41" s="32"/>
    </row>
    <row r="42" spans="1:4">
      <c r="A42" s="30"/>
      <c r="B42" s="31"/>
      <c r="C42" s="31"/>
      <c r="D42" s="32"/>
    </row>
    <row r="43" spans="1:4">
      <c r="A43" s="30"/>
      <c r="B43" s="31"/>
      <c r="C43" s="31"/>
      <c r="D43" s="32"/>
    </row>
    <row r="44" spans="1:4">
      <c r="A44" s="30"/>
      <c r="B44" s="31"/>
      <c r="C44" s="31"/>
      <c r="D44" s="32"/>
    </row>
    <row r="45" spans="1:4">
      <c r="A45" s="30"/>
      <c r="B45" s="31"/>
      <c r="C45" s="31"/>
      <c r="D45" s="32"/>
    </row>
    <row r="46" spans="1:4">
      <c r="A46" s="30"/>
      <c r="B46" s="31"/>
      <c r="C46" s="31"/>
      <c r="D46" s="32"/>
    </row>
    <row r="47" spans="1:4">
      <c r="A47" s="30"/>
      <c r="B47" s="31"/>
      <c r="C47" s="31"/>
      <c r="D47" s="32"/>
    </row>
    <row r="48" spans="1:4">
      <c r="A48" s="30"/>
      <c r="B48" s="31"/>
      <c r="C48" s="31"/>
      <c r="D48" s="32"/>
    </row>
    <row r="49" spans="1:4">
      <c r="A49" s="30"/>
      <c r="B49" s="31"/>
      <c r="C49" s="31"/>
      <c r="D49" s="32"/>
    </row>
    <row r="50" spans="1:4">
      <c r="A50" s="30"/>
      <c r="B50" s="31"/>
      <c r="C50" s="31"/>
      <c r="D50" s="32"/>
    </row>
    <row r="51" spans="1:4">
      <c r="A51" s="30"/>
      <c r="B51" s="31"/>
      <c r="C51" s="31"/>
      <c r="D51" s="32"/>
    </row>
    <row r="52" spans="1:4">
      <c r="A52" s="30"/>
      <c r="B52" s="31"/>
      <c r="C52" s="31"/>
      <c r="D52" s="32"/>
    </row>
    <row r="53" spans="1:4" ht="14.25" thickBot="1">
      <c r="A53" s="37"/>
      <c r="B53" s="38"/>
      <c r="C53" s="38"/>
      <c r="D53" s="39"/>
    </row>
  </sheetData>
  <mergeCells count="1">
    <mergeCell ref="A1:D1"/>
  </mergeCells>
  <phoneticPr fontId="1"/>
  <printOptions horizontalCentered="1"/>
  <pageMargins left="0.98425196850393704" right="0.78740157480314965" top="0.98425196850393704" bottom="0.59055118110236227" header="0.51181102362204722" footer="0.51181102362204722"/>
  <pageSetup paperSize="9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416"/>
  <sheetViews>
    <sheetView showGridLines="0" topLeftCell="A14" zoomScaleNormal="100" workbookViewId="0">
      <selection activeCell="A2" sqref="A2:F3"/>
    </sheetView>
  </sheetViews>
  <sheetFormatPr defaultColWidth="5.125" defaultRowHeight="11.25"/>
  <cols>
    <col min="1" max="1" width="9.625" style="41" customWidth="1"/>
    <col min="2" max="15" width="5.5" style="42" customWidth="1"/>
    <col min="16" max="17" width="4.75" style="42" customWidth="1"/>
    <col min="18" max="52" width="4.75" style="41" customWidth="1"/>
    <col min="53" max="104" width="3.625" style="41" customWidth="1"/>
    <col min="105" max="16384" width="5.125" style="41"/>
  </cols>
  <sheetData>
    <row r="1" spans="1:67" s="88" customFormat="1" ht="51" customHeight="1">
      <c r="A1" s="123" t="s">
        <v>69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90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  <c r="AY1" s="89"/>
      <c r="AZ1" s="89"/>
      <c r="BA1" s="89"/>
      <c r="BB1" s="89"/>
      <c r="BC1" s="89"/>
      <c r="BD1" s="89"/>
      <c r="BE1" s="89"/>
      <c r="BF1" s="89"/>
      <c r="BG1" s="89"/>
      <c r="BH1" s="89"/>
      <c r="BI1" s="89"/>
      <c r="BJ1" s="89"/>
      <c r="BK1" s="89"/>
      <c r="BL1" s="89"/>
      <c r="BM1" s="89"/>
      <c r="BN1" s="89"/>
      <c r="BO1" s="89"/>
    </row>
    <row r="2" spans="1:67" s="81" customFormat="1" ht="27" customHeight="1">
      <c r="A2" s="124" t="s">
        <v>58</v>
      </c>
      <c r="B2" s="125"/>
      <c r="C2" s="125"/>
      <c r="D2" s="125"/>
      <c r="E2" s="125"/>
      <c r="F2" s="126"/>
      <c r="G2" s="83"/>
      <c r="H2" s="130" t="s">
        <v>70</v>
      </c>
      <c r="I2" s="87"/>
      <c r="J2" s="86"/>
      <c r="K2" s="86"/>
      <c r="L2" s="86"/>
      <c r="M2" s="86"/>
      <c r="N2" s="86"/>
      <c r="O2" s="85"/>
    </row>
    <row r="3" spans="1:67" s="81" customFormat="1" ht="27" customHeight="1">
      <c r="A3" s="127"/>
      <c r="B3" s="128"/>
      <c r="C3" s="128"/>
      <c r="D3" s="128"/>
      <c r="E3" s="128"/>
      <c r="F3" s="129"/>
      <c r="H3" s="131"/>
      <c r="I3" s="84"/>
      <c r="J3" s="83"/>
      <c r="K3" s="83"/>
      <c r="L3" s="83"/>
      <c r="M3" s="83"/>
      <c r="N3" s="83"/>
      <c r="O3" s="82"/>
    </row>
    <row r="4" spans="1:67" s="43" customFormat="1" ht="45.75" customHeight="1">
      <c r="A4" s="133" t="s">
        <v>55</v>
      </c>
      <c r="B4" s="134"/>
      <c r="C4" s="134"/>
      <c r="D4" s="134"/>
      <c r="E4" s="134"/>
      <c r="F4" s="135"/>
      <c r="H4" s="131"/>
      <c r="I4" s="76"/>
      <c r="J4" s="75"/>
      <c r="K4" s="75"/>
      <c r="L4" s="75"/>
      <c r="M4" s="75"/>
      <c r="N4" s="75"/>
      <c r="O4" s="74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</row>
    <row r="5" spans="1:67" s="77" customFormat="1" ht="45.75" customHeight="1">
      <c r="A5" s="136" t="s">
        <v>56</v>
      </c>
      <c r="B5" s="137"/>
      <c r="C5" s="137"/>
      <c r="D5" s="137"/>
      <c r="E5" s="137"/>
      <c r="F5" s="138"/>
      <c r="H5" s="131"/>
      <c r="I5" s="80"/>
      <c r="J5" s="79"/>
      <c r="K5" s="79"/>
      <c r="L5" s="79"/>
      <c r="M5" s="79"/>
      <c r="N5" s="79"/>
      <c r="O5" s="78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  <c r="BM5" s="45"/>
      <c r="BN5" s="45"/>
      <c r="BO5" s="45"/>
    </row>
    <row r="6" spans="1:67" s="43" customFormat="1" ht="35.1" customHeight="1">
      <c r="A6" s="139" t="s">
        <v>68</v>
      </c>
      <c r="B6" s="140"/>
      <c r="C6" s="140"/>
      <c r="D6" s="140"/>
      <c r="E6" s="140"/>
      <c r="F6" s="141"/>
      <c r="H6" s="131"/>
      <c r="I6" s="76"/>
      <c r="J6" s="75"/>
      <c r="K6" s="75"/>
      <c r="L6" s="75"/>
      <c r="M6" s="75"/>
      <c r="N6" s="75"/>
      <c r="O6" s="74"/>
      <c r="Q6" s="45"/>
      <c r="R6" s="45"/>
      <c r="S6" s="45"/>
      <c r="T6" s="45"/>
      <c r="U6" s="45"/>
      <c r="V6" s="119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</row>
    <row r="7" spans="1:67" s="43" customFormat="1" ht="14.25" customHeight="1">
      <c r="A7" s="142"/>
      <c r="B7" s="143"/>
      <c r="C7" s="143"/>
      <c r="D7" s="143"/>
      <c r="E7" s="143"/>
      <c r="F7" s="144"/>
      <c r="H7" s="132"/>
      <c r="I7" s="73"/>
      <c r="J7" s="72"/>
      <c r="K7" s="72"/>
      <c r="L7" s="72"/>
      <c r="M7" s="72"/>
      <c r="N7" s="72"/>
      <c r="O7" s="71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  <c r="AX7" s="45"/>
      <c r="AY7" s="45"/>
      <c r="AZ7" s="45"/>
      <c r="BA7" s="45"/>
      <c r="BB7" s="45"/>
      <c r="BC7" s="45"/>
      <c r="BD7" s="45"/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</row>
    <row r="8" spans="1:67" s="43" customFormat="1" ht="12" customHeight="1"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5"/>
      <c r="AO8" s="45"/>
      <c r="AP8" s="45"/>
      <c r="AQ8" s="45"/>
      <c r="AR8" s="45"/>
      <c r="AS8" s="45"/>
      <c r="AT8" s="45"/>
      <c r="AU8" s="45"/>
      <c r="AV8" s="45"/>
      <c r="AW8" s="45"/>
      <c r="AX8" s="45"/>
      <c r="AY8" s="45"/>
      <c r="AZ8" s="45"/>
      <c r="BA8" s="45"/>
      <c r="BB8" s="45"/>
      <c r="BC8" s="45"/>
      <c r="BD8" s="45"/>
      <c r="BE8" s="45"/>
      <c r="BF8" s="45"/>
      <c r="BG8" s="45"/>
      <c r="BH8" s="45"/>
      <c r="BI8" s="45"/>
      <c r="BJ8" s="45"/>
      <c r="BK8" s="45"/>
      <c r="BL8" s="45"/>
      <c r="BM8" s="45"/>
      <c r="BN8" s="45"/>
      <c r="BO8" s="45"/>
    </row>
    <row r="9" spans="1:67" s="44" customFormat="1" ht="12" customHeight="1">
      <c r="A9" s="70" t="s">
        <v>0</v>
      </c>
      <c r="B9" s="69">
        <v>1</v>
      </c>
      <c r="C9" s="68"/>
      <c r="D9" s="68"/>
      <c r="E9" s="68"/>
      <c r="F9" s="68"/>
      <c r="G9" s="68"/>
      <c r="H9" s="67"/>
      <c r="I9" s="69">
        <v>2</v>
      </c>
      <c r="J9" s="68"/>
      <c r="K9" s="68"/>
      <c r="L9" s="68"/>
      <c r="M9" s="68"/>
      <c r="N9" s="68"/>
      <c r="O9" s="67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45"/>
      <c r="BB9" s="45"/>
      <c r="BC9" s="45"/>
      <c r="BD9" s="45"/>
      <c r="BE9" s="45"/>
      <c r="BF9" s="45"/>
      <c r="BG9" s="45"/>
      <c r="BH9" s="45"/>
      <c r="BI9" s="45"/>
      <c r="BJ9" s="45"/>
      <c r="BK9" s="45"/>
      <c r="BL9" s="45"/>
      <c r="BM9" s="45"/>
      <c r="BN9" s="45"/>
      <c r="BO9" s="45"/>
    </row>
    <row r="10" spans="1:67" s="46" customFormat="1" ht="39.6" customHeight="1">
      <c r="A10" s="65" t="s">
        <v>1</v>
      </c>
      <c r="B10" s="63" t="s">
        <v>2</v>
      </c>
      <c r="C10" s="62" t="s">
        <v>3</v>
      </c>
      <c r="D10" s="61" t="s">
        <v>4</v>
      </c>
      <c r="E10" s="62" t="s">
        <v>5</v>
      </c>
      <c r="F10" s="61" t="s">
        <v>6</v>
      </c>
      <c r="G10" s="61" t="s">
        <v>7</v>
      </c>
      <c r="H10" s="64" t="s">
        <v>8</v>
      </c>
      <c r="I10" s="63" t="s">
        <v>2</v>
      </c>
      <c r="J10" s="61" t="s">
        <v>3</v>
      </c>
      <c r="K10" s="61" t="s">
        <v>4</v>
      </c>
      <c r="L10" s="62" t="s">
        <v>5</v>
      </c>
      <c r="M10" s="61" t="s">
        <v>6</v>
      </c>
      <c r="N10" s="61" t="s">
        <v>7</v>
      </c>
      <c r="O10" s="60" t="s">
        <v>8</v>
      </c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</row>
    <row r="11" spans="1:67" s="43" customFormat="1" ht="13.5" customHeight="1">
      <c r="A11" s="58" t="s">
        <v>9</v>
      </c>
      <c r="B11" s="57">
        <v>2</v>
      </c>
      <c r="C11" s="57">
        <v>0</v>
      </c>
      <c r="D11" s="57">
        <v>0</v>
      </c>
      <c r="E11" s="57">
        <v>0</v>
      </c>
      <c r="F11" s="57">
        <f>SUM(B11:E11)</f>
        <v>2</v>
      </c>
      <c r="G11" s="56">
        <f>IF(SUM(C11,E11)=0,0,SUM(C11,E11)/F11*100)</f>
        <v>0</v>
      </c>
      <c r="H11" s="55">
        <f>IF(F11=0,0,F11/F$47*100)</f>
        <v>0.44543429844097993</v>
      </c>
      <c r="I11" s="57">
        <v>1</v>
      </c>
      <c r="J11" s="57">
        <v>0</v>
      </c>
      <c r="K11" s="57">
        <v>0</v>
      </c>
      <c r="L11" s="57">
        <v>0</v>
      </c>
      <c r="M11" s="57">
        <f>SUM(I11:L11)</f>
        <v>1</v>
      </c>
      <c r="N11" s="56">
        <f>IF(SUM(J11,L11)=0,0,SUM(J11,L11)/M11*100)</f>
        <v>0</v>
      </c>
      <c r="O11" s="55">
        <f t="shared" ref="O11:O47" si="0">IF(M11=0,0,M11/M$47*100)</f>
        <v>0.35087719298245612</v>
      </c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5"/>
      <c r="BB11" s="45"/>
      <c r="BC11" s="45"/>
      <c r="BD11" s="45"/>
      <c r="BE11" s="45"/>
      <c r="BF11" s="45"/>
      <c r="BG11" s="45"/>
      <c r="BH11" s="45"/>
      <c r="BI11" s="45"/>
      <c r="BJ11" s="45"/>
      <c r="BK11" s="45"/>
      <c r="BL11" s="45"/>
      <c r="BM11" s="45"/>
      <c r="BN11" s="45"/>
      <c r="BO11" s="45"/>
    </row>
    <row r="12" spans="1:67" s="43" customFormat="1" ht="13.5" customHeight="1">
      <c r="A12" s="54" t="s">
        <v>10</v>
      </c>
      <c r="B12" s="53">
        <v>3</v>
      </c>
      <c r="C12" s="53">
        <v>0</v>
      </c>
      <c r="D12" s="53">
        <v>1</v>
      </c>
      <c r="E12" s="53">
        <v>0</v>
      </c>
      <c r="F12" s="53">
        <f t="shared" ref="F12:F47" si="1">SUM(B12:E12)</f>
        <v>4</v>
      </c>
      <c r="G12" s="52">
        <f t="shared" ref="G12:G47" si="2">IF(SUM(C12,E12)=0,0,SUM(C12,E12)/F12*100)</f>
        <v>0</v>
      </c>
      <c r="H12" s="51">
        <f>IF(F12=0,0,F12/F$47*100)</f>
        <v>0.89086859688195985</v>
      </c>
      <c r="I12" s="53">
        <v>2</v>
      </c>
      <c r="J12" s="53">
        <v>0</v>
      </c>
      <c r="K12" s="53">
        <v>0</v>
      </c>
      <c r="L12" s="53">
        <v>0</v>
      </c>
      <c r="M12" s="53">
        <f t="shared" ref="M12:M47" si="3">SUM(I12:L12)</f>
        <v>2</v>
      </c>
      <c r="N12" s="52">
        <f t="shared" ref="N12:N21" si="4">IF(SUM(J12,L12)=0,0,SUM(J12,L12)/M12*100)</f>
        <v>0</v>
      </c>
      <c r="O12" s="51">
        <f t="shared" si="0"/>
        <v>0.70175438596491224</v>
      </c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5"/>
      <c r="BB12" s="45"/>
      <c r="BC12" s="45"/>
      <c r="BD12" s="45"/>
      <c r="BE12" s="45"/>
      <c r="BF12" s="45"/>
      <c r="BG12" s="45"/>
      <c r="BH12" s="45"/>
      <c r="BI12" s="45"/>
      <c r="BJ12" s="45"/>
      <c r="BK12" s="45"/>
      <c r="BL12" s="45"/>
      <c r="BM12" s="45"/>
      <c r="BN12" s="45"/>
      <c r="BO12" s="45"/>
    </row>
    <row r="13" spans="1:67" s="44" customFormat="1" ht="13.5" customHeight="1">
      <c r="A13" s="54" t="s">
        <v>11</v>
      </c>
      <c r="B13" s="53">
        <v>3</v>
      </c>
      <c r="C13" s="53">
        <v>0</v>
      </c>
      <c r="D13" s="53">
        <v>0</v>
      </c>
      <c r="E13" s="53">
        <v>0</v>
      </c>
      <c r="F13" s="53">
        <f t="shared" si="1"/>
        <v>3</v>
      </c>
      <c r="G13" s="52">
        <f t="shared" si="2"/>
        <v>0</v>
      </c>
      <c r="H13" s="51">
        <f>IF(F13=0,0,F13/F$47*100)</f>
        <v>0.66815144766146994</v>
      </c>
      <c r="I13" s="53">
        <v>5</v>
      </c>
      <c r="J13" s="53">
        <v>0</v>
      </c>
      <c r="K13" s="53">
        <v>0</v>
      </c>
      <c r="L13" s="53">
        <v>0</v>
      </c>
      <c r="M13" s="53">
        <f t="shared" si="3"/>
        <v>5</v>
      </c>
      <c r="N13" s="52">
        <f t="shared" si="4"/>
        <v>0</v>
      </c>
      <c r="O13" s="51">
        <f t="shared" si="0"/>
        <v>1.7543859649122806</v>
      </c>
      <c r="BA13" s="45"/>
      <c r="BB13" s="45"/>
      <c r="BC13" s="45"/>
      <c r="BD13" s="45"/>
      <c r="BE13" s="45"/>
      <c r="BF13" s="45"/>
      <c r="BG13" s="45"/>
      <c r="BH13" s="45"/>
      <c r="BI13" s="45"/>
      <c r="BJ13" s="45"/>
      <c r="BK13" s="45"/>
      <c r="BL13" s="45"/>
      <c r="BM13" s="45"/>
      <c r="BN13" s="45"/>
      <c r="BO13" s="45"/>
    </row>
    <row r="14" spans="1:67" s="46" customFormat="1" ht="13.5" customHeight="1">
      <c r="A14" s="54" t="s">
        <v>12</v>
      </c>
      <c r="B14" s="53">
        <v>9</v>
      </c>
      <c r="C14" s="53">
        <v>1</v>
      </c>
      <c r="D14" s="53">
        <v>2</v>
      </c>
      <c r="E14" s="53">
        <v>1</v>
      </c>
      <c r="F14" s="53">
        <f t="shared" si="1"/>
        <v>13</v>
      </c>
      <c r="G14" s="52">
        <f t="shared" si="2"/>
        <v>15.384615384615385</v>
      </c>
      <c r="H14" s="51">
        <f t="shared" ref="H14:H47" si="5">IF(F14=0,0,F14/F$47*100)</f>
        <v>2.8953229398663698</v>
      </c>
      <c r="I14" s="53">
        <v>2</v>
      </c>
      <c r="J14" s="53">
        <v>0</v>
      </c>
      <c r="K14" s="53">
        <v>1</v>
      </c>
      <c r="L14" s="53">
        <v>0</v>
      </c>
      <c r="M14" s="53">
        <f t="shared" si="3"/>
        <v>3</v>
      </c>
      <c r="N14" s="52">
        <f t="shared" si="4"/>
        <v>0</v>
      </c>
      <c r="O14" s="51">
        <f t="shared" si="0"/>
        <v>1.0526315789473684</v>
      </c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5"/>
      <c r="BB14" s="45"/>
      <c r="BC14" s="45"/>
      <c r="BD14" s="45"/>
      <c r="BE14" s="45"/>
      <c r="BF14" s="45"/>
      <c r="BG14" s="45"/>
      <c r="BH14" s="45"/>
      <c r="BI14" s="45"/>
      <c r="BJ14" s="45"/>
      <c r="BK14" s="45"/>
      <c r="BL14" s="45"/>
      <c r="BM14" s="45"/>
      <c r="BN14" s="45"/>
      <c r="BO14" s="45"/>
    </row>
    <row r="15" spans="1:67" s="44" customFormat="1" ht="13.5" customHeight="1">
      <c r="A15" s="54" t="s">
        <v>13</v>
      </c>
      <c r="B15" s="53">
        <v>3</v>
      </c>
      <c r="C15" s="53">
        <v>0</v>
      </c>
      <c r="D15" s="53">
        <v>0</v>
      </c>
      <c r="E15" s="53">
        <v>0</v>
      </c>
      <c r="F15" s="53">
        <f t="shared" si="1"/>
        <v>3</v>
      </c>
      <c r="G15" s="52">
        <f t="shared" si="2"/>
        <v>0</v>
      </c>
      <c r="H15" s="51">
        <f t="shared" si="5"/>
        <v>0.66815144766146994</v>
      </c>
      <c r="I15" s="53">
        <v>6</v>
      </c>
      <c r="J15" s="53">
        <v>0</v>
      </c>
      <c r="K15" s="53">
        <v>1</v>
      </c>
      <c r="L15" s="53">
        <v>0</v>
      </c>
      <c r="M15" s="53">
        <f t="shared" si="3"/>
        <v>7</v>
      </c>
      <c r="N15" s="52">
        <f t="shared" si="4"/>
        <v>0</v>
      </c>
      <c r="O15" s="51">
        <f t="shared" si="0"/>
        <v>2.4561403508771931</v>
      </c>
      <c r="BA15" s="45"/>
      <c r="BB15" s="45"/>
      <c r="BC15" s="45"/>
      <c r="BD15" s="45"/>
      <c r="BE15" s="45"/>
      <c r="BF15" s="45"/>
      <c r="BG15" s="45"/>
      <c r="BH15" s="45"/>
      <c r="BI15" s="45"/>
      <c r="BJ15" s="45"/>
      <c r="BK15" s="45"/>
      <c r="BL15" s="45"/>
      <c r="BM15" s="45"/>
      <c r="BN15" s="45"/>
      <c r="BO15" s="45"/>
    </row>
    <row r="16" spans="1:67" s="44" customFormat="1" ht="13.5" customHeight="1">
      <c r="A16" s="54" t="s">
        <v>14</v>
      </c>
      <c r="B16" s="53">
        <v>6</v>
      </c>
      <c r="C16" s="53">
        <v>1</v>
      </c>
      <c r="D16" s="53">
        <v>0</v>
      </c>
      <c r="E16" s="53">
        <v>0</v>
      </c>
      <c r="F16" s="53">
        <f t="shared" si="1"/>
        <v>7</v>
      </c>
      <c r="G16" s="52">
        <f t="shared" si="2"/>
        <v>14.285714285714285</v>
      </c>
      <c r="H16" s="51">
        <f t="shared" si="5"/>
        <v>1.5590200445434299</v>
      </c>
      <c r="I16" s="53">
        <v>4</v>
      </c>
      <c r="J16" s="53">
        <v>0</v>
      </c>
      <c r="K16" s="53">
        <v>1</v>
      </c>
      <c r="L16" s="53">
        <v>1</v>
      </c>
      <c r="M16" s="53">
        <f t="shared" si="3"/>
        <v>6</v>
      </c>
      <c r="N16" s="52">
        <f t="shared" si="4"/>
        <v>16.666666666666664</v>
      </c>
      <c r="O16" s="51">
        <f t="shared" si="0"/>
        <v>2.1052631578947367</v>
      </c>
      <c r="BA16" s="45"/>
      <c r="BB16" s="45"/>
      <c r="BC16" s="45"/>
      <c r="BD16" s="45"/>
      <c r="BE16" s="45"/>
      <c r="BF16" s="45"/>
      <c r="BG16" s="45"/>
      <c r="BH16" s="45"/>
      <c r="BI16" s="45"/>
      <c r="BJ16" s="45"/>
      <c r="BK16" s="45"/>
      <c r="BL16" s="45"/>
      <c r="BM16" s="45"/>
      <c r="BN16" s="45"/>
      <c r="BO16" s="45"/>
    </row>
    <row r="17" spans="1:67" s="44" customFormat="1" ht="13.5" customHeight="1">
      <c r="A17" s="50" t="s">
        <v>15</v>
      </c>
      <c r="B17" s="49">
        <f>SUM(B11:B16)</f>
        <v>26</v>
      </c>
      <c r="C17" s="49">
        <f>SUM(C11:C16)</f>
        <v>2</v>
      </c>
      <c r="D17" s="49">
        <f>SUM(D11:D16)</f>
        <v>3</v>
      </c>
      <c r="E17" s="49">
        <f>SUM(E11:E16)</f>
        <v>1</v>
      </c>
      <c r="F17" s="49">
        <f t="shared" si="1"/>
        <v>32</v>
      </c>
      <c r="G17" s="48">
        <f t="shared" si="2"/>
        <v>9.375</v>
      </c>
      <c r="H17" s="47">
        <f t="shared" si="5"/>
        <v>7.1269487750556788</v>
      </c>
      <c r="I17" s="49">
        <f>SUM(I11:I16)</f>
        <v>20</v>
      </c>
      <c r="J17" s="49">
        <f>SUM(J11:J16)</f>
        <v>0</v>
      </c>
      <c r="K17" s="49">
        <f>SUM(K11:K16)</f>
        <v>3</v>
      </c>
      <c r="L17" s="49">
        <f>SUM(L11:L16)</f>
        <v>1</v>
      </c>
      <c r="M17" s="49">
        <f t="shared" si="3"/>
        <v>24</v>
      </c>
      <c r="N17" s="48">
        <f t="shared" si="4"/>
        <v>4.1666666666666661</v>
      </c>
      <c r="O17" s="47">
        <f t="shared" si="0"/>
        <v>8.4210526315789469</v>
      </c>
      <c r="BA17" s="45"/>
      <c r="BB17" s="45"/>
      <c r="BC17" s="45"/>
      <c r="BD17" s="45"/>
      <c r="BE17" s="45"/>
      <c r="BF17" s="45"/>
      <c r="BG17" s="45"/>
      <c r="BH17" s="45"/>
      <c r="BI17" s="45"/>
      <c r="BJ17" s="45"/>
      <c r="BK17" s="45"/>
      <c r="BL17" s="45"/>
      <c r="BM17" s="45"/>
      <c r="BN17" s="45"/>
      <c r="BO17" s="45"/>
    </row>
    <row r="18" spans="1:67" s="46" customFormat="1" ht="13.5" customHeight="1">
      <c r="A18" s="58" t="s">
        <v>16</v>
      </c>
      <c r="B18" s="57">
        <v>6</v>
      </c>
      <c r="C18" s="57">
        <v>1</v>
      </c>
      <c r="D18" s="57">
        <v>1</v>
      </c>
      <c r="E18" s="57">
        <v>0</v>
      </c>
      <c r="F18" s="57">
        <f t="shared" si="1"/>
        <v>8</v>
      </c>
      <c r="G18" s="56">
        <f t="shared" si="2"/>
        <v>12.5</v>
      </c>
      <c r="H18" s="55">
        <f t="shared" si="5"/>
        <v>1.7817371937639197</v>
      </c>
      <c r="I18" s="57">
        <v>2</v>
      </c>
      <c r="J18" s="57">
        <v>0</v>
      </c>
      <c r="K18" s="57">
        <v>0</v>
      </c>
      <c r="L18" s="57">
        <v>1</v>
      </c>
      <c r="M18" s="57">
        <f t="shared" si="3"/>
        <v>3</v>
      </c>
      <c r="N18" s="56">
        <f t="shared" si="4"/>
        <v>33.333333333333329</v>
      </c>
      <c r="O18" s="55">
        <f t="shared" si="0"/>
        <v>1.0526315789473684</v>
      </c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</row>
    <row r="19" spans="1:67" s="46" customFormat="1" ht="13.5" customHeight="1">
      <c r="A19" s="54" t="s">
        <v>17</v>
      </c>
      <c r="B19" s="53">
        <v>11</v>
      </c>
      <c r="C19" s="53">
        <v>0</v>
      </c>
      <c r="D19" s="53">
        <v>1</v>
      </c>
      <c r="E19" s="53">
        <v>0</v>
      </c>
      <c r="F19" s="53">
        <f t="shared" si="1"/>
        <v>12</v>
      </c>
      <c r="G19" s="52">
        <f t="shared" si="2"/>
        <v>0</v>
      </c>
      <c r="H19" s="51">
        <f t="shared" si="5"/>
        <v>2.6726057906458798</v>
      </c>
      <c r="I19" s="53">
        <v>6</v>
      </c>
      <c r="J19" s="53">
        <v>0</v>
      </c>
      <c r="K19" s="53">
        <v>0</v>
      </c>
      <c r="L19" s="53">
        <v>0</v>
      </c>
      <c r="M19" s="53">
        <f t="shared" si="3"/>
        <v>6</v>
      </c>
      <c r="N19" s="52">
        <f t="shared" si="4"/>
        <v>0</v>
      </c>
      <c r="O19" s="51">
        <f t="shared" si="0"/>
        <v>2.1052631578947367</v>
      </c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</row>
    <row r="20" spans="1:67" s="46" customFormat="1" ht="13.5" customHeight="1">
      <c r="A20" s="54" t="s">
        <v>18</v>
      </c>
      <c r="B20" s="53">
        <v>6</v>
      </c>
      <c r="C20" s="53">
        <v>0</v>
      </c>
      <c r="D20" s="53">
        <v>0</v>
      </c>
      <c r="E20" s="53">
        <v>1</v>
      </c>
      <c r="F20" s="53">
        <f t="shared" si="1"/>
        <v>7</v>
      </c>
      <c r="G20" s="52">
        <f t="shared" si="2"/>
        <v>14.285714285714285</v>
      </c>
      <c r="H20" s="51">
        <f t="shared" si="5"/>
        <v>1.5590200445434299</v>
      </c>
      <c r="I20" s="53">
        <v>1</v>
      </c>
      <c r="J20" s="53">
        <v>0</v>
      </c>
      <c r="K20" s="53">
        <v>1</v>
      </c>
      <c r="L20" s="53">
        <v>1</v>
      </c>
      <c r="M20" s="53">
        <f t="shared" si="3"/>
        <v>3</v>
      </c>
      <c r="N20" s="52">
        <f t="shared" si="4"/>
        <v>33.333333333333329</v>
      </c>
      <c r="O20" s="51">
        <f t="shared" si="0"/>
        <v>1.0526315789473684</v>
      </c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45"/>
      <c r="BN20" s="45"/>
      <c r="BO20" s="45"/>
    </row>
    <row r="21" spans="1:67" s="44" customFormat="1" ht="13.5" customHeight="1">
      <c r="A21" s="54" t="s">
        <v>19</v>
      </c>
      <c r="B21" s="53">
        <v>10</v>
      </c>
      <c r="C21" s="53">
        <v>0</v>
      </c>
      <c r="D21" s="53">
        <v>1</v>
      </c>
      <c r="E21" s="53">
        <v>0</v>
      </c>
      <c r="F21" s="53">
        <f t="shared" si="1"/>
        <v>11</v>
      </c>
      <c r="G21" s="52">
        <f t="shared" si="2"/>
        <v>0</v>
      </c>
      <c r="H21" s="51">
        <f>IF(F21=0,0,F21/F$47*100)</f>
        <v>2.4498886414253898</v>
      </c>
      <c r="I21" s="53">
        <v>5</v>
      </c>
      <c r="J21" s="53">
        <v>1</v>
      </c>
      <c r="K21" s="53">
        <v>0</v>
      </c>
      <c r="L21" s="53">
        <v>0</v>
      </c>
      <c r="M21" s="53">
        <f t="shared" si="3"/>
        <v>6</v>
      </c>
      <c r="N21" s="52">
        <f t="shared" si="4"/>
        <v>16.666666666666664</v>
      </c>
      <c r="O21" s="51">
        <f t="shared" si="0"/>
        <v>2.1052631578947367</v>
      </c>
      <c r="BA21" s="45"/>
      <c r="BB21" s="45"/>
      <c r="BC21" s="45"/>
      <c r="BD21" s="45"/>
      <c r="BE21" s="45"/>
      <c r="BF21" s="45"/>
      <c r="BG21" s="45"/>
      <c r="BH21" s="45"/>
      <c r="BI21" s="45"/>
      <c r="BJ21" s="45"/>
      <c r="BK21" s="45"/>
      <c r="BL21" s="45"/>
      <c r="BM21" s="45"/>
      <c r="BN21" s="45"/>
      <c r="BO21" s="45"/>
    </row>
    <row r="22" spans="1:67" s="46" customFormat="1" ht="13.5" customHeight="1">
      <c r="A22" s="54" t="s">
        <v>20</v>
      </c>
      <c r="B22" s="53">
        <v>4</v>
      </c>
      <c r="C22" s="53">
        <v>2</v>
      </c>
      <c r="D22" s="53">
        <v>2</v>
      </c>
      <c r="E22" s="53">
        <v>0</v>
      </c>
      <c r="F22" s="53">
        <f t="shared" si="1"/>
        <v>8</v>
      </c>
      <c r="G22" s="52">
        <f>IF(SUM(C22,E22)=0,0,SUM(C22,E22)/F22*100)</f>
        <v>25</v>
      </c>
      <c r="H22" s="51">
        <f t="shared" si="5"/>
        <v>1.7817371937639197</v>
      </c>
      <c r="I22" s="53">
        <v>3</v>
      </c>
      <c r="J22" s="53">
        <v>0</v>
      </c>
      <c r="K22" s="53">
        <v>2</v>
      </c>
      <c r="L22" s="53">
        <v>0</v>
      </c>
      <c r="M22" s="53">
        <f t="shared" si="3"/>
        <v>5</v>
      </c>
      <c r="N22" s="52">
        <f>IF(SUM(J22,L22)=0,0,SUM(J22,L22)/M22*100)</f>
        <v>0</v>
      </c>
      <c r="O22" s="51">
        <f t="shared" si="0"/>
        <v>1.7543859649122806</v>
      </c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5"/>
      <c r="BB22" s="45"/>
      <c r="BC22" s="45"/>
      <c r="BD22" s="45"/>
      <c r="BE22" s="45"/>
      <c r="BF22" s="45"/>
      <c r="BG22" s="45"/>
      <c r="BH22" s="45"/>
      <c r="BI22" s="45"/>
      <c r="BJ22" s="45"/>
      <c r="BK22" s="45"/>
      <c r="BL22" s="45"/>
      <c r="BM22" s="45"/>
      <c r="BN22" s="45"/>
      <c r="BO22" s="45"/>
    </row>
    <row r="23" spans="1:67" s="44" customFormat="1" ht="13.5" customHeight="1">
      <c r="A23" s="54" t="s">
        <v>21</v>
      </c>
      <c r="B23" s="53">
        <v>12</v>
      </c>
      <c r="C23" s="53">
        <v>0</v>
      </c>
      <c r="D23" s="53">
        <v>1</v>
      </c>
      <c r="E23" s="53">
        <v>1</v>
      </c>
      <c r="F23" s="53">
        <f t="shared" si="1"/>
        <v>14</v>
      </c>
      <c r="G23" s="52">
        <f t="shared" si="2"/>
        <v>7.1428571428571423</v>
      </c>
      <c r="H23" s="51">
        <f t="shared" si="5"/>
        <v>3.1180400890868598</v>
      </c>
      <c r="I23" s="53">
        <v>3</v>
      </c>
      <c r="J23" s="53">
        <v>0</v>
      </c>
      <c r="K23" s="53">
        <v>1</v>
      </c>
      <c r="L23" s="53">
        <v>1</v>
      </c>
      <c r="M23" s="53">
        <f t="shared" si="3"/>
        <v>5</v>
      </c>
      <c r="N23" s="52">
        <f>IF(SUM(J23,L23)=0,0,SUM(J23,L23)/M23*100)</f>
        <v>20</v>
      </c>
      <c r="O23" s="51">
        <f t="shared" si="0"/>
        <v>1.7543859649122806</v>
      </c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45"/>
      <c r="BN23" s="45"/>
      <c r="BO23" s="45"/>
    </row>
    <row r="24" spans="1:67" s="46" customFormat="1" ht="13.5" customHeight="1">
      <c r="A24" s="50" t="s">
        <v>15</v>
      </c>
      <c r="B24" s="49">
        <f>SUM(B18:B23)</f>
        <v>49</v>
      </c>
      <c r="C24" s="49">
        <f>SUM(C18:C23)</f>
        <v>3</v>
      </c>
      <c r="D24" s="49">
        <f>SUM(D18:D23)</f>
        <v>6</v>
      </c>
      <c r="E24" s="49">
        <f>SUM(E18:E23)</f>
        <v>2</v>
      </c>
      <c r="F24" s="49">
        <f t="shared" si="1"/>
        <v>60</v>
      </c>
      <c r="G24" s="48">
        <f>IF(SUM(C24,E24)=0,0,SUM(C24,E24)/F24*100)</f>
        <v>8.3333333333333321</v>
      </c>
      <c r="H24" s="47">
        <f t="shared" si="5"/>
        <v>13.363028953229399</v>
      </c>
      <c r="I24" s="49">
        <f>SUM(I18:I23)</f>
        <v>20</v>
      </c>
      <c r="J24" s="49">
        <f>SUM(J18:J23)</f>
        <v>1</v>
      </c>
      <c r="K24" s="49">
        <f>SUM(K18:K23)</f>
        <v>4</v>
      </c>
      <c r="L24" s="49">
        <f>SUM(L18:L23)</f>
        <v>3</v>
      </c>
      <c r="M24" s="49">
        <f t="shared" si="3"/>
        <v>28</v>
      </c>
      <c r="N24" s="48">
        <f>IF(SUM(J24,L24)=0,0,SUM(J24,L24)/M24*100)</f>
        <v>14.285714285714285</v>
      </c>
      <c r="O24" s="47">
        <f>IF(M24=0,0,M24/M$47*100)</f>
        <v>9.8245614035087723</v>
      </c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</row>
    <row r="25" spans="1:67" s="44" customFormat="1" ht="13.5" customHeight="1">
      <c r="A25" s="54" t="s">
        <v>22</v>
      </c>
      <c r="B25" s="53">
        <v>36</v>
      </c>
      <c r="C25" s="53">
        <v>2</v>
      </c>
      <c r="D25" s="53">
        <v>4</v>
      </c>
      <c r="E25" s="53">
        <v>2</v>
      </c>
      <c r="F25" s="53">
        <f t="shared" si="1"/>
        <v>44</v>
      </c>
      <c r="G25" s="52">
        <f t="shared" si="2"/>
        <v>9.0909090909090917</v>
      </c>
      <c r="H25" s="51">
        <f t="shared" si="5"/>
        <v>9.799554565701559</v>
      </c>
      <c r="I25" s="53">
        <v>25</v>
      </c>
      <c r="J25" s="53">
        <v>0</v>
      </c>
      <c r="K25" s="53">
        <v>3</v>
      </c>
      <c r="L25" s="53">
        <v>1</v>
      </c>
      <c r="M25" s="53">
        <f t="shared" si="3"/>
        <v>29</v>
      </c>
      <c r="N25" s="52">
        <f t="shared" ref="N25:N47" si="6">IF(SUM(J25,L25)=0,0,SUM(J25,L25)/M25*100)</f>
        <v>3.4482758620689653</v>
      </c>
      <c r="O25" s="51">
        <f t="shared" si="0"/>
        <v>10.175438596491228</v>
      </c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</row>
    <row r="26" spans="1:67" s="46" customFormat="1" ht="13.5" customHeight="1">
      <c r="A26" s="54" t="s">
        <v>23</v>
      </c>
      <c r="B26" s="53">
        <v>28</v>
      </c>
      <c r="C26" s="53">
        <v>0</v>
      </c>
      <c r="D26" s="53">
        <v>6</v>
      </c>
      <c r="E26" s="53">
        <v>2</v>
      </c>
      <c r="F26" s="53">
        <f t="shared" si="1"/>
        <v>36</v>
      </c>
      <c r="G26" s="52">
        <f t="shared" si="2"/>
        <v>5.5555555555555554</v>
      </c>
      <c r="H26" s="51">
        <f t="shared" si="5"/>
        <v>8.0178173719376389</v>
      </c>
      <c r="I26" s="53">
        <v>20</v>
      </c>
      <c r="J26" s="53">
        <v>0</v>
      </c>
      <c r="K26" s="53">
        <v>0</v>
      </c>
      <c r="L26" s="53">
        <v>0</v>
      </c>
      <c r="M26" s="53">
        <f>SUM(I26:L26)</f>
        <v>20</v>
      </c>
      <c r="N26" s="52">
        <f t="shared" si="6"/>
        <v>0</v>
      </c>
      <c r="O26" s="51">
        <f t="shared" si="0"/>
        <v>7.0175438596491224</v>
      </c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</row>
    <row r="27" spans="1:67" s="44" customFormat="1" ht="13.5" customHeight="1">
      <c r="A27" s="54" t="s">
        <v>24</v>
      </c>
      <c r="B27" s="53">
        <v>25</v>
      </c>
      <c r="C27" s="53">
        <v>0</v>
      </c>
      <c r="D27" s="53">
        <v>3</v>
      </c>
      <c r="E27" s="53">
        <v>1</v>
      </c>
      <c r="F27" s="53">
        <f t="shared" si="1"/>
        <v>29</v>
      </c>
      <c r="G27" s="52">
        <f t="shared" si="2"/>
        <v>3.4482758620689653</v>
      </c>
      <c r="H27" s="51">
        <f t="shared" si="5"/>
        <v>6.4587973273942101</v>
      </c>
      <c r="I27" s="53">
        <v>15</v>
      </c>
      <c r="J27" s="53">
        <v>0</v>
      </c>
      <c r="K27" s="53">
        <v>2</v>
      </c>
      <c r="L27" s="53">
        <v>1</v>
      </c>
      <c r="M27" s="53">
        <f t="shared" si="3"/>
        <v>18</v>
      </c>
      <c r="N27" s="52">
        <f t="shared" si="6"/>
        <v>5.5555555555555554</v>
      </c>
      <c r="O27" s="51">
        <f t="shared" si="0"/>
        <v>6.3157894736842106</v>
      </c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</row>
    <row r="28" spans="1:67" s="46" customFormat="1" ht="13.5" customHeight="1">
      <c r="A28" s="54" t="s">
        <v>25</v>
      </c>
      <c r="B28" s="53">
        <v>31</v>
      </c>
      <c r="C28" s="53">
        <v>0</v>
      </c>
      <c r="D28" s="53">
        <v>1</v>
      </c>
      <c r="E28" s="53">
        <v>2</v>
      </c>
      <c r="F28" s="53">
        <f t="shared" si="1"/>
        <v>34</v>
      </c>
      <c r="G28" s="52">
        <f t="shared" si="2"/>
        <v>5.8823529411764701</v>
      </c>
      <c r="H28" s="51">
        <f t="shared" si="5"/>
        <v>7.5723830734966597</v>
      </c>
      <c r="I28" s="53">
        <v>16</v>
      </c>
      <c r="J28" s="53">
        <v>0</v>
      </c>
      <c r="K28" s="53">
        <v>2</v>
      </c>
      <c r="L28" s="53">
        <v>0</v>
      </c>
      <c r="M28" s="53">
        <f t="shared" si="3"/>
        <v>18</v>
      </c>
      <c r="N28" s="52">
        <f t="shared" si="6"/>
        <v>0</v>
      </c>
      <c r="O28" s="51">
        <f t="shared" si="0"/>
        <v>6.3157894736842106</v>
      </c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</row>
    <row r="29" spans="1:67" s="46" customFormat="1" ht="13.5" customHeight="1">
      <c r="A29" s="54" t="s">
        <v>26</v>
      </c>
      <c r="B29" s="53">
        <v>27</v>
      </c>
      <c r="C29" s="53">
        <v>0</v>
      </c>
      <c r="D29" s="53">
        <v>7</v>
      </c>
      <c r="E29" s="53">
        <v>0</v>
      </c>
      <c r="F29" s="53">
        <f t="shared" si="1"/>
        <v>34</v>
      </c>
      <c r="G29" s="52">
        <f t="shared" si="2"/>
        <v>0</v>
      </c>
      <c r="H29" s="51">
        <f t="shared" si="5"/>
        <v>7.5723830734966597</v>
      </c>
      <c r="I29" s="53">
        <v>19</v>
      </c>
      <c r="J29" s="53">
        <v>0</v>
      </c>
      <c r="K29" s="53">
        <v>5</v>
      </c>
      <c r="L29" s="53">
        <v>2</v>
      </c>
      <c r="M29" s="53">
        <f t="shared" si="3"/>
        <v>26</v>
      </c>
      <c r="N29" s="52">
        <f t="shared" si="6"/>
        <v>7.6923076923076925</v>
      </c>
      <c r="O29" s="51">
        <f t="shared" si="0"/>
        <v>9.1228070175438596</v>
      </c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</row>
    <row r="30" spans="1:67" s="46" customFormat="1" ht="13.5" customHeight="1">
      <c r="A30" s="54" t="s">
        <v>27</v>
      </c>
      <c r="B30" s="53">
        <v>33</v>
      </c>
      <c r="C30" s="53">
        <v>5</v>
      </c>
      <c r="D30" s="53">
        <v>5</v>
      </c>
      <c r="E30" s="53">
        <v>1</v>
      </c>
      <c r="F30" s="53">
        <f t="shared" si="1"/>
        <v>44</v>
      </c>
      <c r="G30" s="52">
        <f t="shared" si="2"/>
        <v>13.636363636363635</v>
      </c>
      <c r="H30" s="51">
        <f t="shared" si="5"/>
        <v>9.799554565701559</v>
      </c>
      <c r="I30" s="53">
        <v>22</v>
      </c>
      <c r="J30" s="53">
        <v>1</v>
      </c>
      <c r="K30" s="53">
        <v>3</v>
      </c>
      <c r="L30" s="53">
        <v>0</v>
      </c>
      <c r="M30" s="53">
        <f t="shared" si="3"/>
        <v>26</v>
      </c>
      <c r="N30" s="52">
        <f t="shared" si="6"/>
        <v>3.8461538461538463</v>
      </c>
      <c r="O30" s="51">
        <f t="shared" si="0"/>
        <v>9.1228070175438596</v>
      </c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5"/>
      <c r="BM30" s="45"/>
      <c r="BN30" s="45"/>
      <c r="BO30" s="45"/>
    </row>
    <row r="31" spans="1:67" s="44" customFormat="1" ht="13.5" customHeight="1">
      <c r="A31" s="54" t="s">
        <v>28</v>
      </c>
      <c r="B31" s="53">
        <v>31</v>
      </c>
      <c r="C31" s="53">
        <v>1</v>
      </c>
      <c r="D31" s="53">
        <v>3</v>
      </c>
      <c r="E31" s="53">
        <v>1</v>
      </c>
      <c r="F31" s="53">
        <f t="shared" si="1"/>
        <v>36</v>
      </c>
      <c r="G31" s="52">
        <f t="shared" si="2"/>
        <v>5.5555555555555554</v>
      </c>
      <c r="H31" s="51">
        <f t="shared" si="5"/>
        <v>8.0178173719376389</v>
      </c>
      <c r="I31" s="53">
        <v>13</v>
      </c>
      <c r="J31" s="53">
        <v>0</v>
      </c>
      <c r="K31" s="53">
        <v>5</v>
      </c>
      <c r="L31" s="53">
        <v>1</v>
      </c>
      <c r="M31" s="53">
        <f t="shared" si="3"/>
        <v>19</v>
      </c>
      <c r="N31" s="52">
        <f t="shared" si="6"/>
        <v>5.2631578947368416</v>
      </c>
      <c r="O31" s="51">
        <f t="shared" si="0"/>
        <v>6.666666666666667</v>
      </c>
      <c r="BA31" s="45"/>
      <c r="BB31" s="45"/>
      <c r="BC31" s="45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</row>
    <row r="32" spans="1:67" s="44" customFormat="1" ht="13.5" customHeight="1">
      <c r="A32" s="54" t="s">
        <v>59</v>
      </c>
      <c r="B32" s="53">
        <v>29</v>
      </c>
      <c r="C32" s="53">
        <v>0</v>
      </c>
      <c r="D32" s="53">
        <v>7</v>
      </c>
      <c r="E32" s="53">
        <v>0</v>
      </c>
      <c r="F32" s="53">
        <f t="shared" si="1"/>
        <v>36</v>
      </c>
      <c r="G32" s="52">
        <f t="shared" si="2"/>
        <v>0</v>
      </c>
      <c r="H32" s="51">
        <f t="shared" si="5"/>
        <v>8.0178173719376389</v>
      </c>
      <c r="I32" s="53">
        <v>28</v>
      </c>
      <c r="J32" s="53">
        <v>0</v>
      </c>
      <c r="K32" s="53">
        <v>1</v>
      </c>
      <c r="L32" s="53">
        <v>1</v>
      </c>
      <c r="M32" s="53">
        <f t="shared" si="3"/>
        <v>30</v>
      </c>
      <c r="N32" s="52">
        <f t="shared" si="6"/>
        <v>3.3333333333333335</v>
      </c>
      <c r="O32" s="51">
        <f t="shared" si="0"/>
        <v>10.526315789473683</v>
      </c>
      <c r="BA32" s="45"/>
      <c r="BB32" s="45"/>
      <c r="BC32" s="45"/>
      <c r="BD32" s="45"/>
      <c r="BE32" s="45"/>
      <c r="BF32" s="45"/>
      <c r="BG32" s="45"/>
      <c r="BH32" s="45"/>
      <c r="BI32" s="45"/>
      <c r="BJ32" s="45"/>
      <c r="BK32" s="45"/>
      <c r="BL32" s="45"/>
      <c r="BM32" s="45"/>
      <c r="BN32" s="45"/>
      <c r="BO32" s="45"/>
    </row>
    <row r="33" spans="1:67" s="44" customFormat="1" ht="13.5" customHeight="1">
      <c r="A33" s="58" t="s">
        <v>29</v>
      </c>
      <c r="B33" s="57">
        <v>6</v>
      </c>
      <c r="C33" s="57">
        <v>0</v>
      </c>
      <c r="D33" s="57">
        <v>2</v>
      </c>
      <c r="E33" s="57">
        <v>0</v>
      </c>
      <c r="F33" s="57">
        <f t="shared" si="1"/>
        <v>8</v>
      </c>
      <c r="G33" s="56">
        <f t="shared" si="2"/>
        <v>0</v>
      </c>
      <c r="H33" s="55">
        <f t="shared" si="5"/>
        <v>1.7817371937639197</v>
      </c>
      <c r="I33" s="57">
        <v>3</v>
      </c>
      <c r="J33" s="57">
        <v>0</v>
      </c>
      <c r="K33" s="57">
        <v>0</v>
      </c>
      <c r="L33" s="57">
        <v>0</v>
      </c>
      <c r="M33" s="57">
        <f t="shared" si="3"/>
        <v>3</v>
      </c>
      <c r="N33" s="56">
        <f t="shared" si="6"/>
        <v>0</v>
      </c>
      <c r="O33" s="55">
        <f t="shared" si="0"/>
        <v>1.0526315789473684</v>
      </c>
      <c r="BA33" s="45"/>
      <c r="BB33" s="45"/>
      <c r="BC33" s="45"/>
      <c r="BD33" s="45"/>
      <c r="BE33" s="45"/>
      <c r="BF33" s="45"/>
      <c r="BG33" s="45"/>
      <c r="BH33" s="45"/>
      <c r="BI33" s="45"/>
      <c r="BJ33" s="45"/>
      <c r="BK33" s="45"/>
      <c r="BL33" s="45"/>
      <c r="BM33" s="45"/>
      <c r="BN33" s="45"/>
      <c r="BO33" s="45"/>
    </row>
    <row r="34" spans="1:67" s="46" customFormat="1" ht="13.5" customHeight="1">
      <c r="A34" s="54" t="s">
        <v>30</v>
      </c>
      <c r="B34" s="53">
        <v>4</v>
      </c>
      <c r="C34" s="53">
        <v>0</v>
      </c>
      <c r="D34" s="53">
        <v>0</v>
      </c>
      <c r="E34" s="53">
        <v>0</v>
      </c>
      <c r="F34" s="53">
        <f t="shared" si="1"/>
        <v>4</v>
      </c>
      <c r="G34" s="52">
        <f t="shared" si="2"/>
        <v>0</v>
      </c>
      <c r="H34" s="51">
        <f t="shared" si="5"/>
        <v>0.89086859688195985</v>
      </c>
      <c r="I34" s="53">
        <v>5</v>
      </c>
      <c r="J34" s="53">
        <v>0</v>
      </c>
      <c r="K34" s="53">
        <v>1</v>
      </c>
      <c r="L34" s="53">
        <v>0</v>
      </c>
      <c r="M34" s="53">
        <f t="shared" si="3"/>
        <v>6</v>
      </c>
      <c r="N34" s="52">
        <f t="shared" si="6"/>
        <v>0</v>
      </c>
      <c r="O34" s="51">
        <f t="shared" si="0"/>
        <v>2.1052631578947367</v>
      </c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</row>
    <row r="35" spans="1:67" s="46" customFormat="1" ht="13.5" customHeight="1">
      <c r="A35" s="54" t="s">
        <v>31</v>
      </c>
      <c r="B35" s="53">
        <v>7</v>
      </c>
      <c r="C35" s="53">
        <v>0</v>
      </c>
      <c r="D35" s="53">
        <v>1</v>
      </c>
      <c r="E35" s="53">
        <v>0</v>
      </c>
      <c r="F35" s="53">
        <f t="shared" si="1"/>
        <v>8</v>
      </c>
      <c r="G35" s="52">
        <f t="shared" si="2"/>
        <v>0</v>
      </c>
      <c r="H35" s="51">
        <f t="shared" si="5"/>
        <v>1.7817371937639197</v>
      </c>
      <c r="I35" s="53">
        <v>5</v>
      </c>
      <c r="J35" s="53">
        <v>0</v>
      </c>
      <c r="K35" s="53">
        <v>0</v>
      </c>
      <c r="L35" s="53">
        <v>0</v>
      </c>
      <c r="M35" s="53">
        <f t="shared" si="3"/>
        <v>5</v>
      </c>
      <c r="N35" s="52">
        <f t="shared" si="6"/>
        <v>0</v>
      </c>
      <c r="O35" s="51">
        <f t="shared" si="0"/>
        <v>1.7543859649122806</v>
      </c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</row>
    <row r="36" spans="1:67" s="46" customFormat="1" ht="13.5" customHeight="1">
      <c r="A36" s="54" t="s">
        <v>32</v>
      </c>
      <c r="B36" s="53">
        <v>2</v>
      </c>
      <c r="C36" s="53">
        <v>0</v>
      </c>
      <c r="D36" s="53">
        <v>0</v>
      </c>
      <c r="E36" s="53">
        <v>0</v>
      </c>
      <c r="F36" s="53">
        <f t="shared" si="1"/>
        <v>2</v>
      </c>
      <c r="G36" s="52">
        <f t="shared" si="2"/>
        <v>0</v>
      </c>
      <c r="H36" s="51">
        <f t="shared" si="5"/>
        <v>0.44543429844097993</v>
      </c>
      <c r="I36" s="53">
        <v>6</v>
      </c>
      <c r="J36" s="53">
        <v>0</v>
      </c>
      <c r="K36" s="53">
        <v>0</v>
      </c>
      <c r="L36" s="53">
        <v>0</v>
      </c>
      <c r="M36" s="53">
        <f t="shared" si="3"/>
        <v>6</v>
      </c>
      <c r="N36" s="52">
        <f t="shared" si="6"/>
        <v>0</v>
      </c>
      <c r="O36" s="51">
        <f t="shared" si="0"/>
        <v>2.1052631578947367</v>
      </c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5"/>
      <c r="BB36" s="45"/>
      <c r="BC36" s="45"/>
      <c r="BD36" s="45"/>
      <c r="BE36" s="45"/>
      <c r="BF36" s="45"/>
      <c r="BG36" s="45"/>
      <c r="BH36" s="45"/>
      <c r="BI36" s="45"/>
      <c r="BJ36" s="45"/>
      <c r="BK36" s="45"/>
      <c r="BL36" s="45"/>
      <c r="BM36" s="45"/>
      <c r="BN36" s="45"/>
      <c r="BO36" s="45"/>
    </row>
    <row r="37" spans="1:67" s="44" customFormat="1" ht="13.5" customHeight="1">
      <c r="A37" s="54" t="s">
        <v>33</v>
      </c>
      <c r="B37" s="53">
        <v>6</v>
      </c>
      <c r="C37" s="53">
        <v>0</v>
      </c>
      <c r="D37" s="53">
        <v>0</v>
      </c>
      <c r="E37" s="53">
        <v>0</v>
      </c>
      <c r="F37" s="53">
        <f t="shared" si="1"/>
        <v>6</v>
      </c>
      <c r="G37" s="52">
        <f t="shared" si="2"/>
        <v>0</v>
      </c>
      <c r="H37" s="51">
        <f t="shared" si="5"/>
        <v>1.3363028953229399</v>
      </c>
      <c r="I37" s="53">
        <v>3</v>
      </c>
      <c r="J37" s="53">
        <v>0</v>
      </c>
      <c r="K37" s="53">
        <v>0</v>
      </c>
      <c r="L37" s="53">
        <v>0</v>
      </c>
      <c r="M37" s="53">
        <f t="shared" si="3"/>
        <v>3</v>
      </c>
      <c r="N37" s="52">
        <f t="shared" si="6"/>
        <v>0</v>
      </c>
      <c r="O37" s="51">
        <f t="shared" si="0"/>
        <v>1.0526315789473684</v>
      </c>
      <c r="BA37" s="45"/>
      <c r="BB37" s="45"/>
      <c r="BC37" s="45"/>
      <c r="BD37" s="45"/>
      <c r="BE37" s="45"/>
      <c r="BF37" s="45"/>
      <c r="BG37" s="45"/>
      <c r="BH37" s="45"/>
      <c r="BI37" s="45"/>
      <c r="BJ37" s="45"/>
      <c r="BK37" s="45"/>
      <c r="BL37" s="45"/>
      <c r="BM37" s="45"/>
      <c r="BN37" s="45"/>
      <c r="BO37" s="45"/>
    </row>
    <row r="38" spans="1:67" s="46" customFormat="1" ht="13.5" customHeight="1">
      <c r="A38" s="54" t="s">
        <v>34</v>
      </c>
      <c r="B38" s="53">
        <v>4</v>
      </c>
      <c r="C38" s="53">
        <v>0</v>
      </c>
      <c r="D38" s="53">
        <v>0</v>
      </c>
      <c r="E38" s="53">
        <v>0</v>
      </c>
      <c r="F38" s="53">
        <f t="shared" si="1"/>
        <v>4</v>
      </c>
      <c r="G38" s="52">
        <f t="shared" si="2"/>
        <v>0</v>
      </c>
      <c r="H38" s="51">
        <f t="shared" si="5"/>
        <v>0.89086859688195985</v>
      </c>
      <c r="I38" s="53">
        <v>2</v>
      </c>
      <c r="J38" s="53">
        <v>0</v>
      </c>
      <c r="K38" s="53">
        <v>1</v>
      </c>
      <c r="L38" s="53">
        <v>0</v>
      </c>
      <c r="M38" s="53">
        <f t="shared" si="3"/>
        <v>3</v>
      </c>
      <c r="N38" s="52">
        <f t="shared" si="6"/>
        <v>0</v>
      </c>
      <c r="O38" s="51">
        <f t="shared" si="0"/>
        <v>1.0526315789473684</v>
      </c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5"/>
      <c r="BB38" s="45"/>
      <c r="BC38" s="45"/>
      <c r="BD38" s="45"/>
      <c r="BE38" s="45"/>
      <c r="BF38" s="45"/>
      <c r="BG38" s="45"/>
      <c r="BH38" s="45"/>
      <c r="BI38" s="45"/>
      <c r="BJ38" s="45"/>
      <c r="BK38" s="45"/>
      <c r="BL38" s="45"/>
      <c r="BM38" s="45"/>
      <c r="BN38" s="45"/>
      <c r="BO38" s="45"/>
    </row>
    <row r="39" spans="1:67" s="44" customFormat="1" ht="13.5" customHeight="1">
      <c r="A39" s="50" t="s">
        <v>15</v>
      </c>
      <c r="B39" s="49">
        <f>SUM(B33:B38)</f>
        <v>29</v>
      </c>
      <c r="C39" s="49">
        <f>SUM(C33:C38)</f>
        <v>0</v>
      </c>
      <c r="D39" s="49">
        <f>SUM(D33:D38)</f>
        <v>3</v>
      </c>
      <c r="E39" s="49">
        <f>SUM(E33:E38)</f>
        <v>0</v>
      </c>
      <c r="F39" s="49">
        <f t="shared" si="1"/>
        <v>32</v>
      </c>
      <c r="G39" s="48">
        <f t="shared" si="2"/>
        <v>0</v>
      </c>
      <c r="H39" s="47">
        <f t="shared" si="5"/>
        <v>7.1269487750556788</v>
      </c>
      <c r="I39" s="49">
        <f>SUM(I33:I38)</f>
        <v>24</v>
      </c>
      <c r="J39" s="49">
        <f>SUM(J33:J38)</f>
        <v>0</v>
      </c>
      <c r="K39" s="49">
        <f>SUM(K33:K38)</f>
        <v>2</v>
      </c>
      <c r="L39" s="49">
        <f>SUM(L33:L38)</f>
        <v>0</v>
      </c>
      <c r="M39" s="49">
        <f t="shared" si="3"/>
        <v>26</v>
      </c>
      <c r="N39" s="48">
        <f t="shared" si="6"/>
        <v>0</v>
      </c>
      <c r="O39" s="47">
        <f t="shared" si="0"/>
        <v>9.1228070175438596</v>
      </c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5"/>
      <c r="BM39" s="45"/>
      <c r="BN39" s="45"/>
      <c r="BO39" s="45"/>
    </row>
    <row r="40" spans="1:67" s="44" customFormat="1" ht="13.5" customHeight="1">
      <c r="A40" s="58" t="s">
        <v>35</v>
      </c>
      <c r="B40" s="57">
        <v>4</v>
      </c>
      <c r="C40" s="57">
        <v>0</v>
      </c>
      <c r="D40" s="57">
        <v>1</v>
      </c>
      <c r="E40" s="57">
        <v>0</v>
      </c>
      <c r="F40" s="57">
        <f t="shared" si="1"/>
        <v>5</v>
      </c>
      <c r="G40" s="56">
        <f t="shared" si="2"/>
        <v>0</v>
      </c>
      <c r="H40" s="55">
        <f t="shared" si="5"/>
        <v>1.1135857461024499</v>
      </c>
      <c r="I40" s="57">
        <v>5</v>
      </c>
      <c r="J40" s="57">
        <v>0</v>
      </c>
      <c r="K40" s="57">
        <v>0</v>
      </c>
      <c r="L40" s="57">
        <v>0</v>
      </c>
      <c r="M40" s="57">
        <f t="shared" si="3"/>
        <v>5</v>
      </c>
      <c r="N40" s="56">
        <f t="shared" si="6"/>
        <v>0</v>
      </c>
      <c r="O40" s="55">
        <f t="shared" si="0"/>
        <v>1.7543859649122806</v>
      </c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5"/>
      <c r="BM40" s="45"/>
      <c r="BN40" s="45"/>
      <c r="BO40" s="45"/>
    </row>
    <row r="41" spans="1:67" s="46" customFormat="1" ht="13.5" customHeight="1">
      <c r="A41" s="54" t="s">
        <v>36</v>
      </c>
      <c r="B41" s="53">
        <v>2</v>
      </c>
      <c r="C41" s="53">
        <v>0</v>
      </c>
      <c r="D41" s="53">
        <v>1</v>
      </c>
      <c r="E41" s="53">
        <v>0</v>
      </c>
      <c r="F41" s="53">
        <f t="shared" si="1"/>
        <v>3</v>
      </c>
      <c r="G41" s="52">
        <f t="shared" si="2"/>
        <v>0</v>
      </c>
      <c r="H41" s="51">
        <f t="shared" si="5"/>
        <v>0.66815144766146994</v>
      </c>
      <c r="I41" s="53">
        <v>3</v>
      </c>
      <c r="J41" s="53">
        <v>0</v>
      </c>
      <c r="K41" s="53">
        <v>0</v>
      </c>
      <c r="L41" s="53">
        <v>0</v>
      </c>
      <c r="M41" s="53">
        <f t="shared" si="3"/>
        <v>3</v>
      </c>
      <c r="N41" s="52">
        <f t="shared" si="6"/>
        <v>0</v>
      </c>
      <c r="O41" s="51">
        <f t="shared" si="0"/>
        <v>1.0526315789473684</v>
      </c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</row>
    <row r="42" spans="1:67" s="46" customFormat="1" ht="13.5" customHeight="1">
      <c r="A42" s="54" t="s">
        <v>37</v>
      </c>
      <c r="B42" s="53">
        <v>4</v>
      </c>
      <c r="C42" s="53">
        <v>0</v>
      </c>
      <c r="D42" s="53">
        <v>2</v>
      </c>
      <c r="E42" s="53">
        <v>0</v>
      </c>
      <c r="F42" s="53">
        <f t="shared" si="1"/>
        <v>6</v>
      </c>
      <c r="G42" s="52">
        <f t="shared" si="2"/>
        <v>0</v>
      </c>
      <c r="H42" s="51">
        <f t="shared" si="5"/>
        <v>1.3363028953229399</v>
      </c>
      <c r="I42" s="53">
        <v>5</v>
      </c>
      <c r="J42" s="53">
        <v>0</v>
      </c>
      <c r="K42" s="53">
        <v>0</v>
      </c>
      <c r="L42" s="53">
        <v>0</v>
      </c>
      <c r="M42" s="53">
        <f t="shared" si="3"/>
        <v>5</v>
      </c>
      <c r="N42" s="52">
        <f t="shared" si="6"/>
        <v>0</v>
      </c>
      <c r="O42" s="51">
        <f t="shared" si="0"/>
        <v>1.7543859649122806</v>
      </c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</row>
    <row r="43" spans="1:67" s="43" customFormat="1" ht="13.5" customHeight="1">
      <c r="A43" s="54" t="s">
        <v>38</v>
      </c>
      <c r="B43" s="53">
        <v>2</v>
      </c>
      <c r="C43" s="53">
        <v>0</v>
      </c>
      <c r="D43" s="53">
        <v>1</v>
      </c>
      <c r="E43" s="53">
        <v>0</v>
      </c>
      <c r="F43" s="53">
        <f t="shared" si="1"/>
        <v>3</v>
      </c>
      <c r="G43" s="52">
        <f t="shared" si="2"/>
        <v>0</v>
      </c>
      <c r="H43" s="51">
        <f t="shared" si="5"/>
        <v>0.66815144766146994</v>
      </c>
      <c r="I43" s="53">
        <v>3</v>
      </c>
      <c r="J43" s="53">
        <v>0</v>
      </c>
      <c r="K43" s="53">
        <v>0</v>
      </c>
      <c r="L43" s="53">
        <v>0</v>
      </c>
      <c r="M43" s="53">
        <f t="shared" si="3"/>
        <v>3</v>
      </c>
      <c r="N43" s="52">
        <f t="shared" si="6"/>
        <v>0</v>
      </c>
      <c r="O43" s="51">
        <f t="shared" si="0"/>
        <v>1.0526315789473684</v>
      </c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</row>
    <row r="44" spans="1:67" s="43" customFormat="1" ht="13.5" customHeight="1">
      <c r="A44" s="54" t="s">
        <v>39</v>
      </c>
      <c r="B44" s="53">
        <v>9</v>
      </c>
      <c r="C44" s="53">
        <v>0</v>
      </c>
      <c r="D44" s="53">
        <v>0</v>
      </c>
      <c r="E44" s="53">
        <v>0</v>
      </c>
      <c r="F44" s="53">
        <f t="shared" si="1"/>
        <v>9</v>
      </c>
      <c r="G44" s="52">
        <f t="shared" si="2"/>
        <v>0</v>
      </c>
      <c r="H44" s="51">
        <f t="shared" si="5"/>
        <v>2.0044543429844097</v>
      </c>
      <c r="I44" s="53">
        <v>3</v>
      </c>
      <c r="J44" s="53">
        <v>0</v>
      </c>
      <c r="K44" s="53">
        <v>0</v>
      </c>
      <c r="L44" s="53">
        <v>0</v>
      </c>
      <c r="M44" s="53">
        <f t="shared" si="3"/>
        <v>3</v>
      </c>
      <c r="N44" s="52">
        <f t="shared" si="6"/>
        <v>0</v>
      </c>
      <c r="O44" s="51">
        <f t="shared" si="0"/>
        <v>1.0526315789473684</v>
      </c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5"/>
      <c r="BB44" s="45"/>
      <c r="BC44" s="45"/>
      <c r="BD44" s="45"/>
      <c r="BE44" s="45"/>
      <c r="BF44" s="45"/>
      <c r="BG44" s="45"/>
      <c r="BH44" s="45"/>
      <c r="BI44" s="45"/>
      <c r="BJ44" s="45"/>
      <c r="BK44" s="45"/>
      <c r="BL44" s="45"/>
      <c r="BM44" s="45"/>
      <c r="BN44" s="45"/>
      <c r="BO44" s="45"/>
    </row>
    <row r="45" spans="1:67" s="44" customFormat="1" ht="13.5" customHeight="1">
      <c r="A45" s="54" t="s">
        <v>40</v>
      </c>
      <c r="B45" s="53">
        <v>5</v>
      </c>
      <c r="C45" s="53">
        <v>0</v>
      </c>
      <c r="D45" s="53">
        <v>1</v>
      </c>
      <c r="E45" s="53">
        <v>0</v>
      </c>
      <c r="F45" s="53">
        <f t="shared" si="1"/>
        <v>6</v>
      </c>
      <c r="G45" s="52">
        <f t="shared" si="2"/>
        <v>0</v>
      </c>
      <c r="H45" s="51">
        <f t="shared" si="5"/>
        <v>1.3363028953229399</v>
      </c>
      <c r="I45" s="53">
        <v>2</v>
      </c>
      <c r="J45" s="53">
        <v>0</v>
      </c>
      <c r="K45" s="53">
        <v>0</v>
      </c>
      <c r="L45" s="53">
        <v>0</v>
      </c>
      <c r="M45" s="53">
        <f t="shared" si="3"/>
        <v>2</v>
      </c>
      <c r="N45" s="52">
        <f t="shared" si="6"/>
        <v>0</v>
      </c>
      <c r="O45" s="51">
        <f t="shared" si="0"/>
        <v>0.70175438596491224</v>
      </c>
      <c r="BA45" s="45"/>
      <c r="BB45" s="45"/>
      <c r="BC45" s="45"/>
      <c r="BD45" s="45"/>
      <c r="BE45" s="45"/>
      <c r="BF45" s="45"/>
      <c r="BG45" s="45"/>
      <c r="BH45" s="45"/>
      <c r="BI45" s="45"/>
      <c r="BJ45" s="45"/>
      <c r="BK45" s="45"/>
      <c r="BL45" s="45"/>
      <c r="BM45" s="45"/>
      <c r="BN45" s="45"/>
      <c r="BO45" s="45"/>
    </row>
    <row r="46" spans="1:67" s="46" customFormat="1" ht="13.5" customHeight="1">
      <c r="A46" s="50" t="s">
        <v>15</v>
      </c>
      <c r="B46" s="49">
        <f>SUM(B40:B45)</f>
        <v>26</v>
      </c>
      <c r="C46" s="49">
        <f>SUM(C40:C45)</f>
        <v>0</v>
      </c>
      <c r="D46" s="49">
        <f>SUM(D40:D45)</f>
        <v>6</v>
      </c>
      <c r="E46" s="49">
        <f>SUM(E40:E45)</f>
        <v>0</v>
      </c>
      <c r="F46" s="49">
        <f t="shared" si="1"/>
        <v>32</v>
      </c>
      <c r="G46" s="48">
        <f t="shared" si="2"/>
        <v>0</v>
      </c>
      <c r="H46" s="47">
        <f t="shared" si="5"/>
        <v>7.1269487750556788</v>
      </c>
      <c r="I46" s="49">
        <f>SUM(I40:I45)</f>
        <v>21</v>
      </c>
      <c r="J46" s="49">
        <f>SUM(J40:J45)</f>
        <v>0</v>
      </c>
      <c r="K46" s="49">
        <f>SUM(K40:K45)</f>
        <v>0</v>
      </c>
      <c r="L46" s="49">
        <f>SUM(L40:L45)</f>
        <v>0</v>
      </c>
      <c r="M46" s="49">
        <f t="shared" si="3"/>
        <v>21</v>
      </c>
      <c r="N46" s="48">
        <f t="shared" si="6"/>
        <v>0</v>
      </c>
      <c r="O46" s="47">
        <f t="shared" si="0"/>
        <v>7.3684210526315779</v>
      </c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</row>
    <row r="47" spans="1:67" s="43" customFormat="1" ht="13.5" customHeight="1">
      <c r="A47" s="50" t="s">
        <v>41</v>
      </c>
      <c r="B47" s="49">
        <f>SUM(B17,B24:B32,B39,B46)</f>
        <v>370</v>
      </c>
      <c r="C47" s="49">
        <f>SUM(C17,C24:C32,C39,C46)</f>
        <v>13</v>
      </c>
      <c r="D47" s="49">
        <f>SUM(D17,D24:D32,D39,D46)</f>
        <v>54</v>
      </c>
      <c r="E47" s="49">
        <f>SUM(E17,E24:E32,E39,E46)</f>
        <v>12</v>
      </c>
      <c r="F47" s="49">
        <f t="shared" si="1"/>
        <v>449</v>
      </c>
      <c r="G47" s="48">
        <f t="shared" si="2"/>
        <v>5.56792873051225</v>
      </c>
      <c r="H47" s="47">
        <f t="shared" si="5"/>
        <v>100</v>
      </c>
      <c r="I47" s="49">
        <f>SUM(I17,I24:I32,I39,I46)</f>
        <v>243</v>
      </c>
      <c r="J47" s="49">
        <f>SUM(J17,J24:J32,J39,J46)</f>
        <v>2</v>
      </c>
      <c r="K47" s="49">
        <f>SUM(K17,K24:K32,K39,K46)</f>
        <v>30</v>
      </c>
      <c r="L47" s="49">
        <f>SUM(L17,L24:L32,L39,L46)</f>
        <v>10</v>
      </c>
      <c r="M47" s="49">
        <f t="shared" si="3"/>
        <v>285</v>
      </c>
      <c r="N47" s="48">
        <f t="shared" si="6"/>
        <v>4.2105263157894735</v>
      </c>
      <c r="O47" s="47">
        <f t="shared" si="0"/>
        <v>100</v>
      </c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5"/>
      <c r="BB47" s="45"/>
      <c r="BC47" s="45"/>
      <c r="BD47" s="45"/>
      <c r="BE47" s="45"/>
      <c r="BF47" s="45"/>
      <c r="BG47" s="45"/>
      <c r="BH47" s="45"/>
      <c r="BI47" s="45"/>
      <c r="BJ47" s="45"/>
      <c r="BK47" s="45"/>
      <c r="BL47" s="45"/>
      <c r="BM47" s="45"/>
      <c r="BN47" s="45"/>
      <c r="BO47" s="45"/>
    </row>
    <row r="48" spans="1:67" s="43" customFormat="1" ht="13.5" customHeight="1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5"/>
      <c r="BB48" s="45"/>
      <c r="BC48" s="45"/>
      <c r="BD48" s="45"/>
      <c r="BE48" s="45"/>
      <c r="BF48" s="45"/>
      <c r="BG48" s="45"/>
      <c r="BH48" s="45"/>
      <c r="BI48" s="45"/>
      <c r="BJ48" s="45"/>
      <c r="BK48" s="45"/>
      <c r="BL48" s="45"/>
      <c r="BM48" s="45"/>
      <c r="BN48" s="45"/>
      <c r="BO48" s="45"/>
    </row>
    <row r="49" spans="1:67" s="44" customFormat="1" ht="13.5" customHeight="1">
      <c r="BA49" s="45"/>
      <c r="BB49" s="45"/>
      <c r="BC49" s="45"/>
      <c r="BD49" s="45"/>
      <c r="BE49" s="45"/>
      <c r="BF49" s="45"/>
      <c r="BG49" s="45"/>
      <c r="BH49" s="45"/>
      <c r="BI49" s="45"/>
      <c r="BJ49" s="45"/>
      <c r="BK49" s="45"/>
      <c r="BL49" s="45"/>
      <c r="BM49" s="45"/>
      <c r="BN49" s="45"/>
      <c r="BO49" s="45"/>
    </row>
    <row r="50" spans="1:67" s="44" customFormat="1" ht="12" customHeight="1">
      <c r="A50" s="70" t="s">
        <v>0</v>
      </c>
      <c r="B50" s="69">
        <v>3</v>
      </c>
      <c r="C50" s="68"/>
      <c r="D50" s="68"/>
      <c r="E50" s="68"/>
      <c r="F50" s="68"/>
      <c r="G50" s="68"/>
      <c r="H50" s="67"/>
      <c r="I50" s="69" t="s">
        <v>61</v>
      </c>
      <c r="J50" s="68"/>
      <c r="K50" s="68"/>
      <c r="L50" s="68"/>
      <c r="M50" s="68"/>
      <c r="N50" s="68"/>
      <c r="O50" s="67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66"/>
      <c r="AP50" s="66"/>
      <c r="AQ50" s="66"/>
      <c r="AR50" s="66"/>
      <c r="AS50" s="66"/>
      <c r="AT50" s="66"/>
      <c r="AU50" s="66"/>
      <c r="AV50" s="66"/>
      <c r="AW50" s="66"/>
      <c r="AX50" s="66"/>
      <c r="AY50" s="66"/>
      <c r="AZ50" s="66"/>
      <c r="BA50" s="45"/>
      <c r="BB50" s="45"/>
      <c r="BC50" s="45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</row>
    <row r="51" spans="1:67" s="46" customFormat="1" ht="39.6" customHeight="1">
      <c r="A51" s="65" t="s">
        <v>1</v>
      </c>
      <c r="B51" s="63" t="s">
        <v>2</v>
      </c>
      <c r="C51" s="62" t="s">
        <v>3</v>
      </c>
      <c r="D51" s="61" t="s">
        <v>4</v>
      </c>
      <c r="E51" s="62" t="s">
        <v>5</v>
      </c>
      <c r="F51" s="61" t="s">
        <v>6</v>
      </c>
      <c r="G51" s="61" t="s">
        <v>7</v>
      </c>
      <c r="H51" s="64" t="s">
        <v>8</v>
      </c>
      <c r="I51" s="63" t="s">
        <v>2</v>
      </c>
      <c r="J51" s="61" t="s">
        <v>3</v>
      </c>
      <c r="K51" s="61" t="s">
        <v>4</v>
      </c>
      <c r="L51" s="62" t="s">
        <v>5</v>
      </c>
      <c r="M51" s="61" t="s">
        <v>6</v>
      </c>
      <c r="N51" s="61" t="s">
        <v>7</v>
      </c>
      <c r="O51" s="60" t="s">
        <v>8</v>
      </c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</row>
    <row r="52" spans="1:67" s="43" customFormat="1" ht="13.5" customHeight="1">
      <c r="A52" s="58" t="s">
        <v>9</v>
      </c>
      <c r="B52" s="57">
        <v>5</v>
      </c>
      <c r="C52" s="57">
        <v>0</v>
      </c>
      <c r="D52" s="57">
        <v>0</v>
      </c>
      <c r="E52" s="57">
        <v>0</v>
      </c>
      <c r="F52" s="57">
        <f t="shared" ref="F52:F88" si="7">SUM(B52:E52)</f>
        <v>5</v>
      </c>
      <c r="G52" s="56">
        <f t="shared" ref="G52:G88" si="8">IF(SUM(C52,E52)=0,0,SUM(C52,E52)/F52*100)</f>
        <v>0</v>
      </c>
      <c r="H52" s="55">
        <f t="shared" ref="H52:H88" si="9">IF(F52=0,0,F52/F$88*100)</f>
        <v>3.7593984962406015</v>
      </c>
      <c r="I52" s="57">
        <f>SUM(方向別!B11,方向別!I11,方向別!B52)</f>
        <v>8</v>
      </c>
      <c r="J52" s="57">
        <f>SUM(方向別!C11,方向別!J11,方向別!C52)</f>
        <v>0</v>
      </c>
      <c r="K52" s="57">
        <f>SUM(方向別!D11,方向別!K11,方向別!D52)</f>
        <v>0</v>
      </c>
      <c r="L52" s="57">
        <f>SUM(方向別!E11,方向別!L11,方向別!E52)</f>
        <v>0</v>
      </c>
      <c r="M52" s="57">
        <f t="shared" ref="M52:M88" si="10">SUM(I52:L52)</f>
        <v>8</v>
      </c>
      <c r="N52" s="56">
        <f t="shared" ref="N52:N88" si="11">IF(SUM(J52,L52)=0,0,SUM(J52,L52)/M52*100)</f>
        <v>0</v>
      </c>
      <c r="O52" s="55">
        <f t="shared" ref="O52:O88" si="12">IF(M52=0,0,M52/M$88*100)</f>
        <v>0.92272202998846597</v>
      </c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5"/>
      <c r="BB52" s="45"/>
      <c r="BC52" s="45"/>
      <c r="BD52" s="45"/>
      <c r="BE52" s="45"/>
      <c r="BF52" s="45"/>
      <c r="BG52" s="45"/>
      <c r="BH52" s="45"/>
      <c r="BI52" s="45"/>
      <c r="BJ52" s="45"/>
      <c r="BK52" s="45"/>
      <c r="BL52" s="45"/>
      <c r="BM52" s="45"/>
      <c r="BN52" s="45"/>
      <c r="BO52" s="45"/>
    </row>
    <row r="53" spans="1:67" s="43" customFormat="1" ht="13.5" customHeight="1">
      <c r="A53" s="54" t="s">
        <v>10</v>
      </c>
      <c r="B53" s="53">
        <v>3</v>
      </c>
      <c r="C53" s="53">
        <v>0</v>
      </c>
      <c r="D53" s="53">
        <v>0</v>
      </c>
      <c r="E53" s="53">
        <v>0</v>
      </c>
      <c r="F53" s="53">
        <f t="shared" si="7"/>
        <v>3</v>
      </c>
      <c r="G53" s="52">
        <f t="shared" si="8"/>
        <v>0</v>
      </c>
      <c r="H53" s="51">
        <f t="shared" si="9"/>
        <v>2.2556390977443606</v>
      </c>
      <c r="I53" s="53">
        <f>SUM(方向別!B12,方向別!I12,方向別!B53)</f>
        <v>8</v>
      </c>
      <c r="J53" s="53">
        <f>SUM(方向別!C12,方向別!J12,方向別!C53)</f>
        <v>0</v>
      </c>
      <c r="K53" s="53">
        <f>SUM(方向別!D12,方向別!K12,方向別!D53)</f>
        <v>1</v>
      </c>
      <c r="L53" s="53">
        <f>SUM(方向別!E12,方向別!L12,方向別!E53)</f>
        <v>0</v>
      </c>
      <c r="M53" s="53">
        <f t="shared" si="10"/>
        <v>9</v>
      </c>
      <c r="N53" s="52">
        <f t="shared" si="11"/>
        <v>0</v>
      </c>
      <c r="O53" s="51">
        <f t="shared" si="12"/>
        <v>1.0380622837370241</v>
      </c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5"/>
      <c r="BB53" s="45"/>
      <c r="BC53" s="45"/>
      <c r="BD53" s="45"/>
      <c r="BE53" s="45"/>
      <c r="BF53" s="45"/>
      <c r="BG53" s="45"/>
      <c r="BH53" s="45"/>
      <c r="BI53" s="45"/>
      <c r="BJ53" s="45"/>
      <c r="BK53" s="45"/>
      <c r="BL53" s="45"/>
      <c r="BM53" s="45"/>
      <c r="BN53" s="45"/>
      <c r="BO53" s="45"/>
    </row>
    <row r="54" spans="1:67" s="44" customFormat="1" ht="13.5" customHeight="1">
      <c r="A54" s="54" t="s">
        <v>11</v>
      </c>
      <c r="B54" s="53">
        <v>8</v>
      </c>
      <c r="C54" s="53">
        <v>0</v>
      </c>
      <c r="D54" s="53">
        <v>0</v>
      </c>
      <c r="E54" s="53">
        <v>0</v>
      </c>
      <c r="F54" s="53">
        <f t="shared" si="7"/>
        <v>8</v>
      </c>
      <c r="G54" s="52">
        <f t="shared" si="8"/>
        <v>0</v>
      </c>
      <c r="H54" s="51">
        <f t="shared" si="9"/>
        <v>6.0150375939849621</v>
      </c>
      <c r="I54" s="53">
        <f>SUM(方向別!B13,方向別!I13,方向別!B54)</f>
        <v>16</v>
      </c>
      <c r="J54" s="53">
        <f>SUM(方向別!C13,方向別!J13,方向別!C54)</f>
        <v>0</v>
      </c>
      <c r="K54" s="53">
        <f>SUM(方向別!D13,方向別!K13,方向別!D54)</f>
        <v>0</v>
      </c>
      <c r="L54" s="53">
        <f>SUM(方向別!E13,方向別!L13,方向別!E54)</f>
        <v>0</v>
      </c>
      <c r="M54" s="53">
        <f t="shared" si="10"/>
        <v>16</v>
      </c>
      <c r="N54" s="52">
        <f t="shared" si="11"/>
        <v>0</v>
      </c>
      <c r="O54" s="51">
        <f t="shared" si="12"/>
        <v>1.8454440599769319</v>
      </c>
      <c r="BA54" s="45"/>
      <c r="BB54" s="45"/>
      <c r="BC54" s="45"/>
      <c r="BD54" s="45"/>
      <c r="BE54" s="45"/>
      <c r="BF54" s="45"/>
      <c r="BG54" s="45"/>
      <c r="BH54" s="45"/>
      <c r="BI54" s="45"/>
      <c r="BJ54" s="45"/>
      <c r="BK54" s="45"/>
      <c r="BL54" s="45"/>
      <c r="BM54" s="45"/>
      <c r="BN54" s="45"/>
      <c r="BO54" s="45"/>
    </row>
    <row r="55" spans="1:67" s="46" customFormat="1" ht="13.5" customHeight="1">
      <c r="A55" s="54" t="s">
        <v>12</v>
      </c>
      <c r="B55" s="53">
        <v>4</v>
      </c>
      <c r="C55" s="53">
        <v>0</v>
      </c>
      <c r="D55" s="53">
        <v>0</v>
      </c>
      <c r="E55" s="53">
        <v>0</v>
      </c>
      <c r="F55" s="53">
        <f t="shared" si="7"/>
        <v>4</v>
      </c>
      <c r="G55" s="52">
        <f t="shared" si="8"/>
        <v>0</v>
      </c>
      <c r="H55" s="51">
        <f t="shared" si="9"/>
        <v>3.007518796992481</v>
      </c>
      <c r="I55" s="53">
        <f>SUM(方向別!B14,方向別!I14,方向別!B55)</f>
        <v>15</v>
      </c>
      <c r="J55" s="53">
        <f>SUM(方向別!C14,方向別!J14,方向別!C55)</f>
        <v>1</v>
      </c>
      <c r="K55" s="53">
        <f>SUM(方向別!D14,方向別!K14,方向別!D55)</f>
        <v>3</v>
      </c>
      <c r="L55" s="53">
        <f>SUM(方向別!E14,方向別!L14,方向別!E55)</f>
        <v>1</v>
      </c>
      <c r="M55" s="53">
        <f t="shared" si="10"/>
        <v>20</v>
      </c>
      <c r="N55" s="52">
        <f t="shared" si="11"/>
        <v>10</v>
      </c>
      <c r="O55" s="51">
        <f t="shared" si="12"/>
        <v>2.306805074971165</v>
      </c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5"/>
      <c r="BB55" s="45"/>
      <c r="BC55" s="45"/>
      <c r="BD55" s="45"/>
      <c r="BE55" s="45"/>
      <c r="BF55" s="45"/>
      <c r="BG55" s="45"/>
      <c r="BH55" s="45"/>
      <c r="BI55" s="45"/>
      <c r="BJ55" s="45"/>
      <c r="BK55" s="45"/>
      <c r="BL55" s="45"/>
      <c r="BM55" s="45"/>
      <c r="BN55" s="45"/>
      <c r="BO55" s="45"/>
    </row>
    <row r="56" spans="1:67" s="44" customFormat="1" ht="13.5" customHeight="1">
      <c r="A56" s="54" t="s">
        <v>13</v>
      </c>
      <c r="B56" s="53">
        <v>3</v>
      </c>
      <c r="C56" s="53">
        <v>0</v>
      </c>
      <c r="D56" s="53">
        <v>0</v>
      </c>
      <c r="E56" s="53">
        <v>0</v>
      </c>
      <c r="F56" s="53">
        <f t="shared" si="7"/>
        <v>3</v>
      </c>
      <c r="G56" s="52">
        <f t="shared" si="8"/>
        <v>0</v>
      </c>
      <c r="H56" s="51">
        <f t="shared" si="9"/>
        <v>2.2556390977443606</v>
      </c>
      <c r="I56" s="53">
        <f>SUM(方向別!B15,方向別!I15,方向別!B56)</f>
        <v>12</v>
      </c>
      <c r="J56" s="53">
        <f>SUM(方向別!C15,方向別!J15,方向別!C56)</f>
        <v>0</v>
      </c>
      <c r="K56" s="53">
        <f>SUM(方向別!D15,方向別!K15,方向別!D56)</f>
        <v>1</v>
      </c>
      <c r="L56" s="53">
        <f>SUM(方向別!E15,方向別!L15,方向別!E56)</f>
        <v>0</v>
      </c>
      <c r="M56" s="53">
        <f t="shared" si="10"/>
        <v>13</v>
      </c>
      <c r="N56" s="52">
        <f t="shared" si="11"/>
        <v>0</v>
      </c>
      <c r="O56" s="51">
        <f t="shared" si="12"/>
        <v>1.4994232987312572</v>
      </c>
      <c r="BA56" s="45"/>
      <c r="BB56" s="45"/>
      <c r="BC56" s="45"/>
      <c r="BD56" s="45"/>
      <c r="BE56" s="45"/>
      <c r="BF56" s="45"/>
      <c r="BG56" s="45"/>
      <c r="BH56" s="45"/>
      <c r="BI56" s="45"/>
      <c r="BJ56" s="45"/>
      <c r="BK56" s="45"/>
      <c r="BL56" s="45"/>
      <c r="BM56" s="45"/>
      <c r="BN56" s="45"/>
      <c r="BO56" s="45"/>
    </row>
    <row r="57" spans="1:67" s="44" customFormat="1" ht="13.5" customHeight="1">
      <c r="A57" s="54" t="s">
        <v>14</v>
      </c>
      <c r="B57" s="53">
        <v>8</v>
      </c>
      <c r="C57" s="53">
        <v>0</v>
      </c>
      <c r="D57" s="53">
        <v>1</v>
      </c>
      <c r="E57" s="53">
        <v>0</v>
      </c>
      <c r="F57" s="53">
        <f t="shared" si="7"/>
        <v>9</v>
      </c>
      <c r="G57" s="52">
        <f t="shared" si="8"/>
        <v>0</v>
      </c>
      <c r="H57" s="51">
        <f t="shared" si="9"/>
        <v>6.7669172932330826</v>
      </c>
      <c r="I57" s="53">
        <f>SUM(方向別!B16,方向別!I16,方向別!B57)</f>
        <v>18</v>
      </c>
      <c r="J57" s="53">
        <f>SUM(方向別!C16,方向別!J16,方向別!C57)</f>
        <v>1</v>
      </c>
      <c r="K57" s="53">
        <f>SUM(方向別!D16,方向別!K16,方向別!D57)</f>
        <v>2</v>
      </c>
      <c r="L57" s="53">
        <f>SUM(方向別!E16,方向別!L16,方向別!E57)</f>
        <v>1</v>
      </c>
      <c r="M57" s="53">
        <f t="shared" si="10"/>
        <v>22</v>
      </c>
      <c r="N57" s="52">
        <f t="shared" si="11"/>
        <v>9.0909090909090917</v>
      </c>
      <c r="O57" s="51">
        <f t="shared" si="12"/>
        <v>2.5374855824682814</v>
      </c>
      <c r="BA57" s="45"/>
      <c r="BB57" s="45"/>
      <c r="BC57" s="45"/>
      <c r="BD57" s="45"/>
      <c r="BE57" s="45"/>
      <c r="BF57" s="45"/>
      <c r="BG57" s="45"/>
      <c r="BH57" s="45"/>
      <c r="BI57" s="45"/>
      <c r="BJ57" s="45"/>
      <c r="BK57" s="45"/>
      <c r="BL57" s="45"/>
      <c r="BM57" s="45"/>
      <c r="BN57" s="45"/>
      <c r="BO57" s="45"/>
    </row>
    <row r="58" spans="1:67" s="44" customFormat="1" ht="13.5" customHeight="1">
      <c r="A58" s="50" t="s">
        <v>15</v>
      </c>
      <c r="B58" s="49">
        <f>SUM(B52:B57)</f>
        <v>31</v>
      </c>
      <c r="C58" s="49">
        <f>SUM(C52:C57)</f>
        <v>0</v>
      </c>
      <c r="D58" s="49">
        <f>SUM(D52:D57)</f>
        <v>1</v>
      </c>
      <c r="E58" s="49">
        <f>SUM(E52:E57)</f>
        <v>0</v>
      </c>
      <c r="F58" s="49">
        <f t="shared" si="7"/>
        <v>32</v>
      </c>
      <c r="G58" s="48">
        <f t="shared" si="8"/>
        <v>0</v>
      </c>
      <c r="H58" s="47">
        <f t="shared" si="9"/>
        <v>24.060150375939848</v>
      </c>
      <c r="I58" s="49">
        <f>SUM(I52:I57)</f>
        <v>77</v>
      </c>
      <c r="J58" s="49">
        <f>SUM(J52:J57)</f>
        <v>2</v>
      </c>
      <c r="K58" s="49">
        <f>SUM(K52:K57)</f>
        <v>7</v>
      </c>
      <c r="L58" s="49">
        <f>SUM(L52:L57)</f>
        <v>2</v>
      </c>
      <c r="M58" s="49">
        <f t="shared" si="10"/>
        <v>88</v>
      </c>
      <c r="N58" s="48">
        <f t="shared" si="11"/>
        <v>4.5454545454545459</v>
      </c>
      <c r="O58" s="47">
        <f t="shared" si="12"/>
        <v>10.149942329873126</v>
      </c>
      <c r="BA58" s="45"/>
      <c r="BB58" s="45"/>
      <c r="BC58" s="45"/>
      <c r="BD58" s="45"/>
      <c r="BE58" s="45"/>
      <c r="BF58" s="45"/>
      <c r="BG58" s="45"/>
      <c r="BH58" s="45"/>
      <c r="BI58" s="45"/>
      <c r="BJ58" s="45"/>
      <c r="BK58" s="45"/>
      <c r="BL58" s="45"/>
      <c r="BM58" s="45"/>
      <c r="BN58" s="45"/>
      <c r="BO58" s="45"/>
    </row>
    <row r="59" spans="1:67" s="46" customFormat="1" ht="13.5" customHeight="1">
      <c r="A59" s="58" t="s">
        <v>16</v>
      </c>
      <c r="B59" s="57">
        <v>8</v>
      </c>
      <c r="C59" s="57">
        <v>0</v>
      </c>
      <c r="D59" s="57">
        <v>0</v>
      </c>
      <c r="E59" s="57">
        <v>0</v>
      </c>
      <c r="F59" s="57">
        <f t="shared" si="7"/>
        <v>8</v>
      </c>
      <c r="G59" s="56">
        <f t="shared" si="8"/>
        <v>0</v>
      </c>
      <c r="H59" s="55">
        <f t="shared" si="9"/>
        <v>6.0150375939849621</v>
      </c>
      <c r="I59" s="57">
        <f>SUM(方向別!B18,方向別!I18,方向別!B59)</f>
        <v>16</v>
      </c>
      <c r="J59" s="57">
        <f>SUM(方向別!C18,方向別!J18,方向別!C59)</f>
        <v>1</v>
      </c>
      <c r="K59" s="57">
        <f>SUM(方向別!D18,方向別!K18,方向別!D59)</f>
        <v>1</v>
      </c>
      <c r="L59" s="57">
        <f>SUM(方向別!E18,方向別!L18,方向別!E59)</f>
        <v>1</v>
      </c>
      <c r="M59" s="57">
        <f t="shared" si="10"/>
        <v>19</v>
      </c>
      <c r="N59" s="56">
        <f t="shared" si="11"/>
        <v>10.526315789473683</v>
      </c>
      <c r="O59" s="55">
        <f t="shared" si="12"/>
        <v>2.1914648212226067</v>
      </c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</row>
    <row r="60" spans="1:67" s="46" customFormat="1" ht="13.5" customHeight="1">
      <c r="A60" s="54" t="s">
        <v>17</v>
      </c>
      <c r="B60" s="53">
        <v>3</v>
      </c>
      <c r="C60" s="53">
        <v>0</v>
      </c>
      <c r="D60" s="53">
        <v>0</v>
      </c>
      <c r="E60" s="53">
        <v>0</v>
      </c>
      <c r="F60" s="53">
        <f t="shared" si="7"/>
        <v>3</v>
      </c>
      <c r="G60" s="52">
        <f t="shared" si="8"/>
        <v>0</v>
      </c>
      <c r="H60" s="51">
        <f t="shared" si="9"/>
        <v>2.2556390977443606</v>
      </c>
      <c r="I60" s="53">
        <f>SUM(方向別!B19,方向別!I19,方向別!B60)</f>
        <v>20</v>
      </c>
      <c r="J60" s="53">
        <f>SUM(方向別!C19,方向別!J19,方向別!C60)</f>
        <v>0</v>
      </c>
      <c r="K60" s="53">
        <f>SUM(方向別!D19,方向別!K19,方向別!D60)</f>
        <v>1</v>
      </c>
      <c r="L60" s="53">
        <f>SUM(方向別!E19,方向別!L19,方向別!E60)</f>
        <v>0</v>
      </c>
      <c r="M60" s="53">
        <f t="shared" si="10"/>
        <v>21</v>
      </c>
      <c r="N60" s="52">
        <f t="shared" si="11"/>
        <v>0</v>
      </c>
      <c r="O60" s="51">
        <f t="shared" si="12"/>
        <v>2.422145328719723</v>
      </c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</row>
    <row r="61" spans="1:67" s="46" customFormat="1" ht="13.5" customHeight="1">
      <c r="A61" s="54" t="s">
        <v>18</v>
      </c>
      <c r="B61" s="53">
        <v>0</v>
      </c>
      <c r="C61" s="53">
        <v>0</v>
      </c>
      <c r="D61" s="53">
        <v>0</v>
      </c>
      <c r="E61" s="53">
        <v>0</v>
      </c>
      <c r="F61" s="53">
        <f t="shared" si="7"/>
        <v>0</v>
      </c>
      <c r="G61" s="52">
        <f t="shared" si="8"/>
        <v>0</v>
      </c>
      <c r="H61" s="51">
        <f t="shared" si="9"/>
        <v>0</v>
      </c>
      <c r="I61" s="53">
        <f>SUM(方向別!B20,方向別!I20,方向別!B61)</f>
        <v>7</v>
      </c>
      <c r="J61" s="53">
        <f>SUM(方向別!C20,方向別!J20,方向別!C61)</f>
        <v>0</v>
      </c>
      <c r="K61" s="53">
        <f>SUM(方向別!D20,方向別!K20,方向別!D61)</f>
        <v>1</v>
      </c>
      <c r="L61" s="53">
        <f>SUM(方向別!E20,方向別!L20,方向別!E61)</f>
        <v>2</v>
      </c>
      <c r="M61" s="53">
        <f t="shared" si="10"/>
        <v>10</v>
      </c>
      <c r="N61" s="52">
        <f t="shared" si="11"/>
        <v>20</v>
      </c>
      <c r="O61" s="51">
        <f t="shared" si="12"/>
        <v>1.1534025374855825</v>
      </c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5"/>
      <c r="BB61" s="45"/>
      <c r="BC61" s="45"/>
      <c r="BD61" s="45"/>
      <c r="BE61" s="45"/>
      <c r="BF61" s="45"/>
      <c r="BG61" s="45"/>
      <c r="BH61" s="45"/>
      <c r="BI61" s="45"/>
      <c r="BJ61" s="45"/>
      <c r="BK61" s="45"/>
      <c r="BL61" s="45"/>
      <c r="BM61" s="45"/>
      <c r="BN61" s="45"/>
      <c r="BO61" s="45"/>
    </row>
    <row r="62" spans="1:67" s="44" customFormat="1" ht="13.5" customHeight="1">
      <c r="A62" s="54" t="s">
        <v>19</v>
      </c>
      <c r="B62" s="53">
        <v>0</v>
      </c>
      <c r="C62" s="53">
        <v>0</v>
      </c>
      <c r="D62" s="53">
        <v>0</v>
      </c>
      <c r="E62" s="53">
        <v>0</v>
      </c>
      <c r="F62" s="53">
        <f t="shared" si="7"/>
        <v>0</v>
      </c>
      <c r="G62" s="52">
        <f t="shared" si="8"/>
        <v>0</v>
      </c>
      <c r="H62" s="51">
        <f t="shared" si="9"/>
        <v>0</v>
      </c>
      <c r="I62" s="53">
        <f>SUM(方向別!B21,方向別!I21,方向別!B62)</f>
        <v>15</v>
      </c>
      <c r="J62" s="53">
        <f>SUM(方向別!C21,方向別!J21,方向別!C62)</f>
        <v>1</v>
      </c>
      <c r="K62" s="53">
        <f>SUM(方向別!D21,方向別!K21,方向別!D62)</f>
        <v>1</v>
      </c>
      <c r="L62" s="53">
        <f>SUM(方向別!E21,方向別!L21,方向別!E62)</f>
        <v>0</v>
      </c>
      <c r="M62" s="53">
        <f t="shared" si="10"/>
        <v>17</v>
      </c>
      <c r="N62" s="52">
        <f t="shared" si="11"/>
        <v>5.8823529411764701</v>
      </c>
      <c r="O62" s="51">
        <f t="shared" si="12"/>
        <v>1.9607843137254901</v>
      </c>
      <c r="BA62" s="45"/>
      <c r="BB62" s="45"/>
      <c r="BC62" s="45"/>
      <c r="BD62" s="45"/>
      <c r="BE62" s="45"/>
      <c r="BF62" s="45"/>
      <c r="BG62" s="45"/>
      <c r="BH62" s="45"/>
      <c r="BI62" s="45"/>
      <c r="BJ62" s="45"/>
      <c r="BK62" s="45"/>
      <c r="BL62" s="45"/>
      <c r="BM62" s="45"/>
      <c r="BN62" s="45"/>
      <c r="BO62" s="45"/>
    </row>
    <row r="63" spans="1:67" s="46" customFormat="1" ht="13.5" customHeight="1">
      <c r="A63" s="54" t="s">
        <v>20</v>
      </c>
      <c r="B63" s="53">
        <v>1</v>
      </c>
      <c r="C63" s="53">
        <v>0</v>
      </c>
      <c r="D63" s="53">
        <v>0</v>
      </c>
      <c r="E63" s="53">
        <v>0</v>
      </c>
      <c r="F63" s="53">
        <f t="shared" si="7"/>
        <v>1</v>
      </c>
      <c r="G63" s="52">
        <f t="shared" si="8"/>
        <v>0</v>
      </c>
      <c r="H63" s="51">
        <f t="shared" si="9"/>
        <v>0.75187969924812026</v>
      </c>
      <c r="I63" s="53">
        <f>SUM(方向別!B22,方向別!I22,方向別!B63)</f>
        <v>8</v>
      </c>
      <c r="J63" s="53">
        <f>SUM(方向別!C22,方向別!J22,方向別!C63)</f>
        <v>2</v>
      </c>
      <c r="K63" s="53">
        <f>SUM(方向別!D22,方向別!K22,方向別!D63)</f>
        <v>4</v>
      </c>
      <c r="L63" s="53">
        <f>SUM(方向別!E22,方向別!L22,方向別!E63)</f>
        <v>0</v>
      </c>
      <c r="M63" s="53">
        <f t="shared" si="10"/>
        <v>14</v>
      </c>
      <c r="N63" s="52">
        <f t="shared" si="11"/>
        <v>14.285714285714285</v>
      </c>
      <c r="O63" s="51">
        <f t="shared" si="12"/>
        <v>1.6147635524798154</v>
      </c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5"/>
      <c r="BB63" s="45"/>
      <c r="BC63" s="45"/>
      <c r="BD63" s="45"/>
      <c r="BE63" s="45"/>
      <c r="BF63" s="45"/>
      <c r="BG63" s="45"/>
      <c r="BH63" s="45"/>
      <c r="BI63" s="45"/>
      <c r="BJ63" s="45"/>
      <c r="BK63" s="45"/>
      <c r="BL63" s="45"/>
      <c r="BM63" s="45"/>
      <c r="BN63" s="45"/>
      <c r="BO63" s="45"/>
    </row>
    <row r="64" spans="1:67" s="44" customFormat="1" ht="13.5" customHeight="1">
      <c r="A64" s="54" t="s">
        <v>21</v>
      </c>
      <c r="B64" s="53">
        <v>2</v>
      </c>
      <c r="C64" s="53">
        <v>0</v>
      </c>
      <c r="D64" s="53">
        <v>1</v>
      </c>
      <c r="E64" s="53">
        <v>1</v>
      </c>
      <c r="F64" s="53">
        <f t="shared" si="7"/>
        <v>4</v>
      </c>
      <c r="G64" s="52">
        <f t="shared" si="8"/>
        <v>25</v>
      </c>
      <c r="H64" s="51">
        <f t="shared" si="9"/>
        <v>3.007518796992481</v>
      </c>
      <c r="I64" s="53">
        <f>SUM(方向別!B23,方向別!I23,方向別!B64)</f>
        <v>17</v>
      </c>
      <c r="J64" s="53">
        <f>SUM(方向別!C23,方向別!J23,方向別!C64)</f>
        <v>0</v>
      </c>
      <c r="K64" s="53">
        <f>SUM(方向別!D23,方向別!K23,方向別!D64)</f>
        <v>3</v>
      </c>
      <c r="L64" s="53">
        <f>SUM(方向別!E23,方向別!L23,方向別!E64)</f>
        <v>3</v>
      </c>
      <c r="M64" s="53">
        <f t="shared" si="10"/>
        <v>23</v>
      </c>
      <c r="N64" s="52">
        <f t="shared" si="11"/>
        <v>13.043478260869565</v>
      </c>
      <c r="O64" s="51">
        <f t="shared" si="12"/>
        <v>2.6528258362168398</v>
      </c>
      <c r="BA64" s="45"/>
      <c r="BB64" s="45"/>
      <c r="BC64" s="45"/>
      <c r="BD64" s="45"/>
      <c r="BE64" s="45"/>
      <c r="BF64" s="45"/>
      <c r="BG64" s="45"/>
      <c r="BH64" s="45"/>
      <c r="BI64" s="45"/>
      <c r="BJ64" s="45"/>
      <c r="BK64" s="45"/>
      <c r="BL64" s="45"/>
      <c r="BM64" s="45"/>
      <c r="BN64" s="45"/>
      <c r="BO64" s="45"/>
    </row>
    <row r="65" spans="1:67" s="46" customFormat="1" ht="13.5" customHeight="1">
      <c r="A65" s="50" t="s">
        <v>15</v>
      </c>
      <c r="B65" s="49">
        <f>SUM(B59:B64)</f>
        <v>14</v>
      </c>
      <c r="C65" s="49">
        <f>SUM(C59:C64)</f>
        <v>0</v>
      </c>
      <c r="D65" s="49">
        <f>SUM(D59:D64)</f>
        <v>1</v>
      </c>
      <c r="E65" s="49">
        <f>SUM(E59:E64)</f>
        <v>1</v>
      </c>
      <c r="F65" s="49">
        <f t="shared" si="7"/>
        <v>16</v>
      </c>
      <c r="G65" s="48">
        <f t="shared" si="8"/>
        <v>6.25</v>
      </c>
      <c r="H65" s="47">
        <f t="shared" si="9"/>
        <v>12.030075187969924</v>
      </c>
      <c r="I65" s="49">
        <f>SUM(I59:I64)</f>
        <v>83</v>
      </c>
      <c r="J65" s="49">
        <f>SUM(J59:J64)</f>
        <v>4</v>
      </c>
      <c r="K65" s="49">
        <f>SUM(K59:K64)</f>
        <v>11</v>
      </c>
      <c r="L65" s="49">
        <f>SUM(L59:L64)</f>
        <v>6</v>
      </c>
      <c r="M65" s="49">
        <f t="shared" si="10"/>
        <v>104</v>
      </c>
      <c r="N65" s="48">
        <f t="shared" si="11"/>
        <v>9.6153846153846168</v>
      </c>
      <c r="O65" s="47">
        <f t="shared" si="12"/>
        <v>11.995386389850058</v>
      </c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</row>
    <row r="66" spans="1:67" s="44" customFormat="1" ht="13.5" customHeight="1">
      <c r="A66" s="54" t="s">
        <v>22</v>
      </c>
      <c r="B66" s="53">
        <v>4</v>
      </c>
      <c r="C66" s="53">
        <v>0</v>
      </c>
      <c r="D66" s="53">
        <v>3</v>
      </c>
      <c r="E66" s="53">
        <v>1</v>
      </c>
      <c r="F66" s="53">
        <f t="shared" si="7"/>
        <v>8</v>
      </c>
      <c r="G66" s="52">
        <f t="shared" si="8"/>
        <v>12.5</v>
      </c>
      <c r="H66" s="51">
        <f t="shared" si="9"/>
        <v>6.0150375939849621</v>
      </c>
      <c r="I66" s="53">
        <f>SUM(方向別!B25,方向別!I25,方向別!B66)</f>
        <v>65</v>
      </c>
      <c r="J66" s="53">
        <f>SUM(方向別!C25,方向別!J25,方向別!C66)</f>
        <v>2</v>
      </c>
      <c r="K66" s="53">
        <f>SUM(方向別!D25,方向別!K25,方向別!D66)</f>
        <v>10</v>
      </c>
      <c r="L66" s="53">
        <f>SUM(方向別!E25,方向別!L25,方向別!E66)</f>
        <v>4</v>
      </c>
      <c r="M66" s="53">
        <f t="shared" si="10"/>
        <v>81</v>
      </c>
      <c r="N66" s="52">
        <f t="shared" si="11"/>
        <v>7.4074074074074066</v>
      </c>
      <c r="O66" s="51">
        <f t="shared" si="12"/>
        <v>9.3425605536332181</v>
      </c>
      <c r="BA66" s="45"/>
      <c r="BB66" s="45"/>
      <c r="BC66" s="45"/>
      <c r="BD66" s="45"/>
      <c r="BE66" s="45"/>
      <c r="BF66" s="45"/>
      <c r="BG66" s="45"/>
      <c r="BH66" s="45"/>
      <c r="BI66" s="45"/>
      <c r="BJ66" s="45"/>
      <c r="BK66" s="45"/>
      <c r="BL66" s="45"/>
      <c r="BM66" s="45"/>
      <c r="BN66" s="45"/>
      <c r="BO66" s="45"/>
    </row>
    <row r="67" spans="1:67" s="46" customFormat="1" ht="13.5" customHeight="1">
      <c r="A67" s="54" t="s">
        <v>23</v>
      </c>
      <c r="B67" s="53">
        <v>7</v>
      </c>
      <c r="C67" s="53">
        <v>0</v>
      </c>
      <c r="D67" s="53">
        <v>1</v>
      </c>
      <c r="E67" s="53">
        <v>0</v>
      </c>
      <c r="F67" s="53">
        <f t="shared" si="7"/>
        <v>8</v>
      </c>
      <c r="G67" s="52">
        <f t="shared" si="8"/>
        <v>0</v>
      </c>
      <c r="H67" s="51">
        <f t="shared" si="9"/>
        <v>6.0150375939849621</v>
      </c>
      <c r="I67" s="53">
        <f>SUM(方向別!B26,方向別!I26,方向別!B67)</f>
        <v>55</v>
      </c>
      <c r="J67" s="53">
        <f>SUM(方向別!C26,方向別!J26,方向別!C67)</f>
        <v>0</v>
      </c>
      <c r="K67" s="53">
        <f>SUM(方向別!D26,方向別!K26,方向別!D67)</f>
        <v>7</v>
      </c>
      <c r="L67" s="53">
        <f>SUM(方向別!E26,方向別!L26,方向別!E67)</f>
        <v>2</v>
      </c>
      <c r="M67" s="53">
        <f t="shared" si="10"/>
        <v>64</v>
      </c>
      <c r="N67" s="52">
        <f t="shared" si="11"/>
        <v>3.125</v>
      </c>
      <c r="O67" s="51">
        <f t="shared" si="12"/>
        <v>7.3817762399077278</v>
      </c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</row>
    <row r="68" spans="1:67" s="44" customFormat="1" ht="13.5" customHeight="1">
      <c r="A68" s="54" t="s">
        <v>24</v>
      </c>
      <c r="B68" s="53">
        <v>10</v>
      </c>
      <c r="C68" s="53">
        <v>0</v>
      </c>
      <c r="D68" s="53">
        <v>3</v>
      </c>
      <c r="E68" s="53">
        <v>1</v>
      </c>
      <c r="F68" s="53">
        <f t="shared" si="7"/>
        <v>14</v>
      </c>
      <c r="G68" s="52">
        <f t="shared" si="8"/>
        <v>7.1428571428571423</v>
      </c>
      <c r="H68" s="51">
        <f t="shared" si="9"/>
        <v>10.526315789473683</v>
      </c>
      <c r="I68" s="53">
        <f>SUM(方向別!B27,方向別!I27,方向別!B68)</f>
        <v>50</v>
      </c>
      <c r="J68" s="53">
        <f>SUM(方向別!C27,方向別!J27,方向別!C68)</f>
        <v>0</v>
      </c>
      <c r="K68" s="53">
        <f>SUM(方向別!D27,方向別!K27,方向別!D68)</f>
        <v>8</v>
      </c>
      <c r="L68" s="53">
        <f>SUM(方向別!E27,方向別!L27,方向別!E68)</f>
        <v>3</v>
      </c>
      <c r="M68" s="53">
        <f t="shared" si="10"/>
        <v>61</v>
      </c>
      <c r="N68" s="52">
        <f t="shared" si="11"/>
        <v>4.918032786885246</v>
      </c>
      <c r="O68" s="51">
        <f t="shared" si="12"/>
        <v>7.035755478662054</v>
      </c>
      <c r="BA68" s="45"/>
      <c r="BB68" s="45"/>
      <c r="BC68" s="45"/>
      <c r="BD68" s="45"/>
      <c r="BE68" s="45"/>
      <c r="BF68" s="45"/>
      <c r="BG68" s="45"/>
      <c r="BH68" s="45"/>
      <c r="BI68" s="45"/>
      <c r="BJ68" s="45"/>
      <c r="BK68" s="45"/>
      <c r="BL68" s="45"/>
      <c r="BM68" s="45"/>
      <c r="BN68" s="45"/>
      <c r="BO68" s="45"/>
    </row>
    <row r="69" spans="1:67" s="46" customFormat="1" ht="13.5" customHeight="1">
      <c r="A69" s="54" t="s">
        <v>25</v>
      </c>
      <c r="B69" s="53">
        <v>4</v>
      </c>
      <c r="C69" s="53">
        <v>0</v>
      </c>
      <c r="D69" s="53">
        <v>2</v>
      </c>
      <c r="E69" s="53">
        <v>1</v>
      </c>
      <c r="F69" s="53">
        <f t="shared" si="7"/>
        <v>7</v>
      </c>
      <c r="G69" s="52">
        <f t="shared" si="8"/>
        <v>14.285714285714285</v>
      </c>
      <c r="H69" s="51">
        <f t="shared" si="9"/>
        <v>5.2631578947368416</v>
      </c>
      <c r="I69" s="53">
        <f>SUM(方向別!B28,方向別!I28,方向別!B69)</f>
        <v>51</v>
      </c>
      <c r="J69" s="53">
        <f>SUM(方向別!C28,方向別!J28,方向別!C69)</f>
        <v>0</v>
      </c>
      <c r="K69" s="53">
        <f>SUM(方向別!D28,方向別!K28,方向別!D69)</f>
        <v>5</v>
      </c>
      <c r="L69" s="53">
        <f>SUM(方向別!E28,方向別!L28,方向別!E69)</f>
        <v>3</v>
      </c>
      <c r="M69" s="53">
        <f t="shared" si="10"/>
        <v>59</v>
      </c>
      <c r="N69" s="52">
        <f t="shared" si="11"/>
        <v>5.0847457627118651</v>
      </c>
      <c r="O69" s="51">
        <f t="shared" si="12"/>
        <v>6.8050749711649372</v>
      </c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</row>
    <row r="70" spans="1:67" s="46" customFormat="1" ht="13.5" customHeight="1">
      <c r="A70" s="54" t="s">
        <v>26</v>
      </c>
      <c r="B70" s="53">
        <v>8</v>
      </c>
      <c r="C70" s="53">
        <v>2</v>
      </c>
      <c r="D70" s="53">
        <v>1</v>
      </c>
      <c r="E70" s="53">
        <v>1</v>
      </c>
      <c r="F70" s="53">
        <f t="shared" si="7"/>
        <v>12</v>
      </c>
      <c r="G70" s="52">
        <f t="shared" si="8"/>
        <v>25</v>
      </c>
      <c r="H70" s="51">
        <f t="shared" si="9"/>
        <v>9.0225563909774422</v>
      </c>
      <c r="I70" s="53">
        <f>SUM(方向別!B29,方向別!I29,方向別!B70)</f>
        <v>54</v>
      </c>
      <c r="J70" s="53">
        <f>SUM(方向別!C29,方向別!J29,方向別!C70)</f>
        <v>2</v>
      </c>
      <c r="K70" s="53">
        <f>SUM(方向別!D29,方向別!K29,方向別!D70)</f>
        <v>13</v>
      </c>
      <c r="L70" s="53">
        <f>SUM(方向別!E29,方向別!L29,方向別!E70)</f>
        <v>3</v>
      </c>
      <c r="M70" s="53">
        <f t="shared" si="10"/>
        <v>72</v>
      </c>
      <c r="N70" s="52">
        <f t="shared" si="11"/>
        <v>6.9444444444444446</v>
      </c>
      <c r="O70" s="51">
        <f t="shared" si="12"/>
        <v>8.3044982698961931</v>
      </c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</row>
    <row r="71" spans="1:67" s="46" customFormat="1" ht="13.5" customHeight="1">
      <c r="A71" s="54" t="s">
        <v>27</v>
      </c>
      <c r="B71" s="53">
        <v>3</v>
      </c>
      <c r="C71" s="53">
        <v>0</v>
      </c>
      <c r="D71" s="53">
        <v>1</v>
      </c>
      <c r="E71" s="53">
        <v>0</v>
      </c>
      <c r="F71" s="53">
        <f t="shared" si="7"/>
        <v>4</v>
      </c>
      <c r="G71" s="52">
        <f t="shared" si="8"/>
        <v>0</v>
      </c>
      <c r="H71" s="51">
        <f t="shared" si="9"/>
        <v>3.007518796992481</v>
      </c>
      <c r="I71" s="53">
        <f>SUM(方向別!B30,方向別!I30,方向別!B71)</f>
        <v>58</v>
      </c>
      <c r="J71" s="53">
        <f>SUM(方向別!C30,方向別!J30,方向別!C71)</f>
        <v>6</v>
      </c>
      <c r="K71" s="53">
        <f>SUM(方向別!D30,方向別!K30,方向別!D71)</f>
        <v>9</v>
      </c>
      <c r="L71" s="53">
        <f>SUM(方向別!E30,方向別!L30,方向別!E71)</f>
        <v>1</v>
      </c>
      <c r="M71" s="53">
        <f t="shared" si="10"/>
        <v>74</v>
      </c>
      <c r="N71" s="52">
        <f t="shared" si="11"/>
        <v>9.4594594594594597</v>
      </c>
      <c r="O71" s="51">
        <f t="shared" si="12"/>
        <v>8.535178777393309</v>
      </c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5"/>
      <c r="BB71" s="45"/>
      <c r="BC71" s="45"/>
      <c r="BD71" s="45"/>
      <c r="BE71" s="45"/>
      <c r="BF71" s="45"/>
      <c r="BG71" s="45"/>
      <c r="BH71" s="45"/>
      <c r="BI71" s="45"/>
      <c r="BJ71" s="45"/>
      <c r="BK71" s="45"/>
      <c r="BL71" s="45"/>
      <c r="BM71" s="45"/>
      <c r="BN71" s="45"/>
      <c r="BO71" s="45"/>
    </row>
    <row r="72" spans="1:67" s="44" customFormat="1" ht="13.5" customHeight="1">
      <c r="A72" s="54" t="s">
        <v>28</v>
      </c>
      <c r="B72" s="53">
        <v>9</v>
      </c>
      <c r="C72" s="53">
        <v>0</v>
      </c>
      <c r="D72" s="53">
        <v>3</v>
      </c>
      <c r="E72" s="53">
        <v>0</v>
      </c>
      <c r="F72" s="53">
        <f t="shared" si="7"/>
        <v>12</v>
      </c>
      <c r="G72" s="52">
        <f t="shared" si="8"/>
        <v>0</v>
      </c>
      <c r="H72" s="51">
        <f t="shared" si="9"/>
        <v>9.0225563909774422</v>
      </c>
      <c r="I72" s="53">
        <f>SUM(方向別!B31,方向別!I31,方向別!B72)</f>
        <v>53</v>
      </c>
      <c r="J72" s="53">
        <f>SUM(方向別!C31,方向別!J31,方向別!C72)</f>
        <v>1</v>
      </c>
      <c r="K72" s="53">
        <f>SUM(方向別!D31,方向別!K31,方向別!D72)</f>
        <v>11</v>
      </c>
      <c r="L72" s="53">
        <f>SUM(方向別!E31,方向別!L31,方向別!E72)</f>
        <v>2</v>
      </c>
      <c r="M72" s="53">
        <f t="shared" si="10"/>
        <v>67</v>
      </c>
      <c r="N72" s="52">
        <f t="shared" si="11"/>
        <v>4.4776119402985071</v>
      </c>
      <c r="O72" s="51">
        <f t="shared" si="12"/>
        <v>7.7277970011534025</v>
      </c>
      <c r="BA72" s="45"/>
      <c r="BB72" s="45"/>
      <c r="BC72" s="45"/>
      <c r="BD72" s="45"/>
      <c r="BE72" s="45"/>
      <c r="BF72" s="45"/>
      <c r="BG72" s="45"/>
      <c r="BH72" s="45"/>
      <c r="BI72" s="45"/>
      <c r="BJ72" s="45"/>
      <c r="BK72" s="45"/>
      <c r="BL72" s="45"/>
      <c r="BM72" s="45"/>
      <c r="BN72" s="45"/>
      <c r="BO72" s="45"/>
    </row>
    <row r="73" spans="1:67" s="44" customFormat="1" ht="13.5" customHeight="1">
      <c r="A73" s="54" t="s">
        <v>59</v>
      </c>
      <c r="B73" s="53">
        <v>6</v>
      </c>
      <c r="C73" s="53">
        <v>0</v>
      </c>
      <c r="D73" s="53">
        <v>2</v>
      </c>
      <c r="E73" s="53">
        <v>0</v>
      </c>
      <c r="F73" s="53">
        <f t="shared" si="7"/>
        <v>8</v>
      </c>
      <c r="G73" s="52">
        <f t="shared" si="8"/>
        <v>0</v>
      </c>
      <c r="H73" s="51">
        <f t="shared" si="9"/>
        <v>6.0150375939849621</v>
      </c>
      <c r="I73" s="53">
        <f>SUM(方向別!B32,方向別!I32,方向別!B73)</f>
        <v>63</v>
      </c>
      <c r="J73" s="53">
        <f>SUM(方向別!C32,方向別!J32,方向別!C73)</f>
        <v>0</v>
      </c>
      <c r="K73" s="53">
        <f>SUM(方向別!D32,方向別!K32,方向別!D73)</f>
        <v>10</v>
      </c>
      <c r="L73" s="53">
        <f>SUM(方向別!E32,方向別!L32,方向別!E73)</f>
        <v>1</v>
      </c>
      <c r="M73" s="53">
        <f t="shared" si="10"/>
        <v>74</v>
      </c>
      <c r="N73" s="52">
        <f t="shared" si="11"/>
        <v>1.3513513513513513</v>
      </c>
      <c r="O73" s="51">
        <f t="shared" si="12"/>
        <v>8.535178777393309</v>
      </c>
      <c r="BA73" s="45"/>
      <c r="BB73" s="45"/>
      <c r="BC73" s="45"/>
      <c r="BD73" s="45"/>
      <c r="BE73" s="45"/>
      <c r="BF73" s="45"/>
      <c r="BG73" s="45"/>
      <c r="BH73" s="45"/>
      <c r="BI73" s="45"/>
      <c r="BJ73" s="45"/>
      <c r="BK73" s="45"/>
      <c r="BL73" s="45"/>
      <c r="BM73" s="45"/>
      <c r="BN73" s="45"/>
      <c r="BO73" s="45"/>
    </row>
    <row r="74" spans="1:67" s="44" customFormat="1" ht="13.5" customHeight="1">
      <c r="A74" s="58" t="s">
        <v>29</v>
      </c>
      <c r="B74" s="57">
        <v>1</v>
      </c>
      <c r="C74" s="57">
        <v>0</v>
      </c>
      <c r="D74" s="57">
        <v>1</v>
      </c>
      <c r="E74" s="57">
        <v>0</v>
      </c>
      <c r="F74" s="57">
        <f t="shared" si="7"/>
        <v>2</v>
      </c>
      <c r="G74" s="56">
        <f t="shared" si="8"/>
        <v>0</v>
      </c>
      <c r="H74" s="55">
        <f t="shared" si="9"/>
        <v>1.5037593984962405</v>
      </c>
      <c r="I74" s="57">
        <f>SUM(方向別!B33,方向別!I33,方向別!B74)</f>
        <v>10</v>
      </c>
      <c r="J74" s="57">
        <f>SUM(方向別!C33,方向別!J33,方向別!C74)</f>
        <v>0</v>
      </c>
      <c r="K74" s="57">
        <f>SUM(方向別!D33,方向別!K33,方向別!D74)</f>
        <v>3</v>
      </c>
      <c r="L74" s="57">
        <f>SUM(方向別!E33,方向別!L33,方向別!E74)</f>
        <v>0</v>
      </c>
      <c r="M74" s="57">
        <f t="shared" si="10"/>
        <v>13</v>
      </c>
      <c r="N74" s="56">
        <f t="shared" si="11"/>
        <v>0</v>
      </c>
      <c r="O74" s="55">
        <f t="shared" si="12"/>
        <v>1.4994232987312572</v>
      </c>
      <c r="BA74" s="45"/>
      <c r="BB74" s="45"/>
      <c r="BC74" s="45"/>
      <c r="BD74" s="45"/>
      <c r="BE74" s="45"/>
      <c r="BF74" s="45"/>
      <c r="BG74" s="45"/>
      <c r="BH74" s="45"/>
      <c r="BI74" s="45"/>
      <c r="BJ74" s="45"/>
      <c r="BK74" s="45"/>
      <c r="BL74" s="45"/>
      <c r="BM74" s="45"/>
      <c r="BN74" s="45"/>
      <c r="BO74" s="45"/>
    </row>
    <row r="75" spans="1:67" s="46" customFormat="1" ht="13.5" customHeight="1">
      <c r="A75" s="54" t="s">
        <v>30</v>
      </c>
      <c r="B75" s="53">
        <v>0</v>
      </c>
      <c r="C75" s="53">
        <v>0</v>
      </c>
      <c r="D75" s="53">
        <v>0</v>
      </c>
      <c r="E75" s="53">
        <v>0</v>
      </c>
      <c r="F75" s="53">
        <f t="shared" si="7"/>
        <v>0</v>
      </c>
      <c r="G75" s="52">
        <f t="shared" si="8"/>
        <v>0</v>
      </c>
      <c r="H75" s="51">
        <f t="shared" si="9"/>
        <v>0</v>
      </c>
      <c r="I75" s="53">
        <f>SUM(方向別!B34,方向別!I34,方向別!B75)</f>
        <v>9</v>
      </c>
      <c r="J75" s="53">
        <f>SUM(方向別!C34,方向別!J34,方向別!C75)</f>
        <v>0</v>
      </c>
      <c r="K75" s="53">
        <f>SUM(方向別!D34,方向別!K34,方向別!D75)</f>
        <v>1</v>
      </c>
      <c r="L75" s="53">
        <f>SUM(方向別!E34,方向別!L34,方向別!E75)</f>
        <v>0</v>
      </c>
      <c r="M75" s="53">
        <f t="shared" si="10"/>
        <v>10</v>
      </c>
      <c r="N75" s="52">
        <f t="shared" si="11"/>
        <v>0</v>
      </c>
      <c r="O75" s="51">
        <f t="shared" si="12"/>
        <v>1.1534025374855825</v>
      </c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</row>
    <row r="76" spans="1:67" s="46" customFormat="1" ht="13.5" customHeight="1">
      <c r="A76" s="54" t="s">
        <v>31</v>
      </c>
      <c r="B76" s="53">
        <v>0</v>
      </c>
      <c r="C76" s="53">
        <v>0</v>
      </c>
      <c r="D76" s="53">
        <v>0</v>
      </c>
      <c r="E76" s="53">
        <v>0</v>
      </c>
      <c r="F76" s="53">
        <f t="shared" si="7"/>
        <v>0</v>
      </c>
      <c r="G76" s="52">
        <f t="shared" si="8"/>
        <v>0</v>
      </c>
      <c r="H76" s="51">
        <f t="shared" si="9"/>
        <v>0</v>
      </c>
      <c r="I76" s="53">
        <f>SUM(方向別!B35,方向別!I35,方向別!B76)</f>
        <v>12</v>
      </c>
      <c r="J76" s="53">
        <f>SUM(方向別!C35,方向別!J35,方向別!C76)</f>
        <v>0</v>
      </c>
      <c r="K76" s="53">
        <f>SUM(方向別!D35,方向別!K35,方向別!D76)</f>
        <v>1</v>
      </c>
      <c r="L76" s="53">
        <f>SUM(方向別!E35,方向別!L35,方向別!E76)</f>
        <v>0</v>
      </c>
      <c r="M76" s="53">
        <f t="shared" si="10"/>
        <v>13</v>
      </c>
      <c r="N76" s="52">
        <f t="shared" si="11"/>
        <v>0</v>
      </c>
      <c r="O76" s="51">
        <f t="shared" si="12"/>
        <v>1.4994232987312572</v>
      </c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</row>
    <row r="77" spans="1:67" s="46" customFormat="1" ht="13.5" customHeight="1">
      <c r="A77" s="54" t="s">
        <v>32</v>
      </c>
      <c r="B77" s="53">
        <v>0</v>
      </c>
      <c r="C77" s="53">
        <v>0</v>
      </c>
      <c r="D77" s="53">
        <v>0</v>
      </c>
      <c r="E77" s="53">
        <v>0</v>
      </c>
      <c r="F77" s="53">
        <f t="shared" si="7"/>
        <v>0</v>
      </c>
      <c r="G77" s="52">
        <f t="shared" si="8"/>
        <v>0</v>
      </c>
      <c r="H77" s="51">
        <f t="shared" si="9"/>
        <v>0</v>
      </c>
      <c r="I77" s="53">
        <f>SUM(方向別!B36,方向別!I36,方向別!B77)</f>
        <v>8</v>
      </c>
      <c r="J77" s="53">
        <f>SUM(方向別!C36,方向別!J36,方向別!C77)</f>
        <v>0</v>
      </c>
      <c r="K77" s="53">
        <f>SUM(方向別!D36,方向別!K36,方向別!D77)</f>
        <v>0</v>
      </c>
      <c r="L77" s="53">
        <f>SUM(方向別!E36,方向別!L36,方向別!E77)</f>
        <v>0</v>
      </c>
      <c r="M77" s="53">
        <f t="shared" si="10"/>
        <v>8</v>
      </c>
      <c r="N77" s="52">
        <f t="shared" si="11"/>
        <v>0</v>
      </c>
      <c r="O77" s="51">
        <f t="shared" si="12"/>
        <v>0.92272202998846597</v>
      </c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5"/>
      <c r="BB77" s="45"/>
      <c r="BC77" s="45"/>
      <c r="BD77" s="45"/>
      <c r="BE77" s="45"/>
      <c r="BF77" s="45"/>
      <c r="BG77" s="45"/>
      <c r="BH77" s="45"/>
      <c r="BI77" s="45"/>
      <c r="BJ77" s="45"/>
      <c r="BK77" s="45"/>
      <c r="BL77" s="45"/>
      <c r="BM77" s="45"/>
      <c r="BN77" s="45"/>
      <c r="BO77" s="45"/>
    </row>
    <row r="78" spans="1:67" s="44" customFormat="1" ht="13.5" customHeight="1">
      <c r="A78" s="54" t="s">
        <v>33</v>
      </c>
      <c r="B78" s="53">
        <v>0</v>
      </c>
      <c r="C78" s="53">
        <v>0</v>
      </c>
      <c r="D78" s="53">
        <v>0</v>
      </c>
      <c r="E78" s="53">
        <v>0</v>
      </c>
      <c r="F78" s="53">
        <f t="shared" si="7"/>
        <v>0</v>
      </c>
      <c r="G78" s="52">
        <f t="shared" si="8"/>
        <v>0</v>
      </c>
      <c r="H78" s="51">
        <f t="shared" si="9"/>
        <v>0</v>
      </c>
      <c r="I78" s="53">
        <f>SUM(方向別!B37,方向別!I37,方向別!B78)</f>
        <v>9</v>
      </c>
      <c r="J78" s="53">
        <f>SUM(方向別!C37,方向別!J37,方向別!C78)</f>
        <v>0</v>
      </c>
      <c r="K78" s="53">
        <f>SUM(方向別!D37,方向別!K37,方向別!D78)</f>
        <v>0</v>
      </c>
      <c r="L78" s="53">
        <f>SUM(方向別!E37,方向別!L37,方向別!E78)</f>
        <v>0</v>
      </c>
      <c r="M78" s="53">
        <f t="shared" si="10"/>
        <v>9</v>
      </c>
      <c r="N78" s="52">
        <f t="shared" si="11"/>
        <v>0</v>
      </c>
      <c r="O78" s="51">
        <f t="shared" si="12"/>
        <v>1.0380622837370241</v>
      </c>
      <c r="BA78" s="45"/>
      <c r="BB78" s="45"/>
      <c r="BC78" s="45"/>
      <c r="BD78" s="45"/>
      <c r="BE78" s="45"/>
      <c r="BF78" s="45"/>
      <c r="BG78" s="45"/>
      <c r="BH78" s="45"/>
      <c r="BI78" s="45"/>
      <c r="BJ78" s="45"/>
      <c r="BK78" s="45"/>
      <c r="BL78" s="45"/>
      <c r="BM78" s="45"/>
      <c r="BN78" s="45"/>
      <c r="BO78" s="45"/>
    </row>
    <row r="79" spans="1:67" s="46" customFormat="1" ht="13.5" customHeight="1">
      <c r="A79" s="54" t="s">
        <v>34</v>
      </c>
      <c r="B79" s="53">
        <v>2</v>
      </c>
      <c r="C79" s="53">
        <v>0</v>
      </c>
      <c r="D79" s="53">
        <v>0</v>
      </c>
      <c r="E79" s="53">
        <v>0</v>
      </c>
      <c r="F79" s="53">
        <f t="shared" si="7"/>
        <v>2</v>
      </c>
      <c r="G79" s="52">
        <f t="shared" si="8"/>
        <v>0</v>
      </c>
      <c r="H79" s="51">
        <f t="shared" si="9"/>
        <v>1.5037593984962405</v>
      </c>
      <c r="I79" s="53">
        <f>SUM(方向別!B38,方向別!I38,方向別!B79)</f>
        <v>8</v>
      </c>
      <c r="J79" s="53">
        <f>SUM(方向別!C38,方向別!J38,方向別!C79)</f>
        <v>0</v>
      </c>
      <c r="K79" s="53">
        <f>SUM(方向別!D38,方向別!K38,方向別!D79)</f>
        <v>1</v>
      </c>
      <c r="L79" s="53">
        <f>SUM(方向別!E38,方向別!L38,方向別!E79)</f>
        <v>0</v>
      </c>
      <c r="M79" s="53">
        <f t="shared" si="10"/>
        <v>9</v>
      </c>
      <c r="N79" s="52">
        <f t="shared" si="11"/>
        <v>0</v>
      </c>
      <c r="O79" s="51">
        <f t="shared" si="12"/>
        <v>1.0380622837370241</v>
      </c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5"/>
      <c r="BB79" s="45"/>
      <c r="BC79" s="45"/>
      <c r="BD79" s="45"/>
      <c r="BE79" s="45"/>
      <c r="BF79" s="45"/>
      <c r="BG79" s="45"/>
      <c r="BH79" s="45"/>
      <c r="BI79" s="45"/>
      <c r="BJ79" s="45"/>
      <c r="BK79" s="45"/>
      <c r="BL79" s="45"/>
      <c r="BM79" s="45"/>
      <c r="BN79" s="45"/>
      <c r="BO79" s="45"/>
    </row>
    <row r="80" spans="1:67" s="44" customFormat="1" ht="13.5" customHeight="1">
      <c r="A80" s="50" t="s">
        <v>15</v>
      </c>
      <c r="B80" s="49">
        <f>SUM(B74:B79)</f>
        <v>3</v>
      </c>
      <c r="C80" s="49">
        <f>SUM(C74:C79)</f>
        <v>0</v>
      </c>
      <c r="D80" s="49">
        <f>SUM(D74:D79)</f>
        <v>1</v>
      </c>
      <c r="E80" s="49">
        <f>SUM(E74:E79)</f>
        <v>0</v>
      </c>
      <c r="F80" s="49">
        <f t="shared" si="7"/>
        <v>4</v>
      </c>
      <c r="G80" s="48">
        <f t="shared" si="8"/>
        <v>0</v>
      </c>
      <c r="H80" s="47">
        <f t="shared" si="9"/>
        <v>3.007518796992481</v>
      </c>
      <c r="I80" s="49">
        <f>SUM(I74:I79)</f>
        <v>56</v>
      </c>
      <c r="J80" s="49">
        <f>SUM(J74:J79)</f>
        <v>0</v>
      </c>
      <c r="K80" s="49">
        <f>SUM(K74:K79)</f>
        <v>6</v>
      </c>
      <c r="L80" s="49">
        <f>SUM(L74:L79)</f>
        <v>0</v>
      </c>
      <c r="M80" s="49">
        <f t="shared" si="10"/>
        <v>62</v>
      </c>
      <c r="N80" s="48">
        <f t="shared" si="11"/>
        <v>0</v>
      </c>
      <c r="O80" s="47">
        <f t="shared" si="12"/>
        <v>7.1510957324106119</v>
      </c>
      <c r="BA80" s="45"/>
      <c r="BB80" s="45"/>
      <c r="BC80" s="45"/>
      <c r="BD80" s="45"/>
      <c r="BE80" s="45"/>
      <c r="BF80" s="45"/>
      <c r="BG80" s="45"/>
      <c r="BH80" s="45"/>
      <c r="BI80" s="45"/>
      <c r="BJ80" s="45"/>
      <c r="BK80" s="45"/>
      <c r="BL80" s="45"/>
      <c r="BM80" s="45"/>
      <c r="BN80" s="45"/>
      <c r="BO80" s="45"/>
    </row>
    <row r="81" spans="1:67" s="44" customFormat="1" ht="13.5" customHeight="1">
      <c r="A81" s="58" t="s">
        <v>35</v>
      </c>
      <c r="B81" s="57">
        <v>1</v>
      </c>
      <c r="C81" s="57">
        <v>0</v>
      </c>
      <c r="D81" s="57">
        <v>0</v>
      </c>
      <c r="E81" s="57">
        <v>0</v>
      </c>
      <c r="F81" s="57">
        <f t="shared" si="7"/>
        <v>1</v>
      </c>
      <c r="G81" s="56">
        <f t="shared" si="8"/>
        <v>0</v>
      </c>
      <c r="H81" s="55">
        <f t="shared" si="9"/>
        <v>0.75187969924812026</v>
      </c>
      <c r="I81" s="57">
        <f>SUM(方向別!B40,方向別!I40,方向別!B81)</f>
        <v>10</v>
      </c>
      <c r="J81" s="57">
        <f>SUM(方向別!C40,方向別!J40,方向別!C81)</f>
        <v>0</v>
      </c>
      <c r="K81" s="57">
        <f>SUM(方向別!D40,方向別!K40,方向別!D81)</f>
        <v>1</v>
      </c>
      <c r="L81" s="57">
        <f>SUM(方向別!E40,方向別!L40,方向別!E81)</f>
        <v>0</v>
      </c>
      <c r="M81" s="57">
        <f t="shared" si="10"/>
        <v>11</v>
      </c>
      <c r="N81" s="56">
        <f t="shared" si="11"/>
        <v>0</v>
      </c>
      <c r="O81" s="55">
        <f t="shared" si="12"/>
        <v>1.2687427912341407</v>
      </c>
      <c r="BA81" s="45"/>
      <c r="BB81" s="45"/>
      <c r="BC81" s="45"/>
      <c r="BD81" s="45"/>
      <c r="BE81" s="45"/>
      <c r="BF81" s="45"/>
      <c r="BG81" s="45"/>
      <c r="BH81" s="45"/>
      <c r="BI81" s="45"/>
      <c r="BJ81" s="45"/>
      <c r="BK81" s="45"/>
      <c r="BL81" s="45"/>
      <c r="BM81" s="45"/>
      <c r="BN81" s="45"/>
      <c r="BO81" s="45"/>
    </row>
    <row r="82" spans="1:67" s="46" customFormat="1" ht="13.5" customHeight="1">
      <c r="A82" s="54" t="s">
        <v>36</v>
      </c>
      <c r="B82" s="53">
        <v>3</v>
      </c>
      <c r="C82" s="53">
        <v>0</v>
      </c>
      <c r="D82" s="53">
        <v>0</v>
      </c>
      <c r="E82" s="53">
        <v>0</v>
      </c>
      <c r="F82" s="53">
        <f t="shared" si="7"/>
        <v>3</v>
      </c>
      <c r="G82" s="52">
        <f t="shared" si="8"/>
        <v>0</v>
      </c>
      <c r="H82" s="51">
        <f t="shared" si="9"/>
        <v>2.2556390977443606</v>
      </c>
      <c r="I82" s="53">
        <f>SUM(方向別!B41,方向別!I41,方向別!B82)</f>
        <v>8</v>
      </c>
      <c r="J82" s="53">
        <f>SUM(方向別!C41,方向別!J41,方向別!C82)</f>
        <v>0</v>
      </c>
      <c r="K82" s="53">
        <f>SUM(方向別!D41,方向別!K41,方向別!D82)</f>
        <v>1</v>
      </c>
      <c r="L82" s="53">
        <f>SUM(方向別!E41,方向別!L41,方向別!E82)</f>
        <v>0</v>
      </c>
      <c r="M82" s="53">
        <f t="shared" si="10"/>
        <v>9</v>
      </c>
      <c r="N82" s="52">
        <f t="shared" si="11"/>
        <v>0</v>
      </c>
      <c r="O82" s="51">
        <f t="shared" si="12"/>
        <v>1.0380622837370241</v>
      </c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</row>
    <row r="83" spans="1:67" s="46" customFormat="1" ht="13.5" customHeight="1">
      <c r="A83" s="54" t="s">
        <v>37</v>
      </c>
      <c r="B83" s="53">
        <v>0</v>
      </c>
      <c r="C83" s="53">
        <v>0</v>
      </c>
      <c r="D83" s="53">
        <v>3</v>
      </c>
      <c r="E83" s="53">
        <v>0</v>
      </c>
      <c r="F83" s="53">
        <f t="shared" si="7"/>
        <v>3</v>
      </c>
      <c r="G83" s="52">
        <f t="shared" si="8"/>
        <v>0</v>
      </c>
      <c r="H83" s="51">
        <f t="shared" si="9"/>
        <v>2.2556390977443606</v>
      </c>
      <c r="I83" s="53">
        <f>SUM(方向別!B42,方向別!I42,方向別!B83)</f>
        <v>9</v>
      </c>
      <c r="J83" s="53">
        <f>SUM(方向別!C42,方向別!J42,方向別!C83)</f>
        <v>0</v>
      </c>
      <c r="K83" s="53">
        <f>SUM(方向別!D42,方向別!K42,方向別!D83)</f>
        <v>5</v>
      </c>
      <c r="L83" s="53">
        <f>SUM(方向別!E42,方向別!L42,方向別!E83)</f>
        <v>0</v>
      </c>
      <c r="M83" s="53">
        <f t="shared" si="10"/>
        <v>14</v>
      </c>
      <c r="N83" s="52">
        <f t="shared" si="11"/>
        <v>0</v>
      </c>
      <c r="O83" s="51">
        <f t="shared" si="12"/>
        <v>1.6147635524798154</v>
      </c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</row>
    <row r="84" spans="1:67" s="43" customFormat="1" ht="13.5" customHeight="1">
      <c r="A84" s="54" t="s">
        <v>38</v>
      </c>
      <c r="B84" s="53">
        <v>0</v>
      </c>
      <c r="C84" s="53">
        <v>0</v>
      </c>
      <c r="D84" s="53">
        <v>0</v>
      </c>
      <c r="E84" s="53">
        <v>0</v>
      </c>
      <c r="F84" s="53">
        <f t="shared" si="7"/>
        <v>0</v>
      </c>
      <c r="G84" s="52">
        <f t="shared" si="8"/>
        <v>0</v>
      </c>
      <c r="H84" s="51">
        <f t="shared" si="9"/>
        <v>0</v>
      </c>
      <c r="I84" s="53">
        <f>SUM(方向別!B43,方向別!I43,方向別!B84)</f>
        <v>5</v>
      </c>
      <c r="J84" s="53">
        <f>SUM(方向別!C43,方向別!J43,方向別!C84)</f>
        <v>0</v>
      </c>
      <c r="K84" s="53">
        <f>SUM(方向別!D43,方向別!K43,方向別!D84)</f>
        <v>1</v>
      </c>
      <c r="L84" s="53">
        <f>SUM(方向別!E43,方向別!L43,方向別!E84)</f>
        <v>0</v>
      </c>
      <c r="M84" s="53">
        <f t="shared" si="10"/>
        <v>6</v>
      </c>
      <c r="N84" s="52">
        <f t="shared" si="11"/>
        <v>0</v>
      </c>
      <c r="O84" s="51">
        <f t="shared" si="12"/>
        <v>0.69204152249134954</v>
      </c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5"/>
      <c r="BB84" s="45"/>
      <c r="BC84" s="45"/>
      <c r="BD84" s="45"/>
      <c r="BE84" s="45"/>
      <c r="BF84" s="45"/>
      <c r="BG84" s="45"/>
      <c r="BH84" s="45"/>
      <c r="BI84" s="45"/>
      <c r="BJ84" s="45"/>
      <c r="BK84" s="45"/>
      <c r="BL84" s="45"/>
      <c r="BM84" s="45"/>
      <c r="BN84" s="45"/>
      <c r="BO84" s="45"/>
    </row>
    <row r="85" spans="1:67" s="43" customFormat="1" ht="13.5" customHeight="1">
      <c r="A85" s="54" t="s">
        <v>39</v>
      </c>
      <c r="B85" s="53">
        <v>0</v>
      </c>
      <c r="C85" s="53">
        <v>0</v>
      </c>
      <c r="D85" s="53">
        <v>0</v>
      </c>
      <c r="E85" s="53">
        <v>0</v>
      </c>
      <c r="F85" s="53">
        <f t="shared" si="7"/>
        <v>0</v>
      </c>
      <c r="G85" s="52">
        <f t="shared" si="8"/>
        <v>0</v>
      </c>
      <c r="H85" s="51">
        <f t="shared" si="9"/>
        <v>0</v>
      </c>
      <c r="I85" s="53">
        <f>SUM(方向別!B44,方向別!I44,方向別!B85)</f>
        <v>12</v>
      </c>
      <c r="J85" s="53">
        <f>SUM(方向別!C44,方向別!J44,方向別!C85)</f>
        <v>0</v>
      </c>
      <c r="K85" s="53">
        <f>SUM(方向別!D44,方向別!K44,方向別!D85)</f>
        <v>0</v>
      </c>
      <c r="L85" s="53">
        <f>SUM(方向別!E44,方向別!L44,方向別!E85)</f>
        <v>0</v>
      </c>
      <c r="M85" s="53">
        <f t="shared" si="10"/>
        <v>12</v>
      </c>
      <c r="N85" s="52">
        <f t="shared" si="11"/>
        <v>0</v>
      </c>
      <c r="O85" s="51">
        <f t="shared" si="12"/>
        <v>1.3840830449826991</v>
      </c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5"/>
      <c r="BB85" s="45"/>
      <c r="BC85" s="45"/>
      <c r="BD85" s="45"/>
      <c r="BE85" s="45"/>
      <c r="BF85" s="45"/>
      <c r="BG85" s="45"/>
      <c r="BH85" s="45"/>
      <c r="BI85" s="45"/>
      <c r="BJ85" s="45"/>
      <c r="BK85" s="45"/>
      <c r="BL85" s="45"/>
      <c r="BM85" s="45"/>
      <c r="BN85" s="45"/>
      <c r="BO85" s="45"/>
    </row>
    <row r="86" spans="1:67" s="44" customFormat="1" ht="13.5" customHeight="1">
      <c r="A86" s="54" t="s">
        <v>40</v>
      </c>
      <c r="B86" s="53">
        <v>1</v>
      </c>
      <c r="C86" s="53">
        <v>0</v>
      </c>
      <c r="D86" s="53">
        <v>0</v>
      </c>
      <c r="E86" s="53">
        <v>0</v>
      </c>
      <c r="F86" s="53">
        <f t="shared" si="7"/>
        <v>1</v>
      </c>
      <c r="G86" s="52">
        <f t="shared" si="8"/>
        <v>0</v>
      </c>
      <c r="H86" s="51">
        <f t="shared" si="9"/>
        <v>0.75187969924812026</v>
      </c>
      <c r="I86" s="53">
        <f>SUM(方向別!B45,方向別!I45,方向別!B86)</f>
        <v>8</v>
      </c>
      <c r="J86" s="53">
        <f>SUM(方向別!C45,方向別!J45,方向別!C86)</f>
        <v>0</v>
      </c>
      <c r="K86" s="53">
        <f>SUM(方向別!D45,方向別!K45,方向別!D86)</f>
        <v>1</v>
      </c>
      <c r="L86" s="53">
        <f>SUM(方向別!E45,方向別!L45,方向別!E86)</f>
        <v>0</v>
      </c>
      <c r="M86" s="53">
        <f t="shared" si="10"/>
        <v>9</v>
      </c>
      <c r="N86" s="52">
        <f t="shared" si="11"/>
        <v>0</v>
      </c>
      <c r="O86" s="51">
        <f t="shared" si="12"/>
        <v>1.0380622837370241</v>
      </c>
      <c r="BA86" s="45"/>
      <c r="BB86" s="45"/>
      <c r="BC86" s="45"/>
      <c r="BD86" s="45"/>
      <c r="BE86" s="45"/>
      <c r="BF86" s="45"/>
      <c r="BG86" s="45"/>
      <c r="BH86" s="45"/>
      <c r="BI86" s="45"/>
      <c r="BJ86" s="45"/>
      <c r="BK86" s="45"/>
      <c r="BL86" s="45"/>
      <c r="BM86" s="45"/>
      <c r="BN86" s="45"/>
      <c r="BO86" s="45"/>
    </row>
    <row r="87" spans="1:67" s="46" customFormat="1" ht="13.5" customHeight="1">
      <c r="A87" s="50" t="s">
        <v>15</v>
      </c>
      <c r="B87" s="49">
        <f>SUM(B81:B86)</f>
        <v>5</v>
      </c>
      <c r="C87" s="49">
        <f>SUM(C81:C86)</f>
        <v>0</v>
      </c>
      <c r="D87" s="49">
        <f>SUM(D81:D86)</f>
        <v>3</v>
      </c>
      <c r="E87" s="49">
        <f>SUM(E81:E86)</f>
        <v>0</v>
      </c>
      <c r="F87" s="49">
        <f t="shared" si="7"/>
        <v>8</v>
      </c>
      <c r="G87" s="48">
        <f t="shared" si="8"/>
        <v>0</v>
      </c>
      <c r="H87" s="47">
        <f t="shared" si="9"/>
        <v>6.0150375939849621</v>
      </c>
      <c r="I87" s="49">
        <f>SUM(I81:I86)</f>
        <v>52</v>
      </c>
      <c r="J87" s="49">
        <f>SUM(J81:J86)</f>
        <v>0</v>
      </c>
      <c r="K87" s="49">
        <f>SUM(K81:K86)</f>
        <v>9</v>
      </c>
      <c r="L87" s="49">
        <f>SUM(L81:L86)</f>
        <v>0</v>
      </c>
      <c r="M87" s="49">
        <f t="shared" si="10"/>
        <v>61</v>
      </c>
      <c r="N87" s="48">
        <f t="shared" si="11"/>
        <v>0</v>
      </c>
      <c r="O87" s="47">
        <f t="shared" si="12"/>
        <v>7.035755478662054</v>
      </c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</row>
    <row r="88" spans="1:67" s="43" customFormat="1" ht="13.5" customHeight="1">
      <c r="A88" s="50" t="s">
        <v>41</v>
      </c>
      <c r="B88" s="49">
        <f>SUM(B58,B65:B73,B80,B87)</f>
        <v>104</v>
      </c>
      <c r="C88" s="49">
        <f>SUM(C58,C65:C73,C80,C87)</f>
        <v>2</v>
      </c>
      <c r="D88" s="49">
        <f>SUM(D58,D65:D73,D80,D87)</f>
        <v>22</v>
      </c>
      <c r="E88" s="49">
        <f>SUM(E58,E65:E73,E80,E87)</f>
        <v>5</v>
      </c>
      <c r="F88" s="49">
        <f t="shared" si="7"/>
        <v>133</v>
      </c>
      <c r="G88" s="48">
        <f t="shared" si="8"/>
        <v>5.2631578947368416</v>
      </c>
      <c r="H88" s="47">
        <f t="shared" si="9"/>
        <v>100</v>
      </c>
      <c r="I88" s="49">
        <f>SUM(I58,I65:I73,I80,I87)</f>
        <v>717</v>
      </c>
      <c r="J88" s="49">
        <f>SUM(J58,J65:J73,J80,J87)</f>
        <v>17</v>
      </c>
      <c r="K88" s="49">
        <f>SUM(K58,K65:K73,K80,K87)</f>
        <v>106</v>
      </c>
      <c r="L88" s="49">
        <f>SUM(L58,L65:L73,L80,L87)</f>
        <v>27</v>
      </c>
      <c r="M88" s="49">
        <f t="shared" si="10"/>
        <v>867</v>
      </c>
      <c r="N88" s="48">
        <f t="shared" si="11"/>
        <v>5.0749711649365628</v>
      </c>
      <c r="O88" s="47">
        <f t="shared" si="12"/>
        <v>100</v>
      </c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5"/>
      <c r="BB88" s="45"/>
      <c r="BC88" s="45"/>
      <c r="BD88" s="45"/>
      <c r="BE88" s="45"/>
      <c r="BF88" s="45"/>
      <c r="BG88" s="45"/>
      <c r="BH88" s="45"/>
      <c r="BI88" s="45"/>
      <c r="BJ88" s="45"/>
      <c r="BK88" s="45"/>
      <c r="BL88" s="45"/>
      <c r="BM88" s="45"/>
      <c r="BN88" s="45"/>
      <c r="BO88" s="45"/>
    </row>
    <row r="89" spans="1:67" s="43" customFormat="1" ht="12" customHeight="1">
      <c r="A89" s="44"/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5"/>
      <c r="BB89" s="45"/>
      <c r="BC89" s="45"/>
      <c r="BD89" s="45"/>
      <c r="BE89" s="45"/>
      <c r="BF89" s="45"/>
      <c r="BG89" s="45"/>
      <c r="BH89" s="45"/>
      <c r="BI89" s="45"/>
      <c r="BJ89" s="45"/>
      <c r="BK89" s="45"/>
      <c r="BL89" s="45"/>
      <c r="BM89" s="45"/>
      <c r="BN89" s="45"/>
      <c r="BO89" s="45"/>
    </row>
    <row r="90" spans="1:67" s="43" customFormat="1" ht="12" customHeight="1">
      <c r="A90" s="44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5"/>
      <c r="BB90" s="45"/>
      <c r="BC90" s="45"/>
      <c r="BD90" s="45"/>
      <c r="BE90" s="45"/>
      <c r="BF90" s="45"/>
      <c r="BG90" s="45"/>
      <c r="BH90" s="45"/>
      <c r="BI90" s="45"/>
      <c r="BJ90" s="45"/>
      <c r="BK90" s="45"/>
      <c r="BL90" s="45"/>
      <c r="BM90" s="45"/>
      <c r="BN90" s="45"/>
      <c r="BO90" s="45"/>
    </row>
    <row r="91" spans="1:67" s="44" customFormat="1" ht="12" customHeight="1">
      <c r="A91" s="70" t="s">
        <v>0</v>
      </c>
      <c r="B91" s="69">
        <v>4</v>
      </c>
      <c r="C91" s="68"/>
      <c r="D91" s="68"/>
      <c r="E91" s="68"/>
      <c r="F91" s="68"/>
      <c r="G91" s="68"/>
      <c r="H91" s="67"/>
      <c r="I91" s="69">
        <v>5</v>
      </c>
      <c r="J91" s="68"/>
      <c r="K91" s="68"/>
      <c r="L91" s="68"/>
      <c r="M91" s="68"/>
      <c r="N91" s="68"/>
      <c r="O91" s="67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  <c r="AA91" s="66"/>
      <c r="AB91" s="66"/>
      <c r="AC91" s="66"/>
      <c r="AD91" s="66"/>
      <c r="AE91" s="66"/>
      <c r="AF91" s="66"/>
      <c r="AG91" s="66"/>
      <c r="AH91" s="66"/>
      <c r="AI91" s="66"/>
      <c r="AJ91" s="66"/>
      <c r="AK91" s="66"/>
      <c r="AL91" s="66"/>
      <c r="AM91" s="66"/>
      <c r="AN91" s="66"/>
      <c r="AO91" s="66"/>
      <c r="AP91" s="66"/>
      <c r="AQ91" s="66"/>
      <c r="AR91" s="66"/>
      <c r="AS91" s="66"/>
      <c r="AT91" s="66"/>
      <c r="AU91" s="66"/>
      <c r="AV91" s="66"/>
      <c r="AW91" s="66"/>
      <c r="AX91" s="66"/>
      <c r="AY91" s="66"/>
      <c r="AZ91" s="66"/>
      <c r="BA91" s="45"/>
      <c r="BB91" s="45"/>
      <c r="BC91" s="45"/>
      <c r="BD91" s="45"/>
      <c r="BE91" s="45"/>
      <c r="BF91" s="45"/>
      <c r="BG91" s="45"/>
      <c r="BH91" s="45"/>
      <c r="BI91" s="45"/>
      <c r="BJ91" s="45"/>
      <c r="BK91" s="45"/>
      <c r="BL91" s="45"/>
      <c r="BM91" s="45"/>
      <c r="BN91" s="45"/>
      <c r="BO91" s="45"/>
    </row>
    <row r="92" spans="1:67" s="46" customFormat="1" ht="39.6" customHeight="1">
      <c r="A92" s="65" t="s">
        <v>1</v>
      </c>
      <c r="B92" s="63" t="s">
        <v>2</v>
      </c>
      <c r="C92" s="62" t="s">
        <v>3</v>
      </c>
      <c r="D92" s="61" t="s">
        <v>4</v>
      </c>
      <c r="E92" s="62" t="s">
        <v>5</v>
      </c>
      <c r="F92" s="61" t="s">
        <v>6</v>
      </c>
      <c r="G92" s="61" t="s">
        <v>7</v>
      </c>
      <c r="H92" s="64" t="s">
        <v>8</v>
      </c>
      <c r="I92" s="63" t="s">
        <v>2</v>
      </c>
      <c r="J92" s="61" t="s">
        <v>3</v>
      </c>
      <c r="K92" s="61" t="s">
        <v>4</v>
      </c>
      <c r="L92" s="62" t="s">
        <v>5</v>
      </c>
      <c r="M92" s="61" t="s">
        <v>6</v>
      </c>
      <c r="N92" s="61" t="s">
        <v>7</v>
      </c>
      <c r="O92" s="60" t="s">
        <v>8</v>
      </c>
      <c r="P92" s="59"/>
      <c r="Q92" s="59"/>
      <c r="R92" s="59"/>
      <c r="S92" s="59"/>
      <c r="T92" s="59"/>
      <c r="U92" s="59"/>
      <c r="V92" s="59"/>
      <c r="W92" s="59"/>
      <c r="X92" s="59"/>
      <c r="Y92" s="59"/>
      <c r="Z92" s="59"/>
      <c r="AA92" s="59"/>
      <c r="AB92" s="59"/>
      <c r="AC92" s="59"/>
      <c r="AD92" s="59"/>
      <c r="AE92" s="59"/>
      <c r="AF92" s="59"/>
      <c r="AG92" s="59"/>
      <c r="AH92" s="59"/>
      <c r="AI92" s="59"/>
      <c r="AJ92" s="59"/>
      <c r="AK92" s="59"/>
      <c r="AL92" s="59"/>
      <c r="AM92" s="59"/>
      <c r="AN92" s="59"/>
      <c r="AO92" s="59"/>
      <c r="AP92" s="59"/>
      <c r="AQ92" s="59"/>
      <c r="AR92" s="59"/>
      <c r="AS92" s="59"/>
      <c r="AT92" s="59"/>
      <c r="AU92" s="59"/>
      <c r="AV92" s="59"/>
      <c r="AW92" s="59"/>
      <c r="AX92" s="59"/>
      <c r="AY92" s="59"/>
      <c r="AZ92" s="59"/>
    </row>
    <row r="93" spans="1:67" s="43" customFormat="1" ht="13.5" customHeight="1">
      <c r="A93" s="58" t="s">
        <v>9</v>
      </c>
      <c r="B93" s="57">
        <v>3</v>
      </c>
      <c r="C93" s="57">
        <v>0</v>
      </c>
      <c r="D93" s="57">
        <v>0</v>
      </c>
      <c r="E93" s="57">
        <v>0</v>
      </c>
      <c r="F93" s="57">
        <f t="shared" ref="F93:F129" si="13">SUM(B93:E93)</f>
        <v>3</v>
      </c>
      <c r="G93" s="56">
        <f t="shared" ref="G93:G129" si="14">IF(SUM(C93,E93)=0,0,SUM(C93,E93)/F93*100)</f>
        <v>0</v>
      </c>
      <c r="H93" s="55">
        <f t="shared" ref="H93:H129" si="15">IF(F93=0,0,F93/F$129*100)</f>
        <v>3.225806451612903</v>
      </c>
      <c r="I93" s="57">
        <v>2</v>
      </c>
      <c r="J93" s="57">
        <v>0</v>
      </c>
      <c r="K93" s="57">
        <v>0</v>
      </c>
      <c r="L93" s="57">
        <v>0</v>
      </c>
      <c r="M93" s="57">
        <f t="shared" ref="M93:M129" si="16">SUM(I93:L93)</f>
        <v>2</v>
      </c>
      <c r="N93" s="56">
        <f t="shared" ref="N93:N129" si="17">IF(SUM(J93,L93)=0,0,SUM(J93,L93)/M93*100)</f>
        <v>0</v>
      </c>
      <c r="O93" s="55">
        <f t="shared" ref="O93:O129" si="18">IF(M93=0,0,M93/M$129*100)</f>
        <v>1.9047619047619049</v>
      </c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5"/>
      <c r="BB93" s="45"/>
      <c r="BC93" s="45"/>
      <c r="BD93" s="45"/>
      <c r="BE93" s="45"/>
      <c r="BF93" s="45"/>
      <c r="BG93" s="45"/>
      <c r="BH93" s="45"/>
      <c r="BI93" s="45"/>
      <c r="BJ93" s="45"/>
      <c r="BK93" s="45"/>
      <c r="BL93" s="45"/>
      <c r="BM93" s="45"/>
      <c r="BN93" s="45"/>
      <c r="BO93" s="45"/>
    </row>
    <row r="94" spans="1:67" s="43" customFormat="1" ht="13.5" customHeight="1">
      <c r="A94" s="54" t="s">
        <v>10</v>
      </c>
      <c r="B94" s="53">
        <v>1</v>
      </c>
      <c r="C94" s="53">
        <v>0</v>
      </c>
      <c r="D94" s="53">
        <v>0</v>
      </c>
      <c r="E94" s="53">
        <v>0</v>
      </c>
      <c r="F94" s="53">
        <f t="shared" si="13"/>
        <v>1</v>
      </c>
      <c r="G94" s="52">
        <f t="shared" si="14"/>
        <v>0</v>
      </c>
      <c r="H94" s="51">
        <f t="shared" si="15"/>
        <v>1.0752688172043012</v>
      </c>
      <c r="I94" s="53">
        <v>1</v>
      </c>
      <c r="J94" s="53">
        <v>0</v>
      </c>
      <c r="K94" s="53">
        <v>0</v>
      </c>
      <c r="L94" s="53">
        <v>0</v>
      </c>
      <c r="M94" s="53">
        <f t="shared" si="16"/>
        <v>1</v>
      </c>
      <c r="N94" s="52">
        <f t="shared" si="17"/>
        <v>0</v>
      </c>
      <c r="O94" s="51">
        <f t="shared" si="18"/>
        <v>0.95238095238095244</v>
      </c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5"/>
      <c r="BB94" s="45"/>
      <c r="BC94" s="45"/>
      <c r="BD94" s="45"/>
      <c r="BE94" s="45"/>
      <c r="BF94" s="45"/>
      <c r="BG94" s="45"/>
      <c r="BH94" s="45"/>
      <c r="BI94" s="45"/>
      <c r="BJ94" s="45"/>
      <c r="BK94" s="45"/>
      <c r="BL94" s="45"/>
      <c r="BM94" s="45"/>
      <c r="BN94" s="45"/>
      <c r="BO94" s="45"/>
    </row>
    <row r="95" spans="1:67" s="44" customFormat="1" ht="13.5" customHeight="1">
      <c r="A95" s="54" t="s">
        <v>11</v>
      </c>
      <c r="B95" s="53">
        <v>0</v>
      </c>
      <c r="C95" s="53">
        <v>0</v>
      </c>
      <c r="D95" s="53">
        <v>0</v>
      </c>
      <c r="E95" s="53">
        <v>0</v>
      </c>
      <c r="F95" s="53">
        <f t="shared" si="13"/>
        <v>0</v>
      </c>
      <c r="G95" s="52">
        <f t="shared" si="14"/>
        <v>0</v>
      </c>
      <c r="H95" s="51">
        <f t="shared" si="15"/>
        <v>0</v>
      </c>
      <c r="I95" s="53">
        <v>3</v>
      </c>
      <c r="J95" s="53">
        <v>0</v>
      </c>
      <c r="K95" s="53">
        <v>0</v>
      </c>
      <c r="L95" s="53">
        <v>0</v>
      </c>
      <c r="M95" s="53">
        <f t="shared" si="16"/>
        <v>3</v>
      </c>
      <c r="N95" s="52">
        <f t="shared" si="17"/>
        <v>0</v>
      </c>
      <c r="O95" s="51">
        <f t="shared" si="18"/>
        <v>2.8571428571428572</v>
      </c>
      <c r="BA95" s="45"/>
      <c r="BB95" s="45"/>
      <c r="BC95" s="45"/>
      <c r="BD95" s="45"/>
      <c r="BE95" s="45"/>
      <c r="BF95" s="45"/>
      <c r="BG95" s="45"/>
      <c r="BH95" s="45"/>
      <c r="BI95" s="45"/>
      <c r="BJ95" s="45"/>
      <c r="BK95" s="45"/>
      <c r="BL95" s="45"/>
      <c r="BM95" s="45"/>
      <c r="BN95" s="45"/>
      <c r="BO95" s="45"/>
    </row>
    <row r="96" spans="1:67" s="46" customFormat="1" ht="13.5" customHeight="1">
      <c r="A96" s="54" t="s">
        <v>12</v>
      </c>
      <c r="B96" s="53">
        <v>2</v>
      </c>
      <c r="C96" s="53">
        <v>0</v>
      </c>
      <c r="D96" s="53">
        <v>0</v>
      </c>
      <c r="E96" s="53">
        <v>0</v>
      </c>
      <c r="F96" s="53">
        <f t="shared" si="13"/>
        <v>2</v>
      </c>
      <c r="G96" s="52">
        <f t="shared" si="14"/>
        <v>0</v>
      </c>
      <c r="H96" s="51">
        <f t="shared" si="15"/>
        <v>2.1505376344086025</v>
      </c>
      <c r="I96" s="53">
        <v>3</v>
      </c>
      <c r="J96" s="53">
        <v>0</v>
      </c>
      <c r="K96" s="53">
        <v>0</v>
      </c>
      <c r="L96" s="53">
        <v>0</v>
      </c>
      <c r="M96" s="53">
        <f t="shared" si="16"/>
        <v>3</v>
      </c>
      <c r="N96" s="52">
        <f t="shared" si="17"/>
        <v>0</v>
      </c>
      <c r="O96" s="51">
        <f t="shared" si="18"/>
        <v>2.8571428571428572</v>
      </c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5"/>
      <c r="BB96" s="45"/>
      <c r="BC96" s="45"/>
      <c r="BD96" s="45"/>
      <c r="BE96" s="45"/>
      <c r="BF96" s="45"/>
      <c r="BG96" s="45"/>
      <c r="BH96" s="45"/>
      <c r="BI96" s="45"/>
      <c r="BJ96" s="45"/>
      <c r="BK96" s="45"/>
      <c r="BL96" s="45"/>
      <c r="BM96" s="45"/>
      <c r="BN96" s="45"/>
      <c r="BO96" s="45"/>
    </row>
    <row r="97" spans="1:67" s="44" customFormat="1" ht="13.5" customHeight="1">
      <c r="A97" s="54" t="s">
        <v>13</v>
      </c>
      <c r="B97" s="53">
        <v>4</v>
      </c>
      <c r="C97" s="53">
        <v>0</v>
      </c>
      <c r="D97" s="53">
        <v>0</v>
      </c>
      <c r="E97" s="53">
        <v>0</v>
      </c>
      <c r="F97" s="53">
        <f t="shared" si="13"/>
        <v>4</v>
      </c>
      <c r="G97" s="52">
        <f t="shared" si="14"/>
        <v>0</v>
      </c>
      <c r="H97" s="51">
        <f t="shared" si="15"/>
        <v>4.3010752688172049</v>
      </c>
      <c r="I97" s="53">
        <v>2</v>
      </c>
      <c r="J97" s="53">
        <v>0</v>
      </c>
      <c r="K97" s="53">
        <v>0</v>
      </c>
      <c r="L97" s="53">
        <v>0</v>
      </c>
      <c r="M97" s="53">
        <f t="shared" si="16"/>
        <v>2</v>
      </c>
      <c r="N97" s="52">
        <f t="shared" si="17"/>
        <v>0</v>
      </c>
      <c r="O97" s="51">
        <f t="shared" si="18"/>
        <v>1.9047619047619049</v>
      </c>
      <c r="BA97" s="45"/>
      <c r="BB97" s="45"/>
      <c r="BC97" s="45"/>
      <c r="BD97" s="45"/>
      <c r="BE97" s="45"/>
      <c r="BF97" s="45"/>
      <c r="BG97" s="45"/>
      <c r="BH97" s="45"/>
      <c r="BI97" s="45"/>
      <c r="BJ97" s="45"/>
      <c r="BK97" s="45"/>
      <c r="BL97" s="45"/>
      <c r="BM97" s="45"/>
      <c r="BN97" s="45"/>
      <c r="BO97" s="45"/>
    </row>
    <row r="98" spans="1:67" s="44" customFormat="1" ht="13.5" customHeight="1">
      <c r="A98" s="54" t="s">
        <v>14</v>
      </c>
      <c r="B98" s="53">
        <v>4</v>
      </c>
      <c r="C98" s="53">
        <v>0</v>
      </c>
      <c r="D98" s="53">
        <v>0</v>
      </c>
      <c r="E98" s="53">
        <v>0</v>
      </c>
      <c r="F98" s="53">
        <f t="shared" si="13"/>
        <v>4</v>
      </c>
      <c r="G98" s="52">
        <f t="shared" si="14"/>
        <v>0</v>
      </c>
      <c r="H98" s="51">
        <f t="shared" si="15"/>
        <v>4.3010752688172049</v>
      </c>
      <c r="I98" s="53">
        <v>2</v>
      </c>
      <c r="J98" s="53">
        <v>0</v>
      </c>
      <c r="K98" s="53">
        <v>0</v>
      </c>
      <c r="L98" s="53">
        <v>0</v>
      </c>
      <c r="M98" s="53">
        <f t="shared" si="16"/>
        <v>2</v>
      </c>
      <c r="N98" s="52">
        <f t="shared" si="17"/>
        <v>0</v>
      </c>
      <c r="O98" s="51">
        <f t="shared" si="18"/>
        <v>1.9047619047619049</v>
      </c>
      <c r="BA98" s="45"/>
      <c r="BB98" s="45"/>
      <c r="BC98" s="45"/>
      <c r="BD98" s="45"/>
      <c r="BE98" s="45"/>
      <c r="BF98" s="45"/>
      <c r="BG98" s="45"/>
      <c r="BH98" s="45"/>
      <c r="BI98" s="45"/>
      <c r="BJ98" s="45"/>
      <c r="BK98" s="45"/>
      <c r="BL98" s="45"/>
      <c r="BM98" s="45"/>
      <c r="BN98" s="45"/>
      <c r="BO98" s="45"/>
    </row>
    <row r="99" spans="1:67" s="44" customFormat="1" ht="13.5" customHeight="1">
      <c r="A99" s="50" t="s">
        <v>15</v>
      </c>
      <c r="B99" s="49">
        <f>SUM(B93:B98)</f>
        <v>14</v>
      </c>
      <c r="C99" s="49">
        <f>SUM(C93:C98)</f>
        <v>0</v>
      </c>
      <c r="D99" s="49">
        <f>SUM(D93:D98)</f>
        <v>0</v>
      </c>
      <c r="E99" s="49">
        <f>SUM(E93:E98)</f>
        <v>0</v>
      </c>
      <c r="F99" s="49">
        <f t="shared" si="13"/>
        <v>14</v>
      </c>
      <c r="G99" s="48">
        <f t="shared" si="14"/>
        <v>0</v>
      </c>
      <c r="H99" s="47">
        <f t="shared" si="15"/>
        <v>15.053763440860216</v>
      </c>
      <c r="I99" s="49">
        <f>SUM(I93:I98)</f>
        <v>13</v>
      </c>
      <c r="J99" s="49">
        <f>SUM(J93:J98)</f>
        <v>0</v>
      </c>
      <c r="K99" s="49">
        <f>SUM(K93:K98)</f>
        <v>0</v>
      </c>
      <c r="L99" s="49">
        <f>SUM(L93:L98)</f>
        <v>0</v>
      </c>
      <c r="M99" s="49">
        <f t="shared" si="16"/>
        <v>13</v>
      </c>
      <c r="N99" s="48">
        <f t="shared" si="17"/>
        <v>0</v>
      </c>
      <c r="O99" s="47">
        <f t="shared" si="18"/>
        <v>12.380952380952381</v>
      </c>
      <c r="BA99" s="45"/>
      <c r="BB99" s="45"/>
      <c r="BC99" s="45"/>
      <c r="BD99" s="45"/>
      <c r="BE99" s="45"/>
      <c r="BF99" s="45"/>
      <c r="BG99" s="45"/>
      <c r="BH99" s="45"/>
      <c r="BI99" s="45"/>
      <c r="BJ99" s="45"/>
      <c r="BK99" s="45"/>
      <c r="BL99" s="45"/>
      <c r="BM99" s="45"/>
      <c r="BN99" s="45"/>
      <c r="BO99" s="45"/>
    </row>
    <row r="100" spans="1:67" s="46" customFormat="1" ht="13.5" customHeight="1">
      <c r="A100" s="58" t="s">
        <v>16</v>
      </c>
      <c r="B100" s="57">
        <v>3</v>
      </c>
      <c r="C100" s="57">
        <v>0</v>
      </c>
      <c r="D100" s="57">
        <v>0</v>
      </c>
      <c r="E100" s="57">
        <v>0</v>
      </c>
      <c r="F100" s="57">
        <f t="shared" si="13"/>
        <v>3</v>
      </c>
      <c r="G100" s="56">
        <f t="shared" si="14"/>
        <v>0</v>
      </c>
      <c r="H100" s="55">
        <f t="shared" si="15"/>
        <v>3.225806451612903</v>
      </c>
      <c r="I100" s="57">
        <v>2</v>
      </c>
      <c r="J100" s="57">
        <v>0</v>
      </c>
      <c r="K100" s="57">
        <v>0</v>
      </c>
      <c r="L100" s="57">
        <v>0</v>
      </c>
      <c r="M100" s="57">
        <f t="shared" si="16"/>
        <v>2</v>
      </c>
      <c r="N100" s="56">
        <f t="shared" si="17"/>
        <v>0</v>
      </c>
      <c r="O100" s="55">
        <f t="shared" si="18"/>
        <v>1.9047619047619049</v>
      </c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</row>
    <row r="101" spans="1:67" s="46" customFormat="1" ht="13.5" customHeight="1">
      <c r="A101" s="54" t="s">
        <v>17</v>
      </c>
      <c r="B101" s="53">
        <v>2</v>
      </c>
      <c r="C101" s="53">
        <v>0</v>
      </c>
      <c r="D101" s="53">
        <v>0</v>
      </c>
      <c r="E101" s="53">
        <v>0</v>
      </c>
      <c r="F101" s="53">
        <f t="shared" si="13"/>
        <v>2</v>
      </c>
      <c r="G101" s="52">
        <f t="shared" si="14"/>
        <v>0</v>
      </c>
      <c r="H101" s="51">
        <f t="shared" si="15"/>
        <v>2.1505376344086025</v>
      </c>
      <c r="I101" s="53">
        <v>2</v>
      </c>
      <c r="J101" s="53">
        <v>0</v>
      </c>
      <c r="K101" s="53">
        <v>0</v>
      </c>
      <c r="L101" s="53">
        <v>0</v>
      </c>
      <c r="M101" s="53">
        <f t="shared" si="16"/>
        <v>2</v>
      </c>
      <c r="N101" s="52">
        <f t="shared" si="17"/>
        <v>0</v>
      </c>
      <c r="O101" s="51">
        <f t="shared" si="18"/>
        <v>1.9047619047619049</v>
      </c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</row>
    <row r="102" spans="1:67" s="46" customFormat="1" ht="13.5" customHeight="1">
      <c r="A102" s="54" t="s">
        <v>18</v>
      </c>
      <c r="B102" s="53">
        <v>0</v>
      </c>
      <c r="C102" s="53">
        <v>0</v>
      </c>
      <c r="D102" s="53">
        <v>1</v>
      </c>
      <c r="E102" s="53">
        <v>0</v>
      </c>
      <c r="F102" s="53">
        <f t="shared" si="13"/>
        <v>1</v>
      </c>
      <c r="G102" s="52">
        <f t="shared" si="14"/>
        <v>0</v>
      </c>
      <c r="H102" s="51">
        <f t="shared" si="15"/>
        <v>1.0752688172043012</v>
      </c>
      <c r="I102" s="53">
        <v>1</v>
      </c>
      <c r="J102" s="53">
        <v>0</v>
      </c>
      <c r="K102" s="53">
        <v>2</v>
      </c>
      <c r="L102" s="53">
        <v>0</v>
      </c>
      <c r="M102" s="53">
        <f t="shared" si="16"/>
        <v>3</v>
      </c>
      <c r="N102" s="52">
        <f t="shared" si="17"/>
        <v>0</v>
      </c>
      <c r="O102" s="51">
        <f t="shared" si="18"/>
        <v>2.8571428571428572</v>
      </c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5"/>
      <c r="BB102" s="45"/>
      <c r="BC102" s="45"/>
      <c r="BD102" s="45"/>
      <c r="BE102" s="45"/>
      <c r="BF102" s="45"/>
      <c r="BG102" s="45"/>
      <c r="BH102" s="45"/>
      <c r="BI102" s="45"/>
      <c r="BJ102" s="45"/>
      <c r="BK102" s="45"/>
      <c r="BL102" s="45"/>
      <c r="BM102" s="45"/>
      <c r="BN102" s="45"/>
      <c r="BO102" s="45"/>
    </row>
    <row r="103" spans="1:67" s="44" customFormat="1" ht="13.5" customHeight="1">
      <c r="A103" s="54" t="s">
        <v>19</v>
      </c>
      <c r="B103" s="53">
        <v>3</v>
      </c>
      <c r="C103" s="53">
        <v>0</v>
      </c>
      <c r="D103" s="53">
        <v>0</v>
      </c>
      <c r="E103" s="53">
        <v>0</v>
      </c>
      <c r="F103" s="53">
        <f t="shared" si="13"/>
        <v>3</v>
      </c>
      <c r="G103" s="52">
        <f t="shared" si="14"/>
        <v>0</v>
      </c>
      <c r="H103" s="51">
        <f t="shared" si="15"/>
        <v>3.225806451612903</v>
      </c>
      <c r="I103" s="53">
        <v>0</v>
      </c>
      <c r="J103" s="53">
        <v>0</v>
      </c>
      <c r="K103" s="53">
        <v>0</v>
      </c>
      <c r="L103" s="53">
        <v>0</v>
      </c>
      <c r="M103" s="53">
        <f t="shared" si="16"/>
        <v>0</v>
      </c>
      <c r="N103" s="52">
        <f t="shared" si="17"/>
        <v>0</v>
      </c>
      <c r="O103" s="51">
        <f t="shared" si="18"/>
        <v>0</v>
      </c>
      <c r="BA103" s="45"/>
      <c r="BB103" s="45"/>
      <c r="BC103" s="45"/>
      <c r="BD103" s="45"/>
      <c r="BE103" s="45"/>
      <c r="BF103" s="45"/>
      <c r="BG103" s="45"/>
      <c r="BH103" s="45"/>
      <c r="BI103" s="45"/>
      <c r="BJ103" s="45"/>
      <c r="BK103" s="45"/>
      <c r="BL103" s="45"/>
      <c r="BM103" s="45"/>
      <c r="BN103" s="45"/>
      <c r="BO103" s="45"/>
    </row>
    <row r="104" spans="1:67" s="46" customFormat="1" ht="13.5" customHeight="1">
      <c r="A104" s="54" t="s">
        <v>20</v>
      </c>
      <c r="B104" s="53">
        <v>3</v>
      </c>
      <c r="C104" s="53">
        <v>0</v>
      </c>
      <c r="D104" s="53">
        <v>0</v>
      </c>
      <c r="E104" s="53">
        <v>0</v>
      </c>
      <c r="F104" s="53">
        <f t="shared" si="13"/>
        <v>3</v>
      </c>
      <c r="G104" s="52">
        <f t="shared" si="14"/>
        <v>0</v>
      </c>
      <c r="H104" s="51">
        <f t="shared" si="15"/>
        <v>3.225806451612903</v>
      </c>
      <c r="I104" s="53">
        <v>1</v>
      </c>
      <c r="J104" s="53">
        <v>0</v>
      </c>
      <c r="K104" s="53">
        <v>0</v>
      </c>
      <c r="L104" s="53">
        <v>0</v>
      </c>
      <c r="M104" s="53">
        <f t="shared" si="16"/>
        <v>1</v>
      </c>
      <c r="N104" s="52">
        <f t="shared" si="17"/>
        <v>0</v>
      </c>
      <c r="O104" s="51">
        <f t="shared" si="18"/>
        <v>0.95238095238095244</v>
      </c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5"/>
      <c r="BB104" s="45"/>
      <c r="BC104" s="45"/>
      <c r="BD104" s="45"/>
      <c r="BE104" s="45"/>
      <c r="BF104" s="45"/>
      <c r="BG104" s="45"/>
      <c r="BH104" s="45"/>
      <c r="BI104" s="45"/>
      <c r="BJ104" s="45"/>
      <c r="BK104" s="45"/>
      <c r="BL104" s="45"/>
      <c r="BM104" s="45"/>
      <c r="BN104" s="45"/>
      <c r="BO104" s="45"/>
    </row>
    <row r="105" spans="1:67" s="44" customFormat="1" ht="13.5" customHeight="1">
      <c r="A105" s="54" t="s">
        <v>21</v>
      </c>
      <c r="B105" s="53">
        <v>2</v>
      </c>
      <c r="C105" s="53">
        <v>0</v>
      </c>
      <c r="D105" s="53">
        <v>0</v>
      </c>
      <c r="E105" s="53">
        <v>0</v>
      </c>
      <c r="F105" s="53">
        <f t="shared" si="13"/>
        <v>2</v>
      </c>
      <c r="G105" s="52">
        <f t="shared" si="14"/>
        <v>0</v>
      </c>
      <c r="H105" s="51">
        <f t="shared" si="15"/>
        <v>2.1505376344086025</v>
      </c>
      <c r="I105" s="53">
        <v>1</v>
      </c>
      <c r="J105" s="53">
        <v>0</v>
      </c>
      <c r="K105" s="53">
        <v>0</v>
      </c>
      <c r="L105" s="53">
        <v>0</v>
      </c>
      <c r="M105" s="53">
        <f t="shared" si="16"/>
        <v>1</v>
      </c>
      <c r="N105" s="52">
        <f t="shared" si="17"/>
        <v>0</v>
      </c>
      <c r="O105" s="51">
        <f t="shared" si="18"/>
        <v>0.95238095238095244</v>
      </c>
      <c r="BA105" s="45"/>
      <c r="BB105" s="45"/>
      <c r="BC105" s="45"/>
      <c r="BD105" s="45"/>
      <c r="BE105" s="45"/>
      <c r="BF105" s="45"/>
      <c r="BG105" s="45"/>
      <c r="BH105" s="45"/>
      <c r="BI105" s="45"/>
      <c r="BJ105" s="45"/>
      <c r="BK105" s="45"/>
      <c r="BL105" s="45"/>
      <c r="BM105" s="45"/>
      <c r="BN105" s="45"/>
      <c r="BO105" s="45"/>
    </row>
    <row r="106" spans="1:67" s="46" customFormat="1" ht="13.5" customHeight="1">
      <c r="A106" s="50" t="s">
        <v>15</v>
      </c>
      <c r="B106" s="49">
        <f>SUM(B100:B105)</f>
        <v>13</v>
      </c>
      <c r="C106" s="49">
        <f>SUM(C100:C105)</f>
        <v>0</v>
      </c>
      <c r="D106" s="49">
        <f>SUM(D100:D105)</f>
        <v>1</v>
      </c>
      <c r="E106" s="49">
        <f>SUM(E100:E105)</f>
        <v>0</v>
      </c>
      <c r="F106" s="49">
        <f t="shared" si="13"/>
        <v>14</v>
      </c>
      <c r="G106" s="48">
        <f t="shared" si="14"/>
        <v>0</v>
      </c>
      <c r="H106" s="47">
        <f t="shared" si="15"/>
        <v>15.053763440860216</v>
      </c>
      <c r="I106" s="49">
        <f>SUM(I100:I105)</f>
        <v>7</v>
      </c>
      <c r="J106" s="49">
        <f>SUM(J100:J105)</f>
        <v>0</v>
      </c>
      <c r="K106" s="49">
        <f>SUM(K100:K105)</f>
        <v>2</v>
      </c>
      <c r="L106" s="49">
        <f>SUM(L100:L105)</f>
        <v>0</v>
      </c>
      <c r="M106" s="49">
        <f t="shared" si="16"/>
        <v>9</v>
      </c>
      <c r="N106" s="48">
        <f t="shared" si="17"/>
        <v>0</v>
      </c>
      <c r="O106" s="47">
        <f t="shared" si="18"/>
        <v>8.5714285714285712</v>
      </c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</row>
    <row r="107" spans="1:67" s="44" customFormat="1" ht="13.5" customHeight="1">
      <c r="A107" s="54" t="s">
        <v>22</v>
      </c>
      <c r="B107" s="53">
        <v>13</v>
      </c>
      <c r="C107" s="53">
        <v>0</v>
      </c>
      <c r="D107" s="53">
        <v>0</v>
      </c>
      <c r="E107" s="53">
        <v>0</v>
      </c>
      <c r="F107" s="53">
        <f t="shared" si="13"/>
        <v>13</v>
      </c>
      <c r="G107" s="52">
        <f t="shared" si="14"/>
        <v>0</v>
      </c>
      <c r="H107" s="51">
        <f t="shared" si="15"/>
        <v>13.978494623655912</v>
      </c>
      <c r="I107" s="53">
        <v>8</v>
      </c>
      <c r="J107" s="53">
        <v>0</v>
      </c>
      <c r="K107" s="53">
        <v>3</v>
      </c>
      <c r="L107" s="53">
        <v>0</v>
      </c>
      <c r="M107" s="53">
        <f t="shared" si="16"/>
        <v>11</v>
      </c>
      <c r="N107" s="52">
        <f t="shared" si="17"/>
        <v>0</v>
      </c>
      <c r="O107" s="51">
        <f t="shared" si="18"/>
        <v>10.476190476190476</v>
      </c>
      <c r="BA107" s="45"/>
      <c r="BB107" s="45"/>
      <c r="BC107" s="45"/>
      <c r="BD107" s="45"/>
      <c r="BE107" s="45"/>
      <c r="BF107" s="45"/>
      <c r="BG107" s="45"/>
      <c r="BH107" s="45"/>
      <c r="BI107" s="45"/>
      <c r="BJ107" s="45"/>
      <c r="BK107" s="45"/>
      <c r="BL107" s="45"/>
      <c r="BM107" s="45"/>
      <c r="BN107" s="45"/>
      <c r="BO107" s="45"/>
    </row>
    <row r="108" spans="1:67" s="46" customFormat="1" ht="13.5" customHeight="1">
      <c r="A108" s="54" t="s">
        <v>23</v>
      </c>
      <c r="B108" s="53">
        <v>6</v>
      </c>
      <c r="C108" s="53">
        <v>0</v>
      </c>
      <c r="D108" s="53">
        <v>2</v>
      </c>
      <c r="E108" s="53">
        <v>0</v>
      </c>
      <c r="F108" s="53">
        <f t="shared" si="13"/>
        <v>8</v>
      </c>
      <c r="G108" s="52">
        <f t="shared" si="14"/>
        <v>0</v>
      </c>
      <c r="H108" s="51">
        <f t="shared" si="15"/>
        <v>8.6021505376344098</v>
      </c>
      <c r="I108" s="53">
        <v>4</v>
      </c>
      <c r="J108" s="53">
        <v>0</v>
      </c>
      <c r="K108" s="53">
        <v>3</v>
      </c>
      <c r="L108" s="53">
        <v>0</v>
      </c>
      <c r="M108" s="53">
        <f t="shared" si="16"/>
        <v>7</v>
      </c>
      <c r="N108" s="52">
        <f t="shared" si="17"/>
        <v>0</v>
      </c>
      <c r="O108" s="51">
        <f t="shared" si="18"/>
        <v>6.666666666666667</v>
      </c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</row>
    <row r="109" spans="1:67" s="44" customFormat="1" ht="13.5" customHeight="1">
      <c r="A109" s="54" t="s">
        <v>24</v>
      </c>
      <c r="B109" s="53">
        <v>6</v>
      </c>
      <c r="C109" s="53">
        <v>0</v>
      </c>
      <c r="D109" s="53">
        <v>1</v>
      </c>
      <c r="E109" s="53">
        <v>0</v>
      </c>
      <c r="F109" s="53">
        <f t="shared" si="13"/>
        <v>7</v>
      </c>
      <c r="G109" s="52">
        <f t="shared" si="14"/>
        <v>0</v>
      </c>
      <c r="H109" s="51">
        <f t="shared" si="15"/>
        <v>7.5268817204301079</v>
      </c>
      <c r="I109" s="53">
        <v>6</v>
      </c>
      <c r="J109" s="53">
        <v>0</v>
      </c>
      <c r="K109" s="53">
        <v>0</v>
      </c>
      <c r="L109" s="53">
        <v>0</v>
      </c>
      <c r="M109" s="53">
        <f t="shared" si="16"/>
        <v>6</v>
      </c>
      <c r="N109" s="52">
        <f t="shared" si="17"/>
        <v>0</v>
      </c>
      <c r="O109" s="51">
        <f t="shared" si="18"/>
        <v>5.7142857142857144</v>
      </c>
      <c r="BA109" s="45"/>
      <c r="BB109" s="45"/>
      <c r="BC109" s="45"/>
      <c r="BD109" s="45"/>
      <c r="BE109" s="45"/>
      <c r="BF109" s="45"/>
      <c r="BG109" s="45"/>
      <c r="BH109" s="45"/>
      <c r="BI109" s="45"/>
      <c r="BJ109" s="45"/>
      <c r="BK109" s="45"/>
      <c r="BL109" s="45"/>
      <c r="BM109" s="45"/>
      <c r="BN109" s="45"/>
      <c r="BO109" s="45"/>
    </row>
    <row r="110" spans="1:67" s="46" customFormat="1" ht="13.5" customHeight="1">
      <c r="A110" s="54" t="s">
        <v>25</v>
      </c>
      <c r="B110" s="53">
        <v>6</v>
      </c>
      <c r="C110" s="53">
        <v>0</v>
      </c>
      <c r="D110" s="53">
        <v>0</v>
      </c>
      <c r="E110" s="53">
        <v>0</v>
      </c>
      <c r="F110" s="53">
        <f t="shared" si="13"/>
        <v>6</v>
      </c>
      <c r="G110" s="52">
        <f t="shared" si="14"/>
        <v>0</v>
      </c>
      <c r="H110" s="51">
        <f t="shared" si="15"/>
        <v>6.4516129032258061</v>
      </c>
      <c r="I110" s="53">
        <v>5</v>
      </c>
      <c r="J110" s="53">
        <v>0</v>
      </c>
      <c r="K110" s="53">
        <v>0</v>
      </c>
      <c r="L110" s="53">
        <v>0</v>
      </c>
      <c r="M110" s="53">
        <f t="shared" si="16"/>
        <v>5</v>
      </c>
      <c r="N110" s="52">
        <f t="shared" si="17"/>
        <v>0</v>
      </c>
      <c r="O110" s="51">
        <f t="shared" si="18"/>
        <v>4.7619047619047619</v>
      </c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</row>
    <row r="111" spans="1:67" s="46" customFormat="1" ht="13.5" customHeight="1">
      <c r="A111" s="54" t="s">
        <v>26</v>
      </c>
      <c r="B111" s="53">
        <v>3</v>
      </c>
      <c r="C111" s="53">
        <v>0</v>
      </c>
      <c r="D111" s="53">
        <v>0</v>
      </c>
      <c r="E111" s="53">
        <v>0</v>
      </c>
      <c r="F111" s="53">
        <f t="shared" si="13"/>
        <v>3</v>
      </c>
      <c r="G111" s="52">
        <f t="shared" si="14"/>
        <v>0</v>
      </c>
      <c r="H111" s="51">
        <f t="shared" si="15"/>
        <v>3.225806451612903</v>
      </c>
      <c r="I111" s="53">
        <v>14</v>
      </c>
      <c r="J111" s="53">
        <v>0</v>
      </c>
      <c r="K111" s="53">
        <v>2</v>
      </c>
      <c r="L111" s="53">
        <v>0</v>
      </c>
      <c r="M111" s="53">
        <f t="shared" si="16"/>
        <v>16</v>
      </c>
      <c r="N111" s="52">
        <f t="shared" si="17"/>
        <v>0</v>
      </c>
      <c r="O111" s="51">
        <f t="shared" si="18"/>
        <v>15.238095238095239</v>
      </c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</row>
    <row r="112" spans="1:67" s="46" customFormat="1" ht="13.5" customHeight="1">
      <c r="A112" s="54" t="s">
        <v>27</v>
      </c>
      <c r="B112" s="53">
        <v>3</v>
      </c>
      <c r="C112" s="53">
        <v>0</v>
      </c>
      <c r="D112" s="53">
        <v>2</v>
      </c>
      <c r="E112" s="53">
        <v>0</v>
      </c>
      <c r="F112" s="53">
        <f t="shared" si="13"/>
        <v>5</v>
      </c>
      <c r="G112" s="52">
        <f t="shared" si="14"/>
        <v>0</v>
      </c>
      <c r="H112" s="51">
        <f t="shared" si="15"/>
        <v>5.376344086021505</v>
      </c>
      <c r="I112" s="53">
        <v>8</v>
      </c>
      <c r="J112" s="53">
        <v>0</v>
      </c>
      <c r="K112" s="53">
        <v>2</v>
      </c>
      <c r="L112" s="53">
        <v>1</v>
      </c>
      <c r="M112" s="53">
        <f t="shared" si="16"/>
        <v>11</v>
      </c>
      <c r="N112" s="52">
        <f t="shared" si="17"/>
        <v>9.0909090909090917</v>
      </c>
      <c r="O112" s="51">
        <f t="shared" si="18"/>
        <v>10.476190476190476</v>
      </c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5"/>
      <c r="BB112" s="45"/>
      <c r="BC112" s="45"/>
      <c r="BD112" s="45"/>
      <c r="BE112" s="45"/>
      <c r="BF112" s="45"/>
      <c r="BG112" s="45"/>
      <c r="BH112" s="45"/>
      <c r="BI112" s="45"/>
      <c r="BJ112" s="45"/>
      <c r="BK112" s="45"/>
      <c r="BL112" s="45"/>
      <c r="BM112" s="45"/>
      <c r="BN112" s="45"/>
      <c r="BO112" s="45"/>
    </row>
    <row r="113" spans="1:67" s="44" customFormat="1" ht="13.5" customHeight="1">
      <c r="A113" s="54" t="s">
        <v>28</v>
      </c>
      <c r="B113" s="53">
        <v>5</v>
      </c>
      <c r="C113" s="53">
        <v>0</v>
      </c>
      <c r="D113" s="53">
        <v>0</v>
      </c>
      <c r="E113" s="53">
        <v>0</v>
      </c>
      <c r="F113" s="53">
        <f t="shared" si="13"/>
        <v>5</v>
      </c>
      <c r="G113" s="52">
        <f t="shared" si="14"/>
        <v>0</v>
      </c>
      <c r="H113" s="51">
        <f t="shared" si="15"/>
        <v>5.376344086021505</v>
      </c>
      <c r="I113" s="53">
        <v>5</v>
      </c>
      <c r="J113" s="53">
        <v>0</v>
      </c>
      <c r="K113" s="53">
        <v>1</v>
      </c>
      <c r="L113" s="53">
        <v>0</v>
      </c>
      <c r="M113" s="53">
        <f t="shared" si="16"/>
        <v>6</v>
      </c>
      <c r="N113" s="52">
        <f t="shared" si="17"/>
        <v>0</v>
      </c>
      <c r="O113" s="51">
        <f t="shared" si="18"/>
        <v>5.7142857142857144</v>
      </c>
      <c r="BA113" s="45"/>
      <c r="BB113" s="45"/>
      <c r="BC113" s="45"/>
      <c r="BD113" s="45"/>
      <c r="BE113" s="45"/>
      <c r="BF113" s="45"/>
      <c r="BG113" s="45"/>
      <c r="BH113" s="45"/>
      <c r="BI113" s="45"/>
      <c r="BJ113" s="45"/>
      <c r="BK113" s="45"/>
      <c r="BL113" s="45"/>
      <c r="BM113" s="45"/>
      <c r="BN113" s="45"/>
      <c r="BO113" s="45"/>
    </row>
    <row r="114" spans="1:67" s="44" customFormat="1" ht="13.5" customHeight="1">
      <c r="A114" s="54" t="s">
        <v>59</v>
      </c>
      <c r="B114" s="53">
        <v>5</v>
      </c>
      <c r="C114" s="53">
        <v>0</v>
      </c>
      <c r="D114" s="53">
        <v>0</v>
      </c>
      <c r="E114" s="53">
        <v>0</v>
      </c>
      <c r="F114" s="53">
        <f t="shared" si="13"/>
        <v>5</v>
      </c>
      <c r="G114" s="52">
        <f t="shared" si="14"/>
        <v>0</v>
      </c>
      <c r="H114" s="51">
        <f t="shared" si="15"/>
        <v>5.376344086021505</v>
      </c>
      <c r="I114" s="53">
        <v>8</v>
      </c>
      <c r="J114" s="53">
        <v>0</v>
      </c>
      <c r="K114" s="53">
        <v>3</v>
      </c>
      <c r="L114" s="53">
        <v>0</v>
      </c>
      <c r="M114" s="53">
        <f t="shared" si="16"/>
        <v>11</v>
      </c>
      <c r="N114" s="52">
        <f t="shared" si="17"/>
        <v>0</v>
      </c>
      <c r="O114" s="51">
        <f t="shared" si="18"/>
        <v>10.476190476190476</v>
      </c>
      <c r="BA114" s="45"/>
      <c r="BB114" s="45"/>
      <c r="BC114" s="45"/>
      <c r="BD114" s="45"/>
      <c r="BE114" s="45"/>
      <c r="BF114" s="45"/>
      <c r="BG114" s="45"/>
      <c r="BH114" s="45"/>
      <c r="BI114" s="45"/>
      <c r="BJ114" s="45"/>
      <c r="BK114" s="45"/>
      <c r="BL114" s="45"/>
      <c r="BM114" s="45"/>
      <c r="BN114" s="45"/>
      <c r="BO114" s="45"/>
    </row>
    <row r="115" spans="1:67" s="44" customFormat="1" ht="13.5" customHeight="1">
      <c r="A115" s="58" t="s">
        <v>29</v>
      </c>
      <c r="B115" s="57">
        <v>1</v>
      </c>
      <c r="C115" s="57">
        <v>0</v>
      </c>
      <c r="D115" s="57">
        <v>0</v>
      </c>
      <c r="E115" s="57">
        <v>0</v>
      </c>
      <c r="F115" s="57">
        <f t="shared" si="13"/>
        <v>1</v>
      </c>
      <c r="G115" s="56">
        <f t="shared" si="14"/>
        <v>0</v>
      </c>
      <c r="H115" s="55">
        <f t="shared" si="15"/>
        <v>1.0752688172043012</v>
      </c>
      <c r="I115" s="57">
        <v>1</v>
      </c>
      <c r="J115" s="57">
        <v>0</v>
      </c>
      <c r="K115" s="57">
        <v>0</v>
      </c>
      <c r="L115" s="57">
        <v>0</v>
      </c>
      <c r="M115" s="57">
        <f t="shared" si="16"/>
        <v>1</v>
      </c>
      <c r="N115" s="56">
        <f t="shared" si="17"/>
        <v>0</v>
      </c>
      <c r="O115" s="55">
        <f t="shared" si="18"/>
        <v>0.95238095238095244</v>
      </c>
      <c r="BA115" s="45"/>
      <c r="BB115" s="45"/>
      <c r="BC115" s="45"/>
      <c r="BD115" s="45"/>
      <c r="BE115" s="45"/>
      <c r="BF115" s="45"/>
      <c r="BG115" s="45"/>
      <c r="BH115" s="45"/>
      <c r="BI115" s="45"/>
      <c r="BJ115" s="45"/>
      <c r="BK115" s="45"/>
      <c r="BL115" s="45"/>
      <c r="BM115" s="45"/>
      <c r="BN115" s="45"/>
      <c r="BO115" s="45"/>
    </row>
    <row r="116" spans="1:67" s="46" customFormat="1" ht="13.5" customHeight="1">
      <c r="A116" s="54" t="s">
        <v>30</v>
      </c>
      <c r="B116" s="53">
        <v>1</v>
      </c>
      <c r="C116" s="53">
        <v>0</v>
      </c>
      <c r="D116" s="53">
        <v>0</v>
      </c>
      <c r="E116" s="53">
        <v>0</v>
      </c>
      <c r="F116" s="53">
        <f t="shared" si="13"/>
        <v>1</v>
      </c>
      <c r="G116" s="52">
        <f t="shared" si="14"/>
        <v>0</v>
      </c>
      <c r="H116" s="51">
        <f t="shared" si="15"/>
        <v>1.0752688172043012</v>
      </c>
      <c r="I116" s="53">
        <v>3</v>
      </c>
      <c r="J116" s="53">
        <v>0</v>
      </c>
      <c r="K116" s="53">
        <v>0</v>
      </c>
      <c r="L116" s="53">
        <v>0</v>
      </c>
      <c r="M116" s="53">
        <f t="shared" si="16"/>
        <v>3</v>
      </c>
      <c r="N116" s="52">
        <f t="shared" si="17"/>
        <v>0</v>
      </c>
      <c r="O116" s="51">
        <f t="shared" si="18"/>
        <v>2.8571428571428572</v>
      </c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</row>
    <row r="117" spans="1:67" s="46" customFormat="1" ht="13.5" customHeight="1">
      <c r="A117" s="54" t="s">
        <v>31</v>
      </c>
      <c r="B117" s="53">
        <v>1</v>
      </c>
      <c r="C117" s="53">
        <v>0</v>
      </c>
      <c r="D117" s="53">
        <v>0</v>
      </c>
      <c r="E117" s="53">
        <v>0</v>
      </c>
      <c r="F117" s="53">
        <f t="shared" si="13"/>
        <v>1</v>
      </c>
      <c r="G117" s="52">
        <f t="shared" si="14"/>
        <v>0</v>
      </c>
      <c r="H117" s="51">
        <f t="shared" si="15"/>
        <v>1.0752688172043012</v>
      </c>
      <c r="I117" s="53">
        <v>2</v>
      </c>
      <c r="J117" s="53">
        <v>0</v>
      </c>
      <c r="K117" s="53">
        <v>0</v>
      </c>
      <c r="L117" s="53">
        <v>0</v>
      </c>
      <c r="M117" s="53">
        <f t="shared" si="16"/>
        <v>2</v>
      </c>
      <c r="N117" s="52">
        <f t="shared" si="17"/>
        <v>0</v>
      </c>
      <c r="O117" s="51">
        <f t="shared" si="18"/>
        <v>1.9047619047619049</v>
      </c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</row>
    <row r="118" spans="1:67" s="46" customFormat="1" ht="13.5" customHeight="1">
      <c r="A118" s="54" t="s">
        <v>32</v>
      </c>
      <c r="B118" s="53">
        <v>1</v>
      </c>
      <c r="C118" s="53">
        <v>0</v>
      </c>
      <c r="D118" s="53">
        <v>0</v>
      </c>
      <c r="E118" s="53">
        <v>0</v>
      </c>
      <c r="F118" s="53">
        <f t="shared" si="13"/>
        <v>1</v>
      </c>
      <c r="G118" s="52">
        <f t="shared" si="14"/>
        <v>0</v>
      </c>
      <c r="H118" s="51">
        <f t="shared" si="15"/>
        <v>1.0752688172043012</v>
      </c>
      <c r="I118" s="53">
        <v>0</v>
      </c>
      <c r="J118" s="53">
        <v>0</v>
      </c>
      <c r="K118" s="53">
        <v>0</v>
      </c>
      <c r="L118" s="53">
        <v>0</v>
      </c>
      <c r="M118" s="53">
        <f t="shared" si="16"/>
        <v>0</v>
      </c>
      <c r="N118" s="52">
        <f t="shared" si="17"/>
        <v>0</v>
      </c>
      <c r="O118" s="51">
        <f t="shared" si="18"/>
        <v>0</v>
      </c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5"/>
      <c r="BB118" s="45"/>
      <c r="BC118" s="45"/>
      <c r="BD118" s="45"/>
      <c r="BE118" s="45"/>
      <c r="BF118" s="45"/>
      <c r="BG118" s="45"/>
      <c r="BH118" s="45"/>
      <c r="BI118" s="45"/>
      <c r="BJ118" s="45"/>
      <c r="BK118" s="45"/>
      <c r="BL118" s="45"/>
      <c r="BM118" s="45"/>
      <c r="BN118" s="45"/>
      <c r="BO118" s="45"/>
    </row>
    <row r="119" spans="1:67" s="44" customFormat="1" ht="13.5" customHeight="1">
      <c r="A119" s="54" t="s">
        <v>33</v>
      </c>
      <c r="B119" s="53">
        <v>1</v>
      </c>
      <c r="C119" s="53">
        <v>0</v>
      </c>
      <c r="D119" s="53">
        <v>0</v>
      </c>
      <c r="E119" s="53">
        <v>1</v>
      </c>
      <c r="F119" s="53">
        <f t="shared" si="13"/>
        <v>2</v>
      </c>
      <c r="G119" s="52">
        <f t="shared" si="14"/>
        <v>50</v>
      </c>
      <c r="H119" s="51">
        <f t="shared" si="15"/>
        <v>2.1505376344086025</v>
      </c>
      <c r="I119" s="53">
        <v>1</v>
      </c>
      <c r="J119" s="53">
        <v>0</v>
      </c>
      <c r="K119" s="53">
        <v>0</v>
      </c>
      <c r="L119" s="53">
        <v>0</v>
      </c>
      <c r="M119" s="53">
        <f t="shared" si="16"/>
        <v>1</v>
      </c>
      <c r="N119" s="52">
        <f t="shared" si="17"/>
        <v>0</v>
      </c>
      <c r="O119" s="51">
        <f t="shared" si="18"/>
        <v>0.95238095238095244</v>
      </c>
      <c r="BA119" s="45"/>
      <c r="BB119" s="45"/>
      <c r="BC119" s="45"/>
      <c r="BD119" s="45"/>
      <c r="BE119" s="45"/>
      <c r="BF119" s="45"/>
      <c r="BG119" s="45"/>
      <c r="BH119" s="45"/>
      <c r="BI119" s="45"/>
      <c r="BJ119" s="45"/>
      <c r="BK119" s="45"/>
      <c r="BL119" s="45"/>
      <c r="BM119" s="45"/>
      <c r="BN119" s="45"/>
      <c r="BO119" s="45"/>
    </row>
    <row r="120" spans="1:67" s="46" customFormat="1" ht="13.5" customHeight="1">
      <c r="A120" s="54" t="s">
        <v>34</v>
      </c>
      <c r="B120" s="53">
        <v>2</v>
      </c>
      <c r="C120" s="53">
        <v>0</v>
      </c>
      <c r="D120" s="53">
        <v>0</v>
      </c>
      <c r="E120" s="53">
        <v>0</v>
      </c>
      <c r="F120" s="53">
        <f t="shared" si="13"/>
        <v>2</v>
      </c>
      <c r="G120" s="52">
        <f t="shared" si="14"/>
        <v>0</v>
      </c>
      <c r="H120" s="51">
        <f t="shared" si="15"/>
        <v>2.1505376344086025</v>
      </c>
      <c r="I120" s="53">
        <v>1</v>
      </c>
      <c r="J120" s="53">
        <v>0</v>
      </c>
      <c r="K120" s="53">
        <v>0</v>
      </c>
      <c r="L120" s="53">
        <v>0</v>
      </c>
      <c r="M120" s="53">
        <f t="shared" si="16"/>
        <v>1</v>
      </c>
      <c r="N120" s="52">
        <f t="shared" si="17"/>
        <v>0</v>
      </c>
      <c r="O120" s="51">
        <f t="shared" si="18"/>
        <v>0.95238095238095244</v>
      </c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5"/>
      <c r="BB120" s="45"/>
      <c r="BC120" s="45"/>
      <c r="BD120" s="45"/>
      <c r="BE120" s="45"/>
      <c r="BF120" s="45"/>
      <c r="BG120" s="45"/>
      <c r="BH120" s="45"/>
      <c r="BI120" s="45"/>
      <c r="BJ120" s="45"/>
      <c r="BK120" s="45"/>
      <c r="BL120" s="45"/>
      <c r="BM120" s="45"/>
      <c r="BN120" s="45"/>
      <c r="BO120" s="45"/>
    </row>
    <row r="121" spans="1:67" s="44" customFormat="1" ht="13.5" customHeight="1">
      <c r="A121" s="50" t="s">
        <v>15</v>
      </c>
      <c r="B121" s="49">
        <f>SUM(B115:B120)</f>
        <v>7</v>
      </c>
      <c r="C121" s="49">
        <f>SUM(C115:C120)</f>
        <v>0</v>
      </c>
      <c r="D121" s="49">
        <f>SUM(D115:D120)</f>
        <v>0</v>
      </c>
      <c r="E121" s="49">
        <f>SUM(E115:E120)</f>
        <v>1</v>
      </c>
      <c r="F121" s="49">
        <f t="shared" si="13"/>
        <v>8</v>
      </c>
      <c r="G121" s="48">
        <f t="shared" si="14"/>
        <v>12.5</v>
      </c>
      <c r="H121" s="47">
        <f t="shared" si="15"/>
        <v>8.6021505376344098</v>
      </c>
      <c r="I121" s="49">
        <f>SUM(I115:I120)</f>
        <v>8</v>
      </c>
      <c r="J121" s="49">
        <f>SUM(J115:J120)</f>
        <v>0</v>
      </c>
      <c r="K121" s="49">
        <f>SUM(K115:K120)</f>
        <v>0</v>
      </c>
      <c r="L121" s="49">
        <f>SUM(L115:L120)</f>
        <v>0</v>
      </c>
      <c r="M121" s="49">
        <f t="shared" si="16"/>
        <v>8</v>
      </c>
      <c r="N121" s="48">
        <f t="shared" si="17"/>
        <v>0</v>
      </c>
      <c r="O121" s="47">
        <f t="shared" si="18"/>
        <v>7.6190476190476195</v>
      </c>
      <c r="BA121" s="45"/>
      <c r="BB121" s="45"/>
      <c r="BC121" s="45"/>
      <c r="BD121" s="45"/>
      <c r="BE121" s="45"/>
      <c r="BF121" s="45"/>
      <c r="BG121" s="45"/>
      <c r="BH121" s="45"/>
      <c r="BI121" s="45"/>
      <c r="BJ121" s="45"/>
      <c r="BK121" s="45"/>
      <c r="BL121" s="45"/>
      <c r="BM121" s="45"/>
      <c r="BN121" s="45"/>
      <c r="BO121" s="45"/>
    </row>
    <row r="122" spans="1:67" s="44" customFormat="1" ht="13.5" customHeight="1">
      <c r="A122" s="58" t="s">
        <v>35</v>
      </c>
      <c r="B122" s="57">
        <v>1</v>
      </c>
      <c r="C122" s="57">
        <v>0</v>
      </c>
      <c r="D122" s="57">
        <v>0</v>
      </c>
      <c r="E122" s="57">
        <v>0</v>
      </c>
      <c r="F122" s="57">
        <f t="shared" si="13"/>
        <v>1</v>
      </c>
      <c r="G122" s="56">
        <f t="shared" si="14"/>
        <v>0</v>
      </c>
      <c r="H122" s="55">
        <f t="shared" si="15"/>
        <v>1.0752688172043012</v>
      </c>
      <c r="I122" s="57">
        <v>1</v>
      </c>
      <c r="J122" s="57">
        <v>0</v>
      </c>
      <c r="K122" s="57">
        <v>0</v>
      </c>
      <c r="L122" s="57">
        <v>0</v>
      </c>
      <c r="M122" s="57">
        <f t="shared" si="16"/>
        <v>1</v>
      </c>
      <c r="N122" s="56">
        <f t="shared" si="17"/>
        <v>0</v>
      </c>
      <c r="O122" s="55">
        <f t="shared" si="18"/>
        <v>0.95238095238095244</v>
      </c>
      <c r="BA122" s="45"/>
      <c r="BB122" s="45"/>
      <c r="BC122" s="45"/>
      <c r="BD122" s="45"/>
      <c r="BE122" s="45"/>
      <c r="BF122" s="45"/>
      <c r="BG122" s="45"/>
      <c r="BH122" s="45"/>
      <c r="BI122" s="45"/>
      <c r="BJ122" s="45"/>
      <c r="BK122" s="45"/>
      <c r="BL122" s="45"/>
      <c r="BM122" s="45"/>
      <c r="BN122" s="45"/>
      <c r="BO122" s="45"/>
    </row>
    <row r="123" spans="1:67" s="46" customFormat="1" ht="13.5" customHeight="1">
      <c r="A123" s="54" t="s">
        <v>36</v>
      </c>
      <c r="B123" s="53">
        <v>1</v>
      </c>
      <c r="C123" s="53">
        <v>0</v>
      </c>
      <c r="D123" s="53">
        <v>0</v>
      </c>
      <c r="E123" s="53">
        <v>0</v>
      </c>
      <c r="F123" s="53">
        <f t="shared" si="13"/>
        <v>1</v>
      </c>
      <c r="G123" s="52">
        <f t="shared" si="14"/>
        <v>0</v>
      </c>
      <c r="H123" s="51">
        <f t="shared" si="15"/>
        <v>1.0752688172043012</v>
      </c>
      <c r="I123" s="53">
        <v>0</v>
      </c>
      <c r="J123" s="53">
        <v>0</v>
      </c>
      <c r="K123" s="53">
        <v>0</v>
      </c>
      <c r="L123" s="53">
        <v>0</v>
      </c>
      <c r="M123" s="53">
        <f t="shared" si="16"/>
        <v>0</v>
      </c>
      <c r="N123" s="52">
        <f t="shared" si="17"/>
        <v>0</v>
      </c>
      <c r="O123" s="51">
        <f t="shared" si="18"/>
        <v>0</v>
      </c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</row>
    <row r="124" spans="1:67" s="46" customFormat="1" ht="13.5" customHeight="1">
      <c r="A124" s="54" t="s">
        <v>37</v>
      </c>
      <c r="B124" s="53">
        <v>0</v>
      </c>
      <c r="C124" s="53">
        <v>0</v>
      </c>
      <c r="D124" s="53">
        <v>0</v>
      </c>
      <c r="E124" s="53">
        <v>0</v>
      </c>
      <c r="F124" s="53">
        <f t="shared" si="13"/>
        <v>0</v>
      </c>
      <c r="G124" s="52">
        <f t="shared" si="14"/>
        <v>0</v>
      </c>
      <c r="H124" s="51">
        <f t="shared" si="15"/>
        <v>0</v>
      </c>
      <c r="I124" s="53">
        <v>0</v>
      </c>
      <c r="J124" s="53">
        <v>0</v>
      </c>
      <c r="K124" s="53">
        <v>0</v>
      </c>
      <c r="L124" s="53">
        <v>0</v>
      </c>
      <c r="M124" s="53">
        <f t="shared" si="16"/>
        <v>0</v>
      </c>
      <c r="N124" s="52">
        <f t="shared" si="17"/>
        <v>0</v>
      </c>
      <c r="O124" s="51">
        <f t="shared" si="18"/>
        <v>0</v>
      </c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</row>
    <row r="125" spans="1:67" s="43" customFormat="1" ht="13.5" customHeight="1">
      <c r="A125" s="54" t="s">
        <v>38</v>
      </c>
      <c r="B125" s="53">
        <v>1</v>
      </c>
      <c r="C125" s="53">
        <v>0</v>
      </c>
      <c r="D125" s="53">
        <v>0</v>
      </c>
      <c r="E125" s="53">
        <v>0</v>
      </c>
      <c r="F125" s="53">
        <f t="shared" si="13"/>
        <v>1</v>
      </c>
      <c r="G125" s="52">
        <f t="shared" si="14"/>
        <v>0</v>
      </c>
      <c r="H125" s="51">
        <f t="shared" si="15"/>
        <v>1.0752688172043012</v>
      </c>
      <c r="I125" s="53">
        <v>1</v>
      </c>
      <c r="J125" s="53">
        <v>0</v>
      </c>
      <c r="K125" s="53">
        <v>0</v>
      </c>
      <c r="L125" s="53">
        <v>0</v>
      </c>
      <c r="M125" s="53">
        <f t="shared" si="16"/>
        <v>1</v>
      </c>
      <c r="N125" s="52">
        <f t="shared" si="17"/>
        <v>0</v>
      </c>
      <c r="O125" s="51">
        <f t="shared" si="18"/>
        <v>0.95238095238095244</v>
      </c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5"/>
      <c r="BB125" s="45"/>
      <c r="BC125" s="45"/>
      <c r="BD125" s="45"/>
      <c r="BE125" s="45"/>
      <c r="BF125" s="45"/>
      <c r="BG125" s="45"/>
      <c r="BH125" s="45"/>
      <c r="BI125" s="45"/>
      <c r="BJ125" s="45"/>
      <c r="BK125" s="45"/>
      <c r="BL125" s="45"/>
      <c r="BM125" s="45"/>
      <c r="BN125" s="45"/>
      <c r="BO125" s="45"/>
    </row>
    <row r="126" spans="1:67" s="43" customFormat="1" ht="13.5" customHeight="1">
      <c r="A126" s="54" t="s">
        <v>39</v>
      </c>
      <c r="B126" s="53">
        <v>0</v>
      </c>
      <c r="C126" s="53">
        <v>0</v>
      </c>
      <c r="D126" s="53">
        <v>1</v>
      </c>
      <c r="E126" s="53">
        <v>0</v>
      </c>
      <c r="F126" s="53">
        <f t="shared" si="13"/>
        <v>1</v>
      </c>
      <c r="G126" s="52">
        <f t="shared" si="14"/>
        <v>0</v>
      </c>
      <c r="H126" s="51">
        <f t="shared" si="15"/>
        <v>1.0752688172043012</v>
      </c>
      <c r="I126" s="53">
        <v>0</v>
      </c>
      <c r="J126" s="53">
        <v>0</v>
      </c>
      <c r="K126" s="53">
        <v>0</v>
      </c>
      <c r="L126" s="53">
        <v>0</v>
      </c>
      <c r="M126" s="53">
        <f t="shared" si="16"/>
        <v>0</v>
      </c>
      <c r="N126" s="52">
        <f t="shared" si="17"/>
        <v>0</v>
      </c>
      <c r="O126" s="51">
        <f t="shared" si="18"/>
        <v>0</v>
      </c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5"/>
      <c r="BB126" s="45"/>
      <c r="BC126" s="45"/>
      <c r="BD126" s="45"/>
      <c r="BE126" s="45"/>
      <c r="BF126" s="45"/>
      <c r="BG126" s="45"/>
      <c r="BH126" s="45"/>
      <c r="BI126" s="45"/>
      <c r="BJ126" s="45"/>
      <c r="BK126" s="45"/>
      <c r="BL126" s="45"/>
      <c r="BM126" s="45"/>
      <c r="BN126" s="45"/>
      <c r="BO126" s="45"/>
    </row>
    <row r="127" spans="1:67" s="44" customFormat="1" ht="13.5" customHeight="1">
      <c r="A127" s="54" t="s">
        <v>40</v>
      </c>
      <c r="B127" s="53">
        <v>1</v>
      </c>
      <c r="C127" s="53">
        <v>0</v>
      </c>
      <c r="D127" s="53">
        <v>0</v>
      </c>
      <c r="E127" s="53">
        <v>0</v>
      </c>
      <c r="F127" s="53">
        <f t="shared" si="13"/>
        <v>1</v>
      </c>
      <c r="G127" s="52">
        <f t="shared" si="14"/>
        <v>0</v>
      </c>
      <c r="H127" s="51">
        <f t="shared" si="15"/>
        <v>1.0752688172043012</v>
      </c>
      <c r="I127" s="53">
        <v>0</v>
      </c>
      <c r="J127" s="53">
        <v>0</v>
      </c>
      <c r="K127" s="53">
        <v>0</v>
      </c>
      <c r="L127" s="53">
        <v>0</v>
      </c>
      <c r="M127" s="53">
        <f t="shared" si="16"/>
        <v>0</v>
      </c>
      <c r="N127" s="52">
        <f t="shared" si="17"/>
        <v>0</v>
      </c>
      <c r="O127" s="51">
        <f t="shared" si="18"/>
        <v>0</v>
      </c>
      <c r="BA127" s="45"/>
      <c r="BB127" s="45"/>
      <c r="BC127" s="45"/>
      <c r="BD127" s="45"/>
      <c r="BE127" s="45"/>
      <c r="BF127" s="45"/>
      <c r="BG127" s="45"/>
      <c r="BH127" s="45"/>
      <c r="BI127" s="45"/>
      <c r="BJ127" s="45"/>
      <c r="BK127" s="45"/>
      <c r="BL127" s="45"/>
      <c r="BM127" s="45"/>
      <c r="BN127" s="45"/>
      <c r="BO127" s="45"/>
    </row>
    <row r="128" spans="1:67" s="46" customFormat="1" ht="13.5" customHeight="1">
      <c r="A128" s="50" t="s">
        <v>15</v>
      </c>
      <c r="B128" s="49">
        <f>SUM(B122:B127)</f>
        <v>4</v>
      </c>
      <c r="C128" s="49">
        <f>SUM(C122:C127)</f>
        <v>0</v>
      </c>
      <c r="D128" s="49">
        <f>SUM(D122:D127)</f>
        <v>1</v>
      </c>
      <c r="E128" s="49">
        <f>SUM(E122:E127)</f>
        <v>0</v>
      </c>
      <c r="F128" s="49">
        <f t="shared" si="13"/>
        <v>5</v>
      </c>
      <c r="G128" s="48">
        <f t="shared" si="14"/>
        <v>0</v>
      </c>
      <c r="H128" s="47">
        <f t="shared" si="15"/>
        <v>5.376344086021505</v>
      </c>
      <c r="I128" s="49">
        <f>SUM(I122:I127)</f>
        <v>2</v>
      </c>
      <c r="J128" s="49">
        <f>SUM(J122:J127)</f>
        <v>0</v>
      </c>
      <c r="K128" s="49">
        <f>SUM(K122:K127)</f>
        <v>0</v>
      </c>
      <c r="L128" s="49">
        <f>SUM(L122:L127)</f>
        <v>0</v>
      </c>
      <c r="M128" s="49">
        <f t="shared" si="16"/>
        <v>2</v>
      </c>
      <c r="N128" s="48">
        <f t="shared" si="17"/>
        <v>0</v>
      </c>
      <c r="O128" s="47">
        <f t="shared" si="18"/>
        <v>1.9047619047619049</v>
      </c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</row>
    <row r="129" spans="1:67" s="43" customFormat="1" ht="13.5" customHeight="1">
      <c r="A129" s="50" t="s">
        <v>41</v>
      </c>
      <c r="B129" s="49">
        <f>SUM(B99,B106:B114,B121,B128)</f>
        <v>85</v>
      </c>
      <c r="C129" s="49">
        <f>SUM(C99,C106:C114,C121,C128)</f>
        <v>0</v>
      </c>
      <c r="D129" s="49">
        <f>SUM(D99,D106:D114,D121,D128)</f>
        <v>7</v>
      </c>
      <c r="E129" s="49">
        <f>SUM(E99,E106:E114,E121,E128)</f>
        <v>1</v>
      </c>
      <c r="F129" s="49">
        <f t="shared" si="13"/>
        <v>93</v>
      </c>
      <c r="G129" s="48">
        <f t="shared" si="14"/>
        <v>1.0752688172043012</v>
      </c>
      <c r="H129" s="47">
        <f t="shared" si="15"/>
        <v>100</v>
      </c>
      <c r="I129" s="49">
        <f>SUM(I99,I106:I114,I121,I128)</f>
        <v>88</v>
      </c>
      <c r="J129" s="49">
        <f>SUM(J99,J106:J114,J121,J128)</f>
        <v>0</v>
      </c>
      <c r="K129" s="49">
        <f>SUM(K99,K106:K114,K121,K128)</f>
        <v>16</v>
      </c>
      <c r="L129" s="49">
        <f>SUM(L99,L106:L114,L121,L128)</f>
        <v>1</v>
      </c>
      <c r="M129" s="49">
        <f t="shared" si="16"/>
        <v>105</v>
      </c>
      <c r="N129" s="48">
        <f t="shared" si="17"/>
        <v>0.95238095238095244</v>
      </c>
      <c r="O129" s="47">
        <f t="shared" si="18"/>
        <v>100</v>
      </c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5"/>
      <c r="BB129" s="45"/>
      <c r="BC129" s="45"/>
      <c r="BD129" s="45"/>
      <c r="BE129" s="45"/>
      <c r="BF129" s="45"/>
      <c r="BG129" s="45"/>
      <c r="BH129" s="45"/>
      <c r="BI129" s="45"/>
      <c r="BJ129" s="45"/>
      <c r="BK129" s="45"/>
      <c r="BL129" s="45"/>
      <c r="BM129" s="45"/>
      <c r="BN129" s="45"/>
      <c r="BO129" s="45"/>
    </row>
    <row r="130" spans="1:67" s="43" customFormat="1" ht="12" customHeight="1">
      <c r="A130" s="44"/>
      <c r="B130" s="44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5"/>
      <c r="BB130" s="45"/>
      <c r="BC130" s="45"/>
      <c r="BD130" s="45"/>
      <c r="BE130" s="45"/>
      <c r="BF130" s="45"/>
      <c r="BG130" s="45"/>
      <c r="BH130" s="45"/>
      <c r="BI130" s="45"/>
      <c r="BJ130" s="45"/>
      <c r="BK130" s="45"/>
      <c r="BL130" s="45"/>
      <c r="BM130" s="45"/>
      <c r="BN130" s="45"/>
      <c r="BO130" s="45"/>
    </row>
    <row r="131" spans="1:67" s="43" customFormat="1" ht="12" customHeight="1">
      <c r="A131" s="44"/>
      <c r="B131" s="44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5"/>
      <c r="BB131" s="45"/>
      <c r="BC131" s="45"/>
      <c r="BD131" s="45"/>
      <c r="BE131" s="45"/>
      <c r="BF131" s="45"/>
      <c r="BG131" s="45"/>
      <c r="BH131" s="45"/>
      <c r="BI131" s="45"/>
      <c r="BJ131" s="45"/>
      <c r="BK131" s="45"/>
      <c r="BL131" s="45"/>
      <c r="BM131" s="45"/>
      <c r="BN131" s="45"/>
      <c r="BO131" s="45"/>
    </row>
    <row r="132" spans="1:67" s="44" customFormat="1" ht="12" customHeight="1">
      <c r="A132" s="70" t="s">
        <v>0</v>
      </c>
      <c r="B132" s="69">
        <v>6</v>
      </c>
      <c r="C132" s="68"/>
      <c r="D132" s="68"/>
      <c r="E132" s="68"/>
      <c r="F132" s="68"/>
      <c r="G132" s="68"/>
      <c r="H132" s="67"/>
      <c r="I132" s="69">
        <v>7</v>
      </c>
      <c r="J132" s="68"/>
      <c r="K132" s="68"/>
      <c r="L132" s="68"/>
      <c r="M132" s="68"/>
      <c r="N132" s="68"/>
      <c r="O132" s="67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  <c r="AB132" s="66"/>
      <c r="AC132" s="66"/>
      <c r="AD132" s="66"/>
      <c r="AE132" s="66"/>
      <c r="AF132" s="66"/>
      <c r="AG132" s="66"/>
      <c r="AH132" s="66"/>
      <c r="AI132" s="66"/>
      <c r="AJ132" s="66"/>
      <c r="AK132" s="66"/>
      <c r="AL132" s="66"/>
      <c r="AM132" s="66"/>
      <c r="AN132" s="66"/>
      <c r="AO132" s="66"/>
      <c r="AP132" s="66"/>
      <c r="AQ132" s="66"/>
      <c r="AR132" s="66"/>
      <c r="AS132" s="66"/>
      <c r="AT132" s="66"/>
      <c r="AU132" s="66"/>
      <c r="AV132" s="66"/>
      <c r="AW132" s="66"/>
      <c r="AX132" s="66"/>
      <c r="AY132" s="66"/>
      <c r="AZ132" s="66"/>
      <c r="BA132" s="45"/>
      <c r="BB132" s="45"/>
      <c r="BC132" s="45"/>
      <c r="BD132" s="45"/>
      <c r="BE132" s="45"/>
      <c r="BF132" s="45"/>
      <c r="BG132" s="45"/>
      <c r="BH132" s="45"/>
      <c r="BI132" s="45"/>
      <c r="BJ132" s="45"/>
      <c r="BK132" s="45"/>
      <c r="BL132" s="45"/>
      <c r="BM132" s="45"/>
      <c r="BN132" s="45"/>
      <c r="BO132" s="45"/>
    </row>
    <row r="133" spans="1:67" s="46" customFormat="1" ht="39.6" customHeight="1">
      <c r="A133" s="65" t="s">
        <v>1</v>
      </c>
      <c r="B133" s="63" t="s">
        <v>2</v>
      </c>
      <c r="C133" s="62" t="s">
        <v>3</v>
      </c>
      <c r="D133" s="61" t="s">
        <v>4</v>
      </c>
      <c r="E133" s="62" t="s">
        <v>5</v>
      </c>
      <c r="F133" s="61" t="s">
        <v>6</v>
      </c>
      <c r="G133" s="61" t="s">
        <v>7</v>
      </c>
      <c r="H133" s="64" t="s">
        <v>8</v>
      </c>
      <c r="I133" s="63" t="s">
        <v>2</v>
      </c>
      <c r="J133" s="61" t="s">
        <v>3</v>
      </c>
      <c r="K133" s="61" t="s">
        <v>4</v>
      </c>
      <c r="L133" s="62" t="s">
        <v>5</v>
      </c>
      <c r="M133" s="61" t="s">
        <v>6</v>
      </c>
      <c r="N133" s="61" t="s">
        <v>7</v>
      </c>
      <c r="O133" s="60" t="s">
        <v>8</v>
      </c>
      <c r="P133" s="59"/>
      <c r="Q133" s="59"/>
      <c r="R133" s="59"/>
      <c r="S133" s="59"/>
      <c r="T133" s="59"/>
      <c r="U133" s="59"/>
      <c r="V133" s="59"/>
      <c r="W133" s="59"/>
      <c r="X133" s="59"/>
      <c r="Y133" s="59"/>
      <c r="Z133" s="59"/>
      <c r="AA133" s="59"/>
      <c r="AB133" s="59"/>
      <c r="AC133" s="59"/>
      <c r="AD133" s="59"/>
      <c r="AE133" s="59"/>
      <c r="AF133" s="59"/>
      <c r="AG133" s="59"/>
      <c r="AH133" s="59"/>
      <c r="AI133" s="59"/>
      <c r="AJ133" s="59"/>
      <c r="AK133" s="59"/>
      <c r="AL133" s="59"/>
      <c r="AM133" s="59"/>
      <c r="AN133" s="59"/>
      <c r="AO133" s="59"/>
      <c r="AP133" s="59"/>
      <c r="AQ133" s="59"/>
      <c r="AR133" s="59"/>
      <c r="AS133" s="59"/>
      <c r="AT133" s="59"/>
      <c r="AU133" s="59"/>
      <c r="AV133" s="59"/>
      <c r="AW133" s="59"/>
      <c r="AX133" s="59"/>
      <c r="AY133" s="59"/>
      <c r="AZ133" s="59"/>
    </row>
    <row r="134" spans="1:67" s="43" customFormat="1" ht="13.5" customHeight="1">
      <c r="A134" s="58" t="s">
        <v>9</v>
      </c>
      <c r="B134" s="57">
        <v>17</v>
      </c>
      <c r="C134" s="57">
        <v>2</v>
      </c>
      <c r="D134" s="57">
        <v>2</v>
      </c>
      <c r="E134" s="57">
        <v>2</v>
      </c>
      <c r="F134" s="57">
        <f t="shared" ref="F134:F170" si="19">SUM(B134:E134)</f>
        <v>23</v>
      </c>
      <c r="G134" s="56">
        <f t="shared" ref="G134:G170" si="20">IF(SUM(C134,E134)=0,0,SUM(C134,E134)/F134*100)</f>
        <v>17.391304347826086</v>
      </c>
      <c r="H134" s="55">
        <f t="shared" ref="H134:H170" si="21">IF(F134=0,0,F134/F$170*100)</f>
        <v>1.1904761904761905</v>
      </c>
      <c r="I134" s="57">
        <v>0</v>
      </c>
      <c r="J134" s="57">
        <v>0</v>
      </c>
      <c r="K134" s="57">
        <v>0</v>
      </c>
      <c r="L134" s="57">
        <v>0</v>
      </c>
      <c r="M134" s="57">
        <f t="shared" ref="M134:M170" si="22">SUM(I134:L134)</f>
        <v>0</v>
      </c>
      <c r="N134" s="56">
        <f t="shared" ref="N134:N170" si="23">IF(SUM(J134,L134)=0,0,SUM(J134,L134)/M134*100)</f>
        <v>0</v>
      </c>
      <c r="O134" s="55">
        <f t="shared" ref="O134:O170" si="24">IF(M134=0,0,M134/M$170*100)</f>
        <v>0</v>
      </c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5"/>
      <c r="BB134" s="45"/>
      <c r="BC134" s="45"/>
      <c r="BD134" s="45"/>
      <c r="BE134" s="45"/>
      <c r="BF134" s="45"/>
      <c r="BG134" s="45"/>
      <c r="BH134" s="45"/>
      <c r="BI134" s="45"/>
      <c r="BJ134" s="45"/>
      <c r="BK134" s="45"/>
      <c r="BL134" s="45"/>
      <c r="BM134" s="45"/>
      <c r="BN134" s="45"/>
      <c r="BO134" s="45"/>
    </row>
    <row r="135" spans="1:67" s="43" customFormat="1" ht="13.5" customHeight="1">
      <c r="A135" s="54" t="s">
        <v>10</v>
      </c>
      <c r="B135" s="53">
        <v>22</v>
      </c>
      <c r="C135" s="53">
        <v>2</v>
      </c>
      <c r="D135" s="53">
        <v>0</v>
      </c>
      <c r="E135" s="53">
        <v>0</v>
      </c>
      <c r="F135" s="53">
        <f t="shared" si="19"/>
        <v>24</v>
      </c>
      <c r="G135" s="52">
        <f t="shared" si="20"/>
        <v>8.3333333333333321</v>
      </c>
      <c r="H135" s="51">
        <f t="shared" si="21"/>
        <v>1.2422360248447204</v>
      </c>
      <c r="I135" s="53">
        <v>0</v>
      </c>
      <c r="J135" s="53">
        <v>0</v>
      </c>
      <c r="K135" s="53">
        <v>0</v>
      </c>
      <c r="L135" s="53">
        <v>0</v>
      </c>
      <c r="M135" s="53">
        <f t="shared" si="22"/>
        <v>0</v>
      </c>
      <c r="N135" s="52">
        <f t="shared" si="23"/>
        <v>0</v>
      </c>
      <c r="O135" s="51">
        <f t="shared" si="24"/>
        <v>0</v>
      </c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5"/>
      <c r="BB135" s="45"/>
      <c r="BC135" s="45"/>
      <c r="BD135" s="45"/>
      <c r="BE135" s="45"/>
      <c r="BF135" s="45"/>
      <c r="BG135" s="45"/>
      <c r="BH135" s="45"/>
      <c r="BI135" s="45"/>
      <c r="BJ135" s="45"/>
      <c r="BK135" s="45"/>
      <c r="BL135" s="45"/>
      <c r="BM135" s="45"/>
      <c r="BN135" s="45"/>
      <c r="BO135" s="45"/>
    </row>
    <row r="136" spans="1:67" s="44" customFormat="1" ht="13.5" customHeight="1">
      <c r="A136" s="54" t="s">
        <v>11</v>
      </c>
      <c r="B136" s="53">
        <v>21</v>
      </c>
      <c r="C136" s="53">
        <v>3</v>
      </c>
      <c r="D136" s="53">
        <v>0</v>
      </c>
      <c r="E136" s="53">
        <v>1</v>
      </c>
      <c r="F136" s="53">
        <f t="shared" si="19"/>
        <v>25</v>
      </c>
      <c r="G136" s="52">
        <f t="shared" si="20"/>
        <v>16</v>
      </c>
      <c r="H136" s="51">
        <f t="shared" si="21"/>
        <v>1.2939958592132506</v>
      </c>
      <c r="I136" s="53">
        <v>1</v>
      </c>
      <c r="J136" s="53">
        <v>0</v>
      </c>
      <c r="K136" s="53">
        <v>0</v>
      </c>
      <c r="L136" s="53">
        <v>0</v>
      </c>
      <c r="M136" s="53">
        <f t="shared" si="22"/>
        <v>1</v>
      </c>
      <c r="N136" s="52">
        <f t="shared" si="23"/>
        <v>0</v>
      </c>
      <c r="O136" s="51">
        <f t="shared" si="24"/>
        <v>0.94339622641509435</v>
      </c>
      <c r="BA136" s="45"/>
      <c r="BB136" s="45"/>
      <c r="BC136" s="45"/>
      <c r="BD136" s="45"/>
      <c r="BE136" s="45"/>
      <c r="BF136" s="45"/>
      <c r="BG136" s="45"/>
      <c r="BH136" s="45"/>
      <c r="BI136" s="45"/>
      <c r="BJ136" s="45"/>
      <c r="BK136" s="45"/>
      <c r="BL136" s="45"/>
      <c r="BM136" s="45"/>
      <c r="BN136" s="45"/>
      <c r="BO136" s="45"/>
    </row>
    <row r="137" spans="1:67" s="46" customFormat="1" ht="13.5" customHeight="1">
      <c r="A137" s="54" t="s">
        <v>12</v>
      </c>
      <c r="B137" s="53">
        <v>26</v>
      </c>
      <c r="C137" s="53">
        <v>2</v>
      </c>
      <c r="D137" s="53">
        <v>2</v>
      </c>
      <c r="E137" s="53">
        <v>0</v>
      </c>
      <c r="F137" s="53">
        <f t="shared" si="19"/>
        <v>30</v>
      </c>
      <c r="G137" s="52">
        <f t="shared" si="20"/>
        <v>6.666666666666667</v>
      </c>
      <c r="H137" s="51">
        <f t="shared" si="21"/>
        <v>1.5527950310559007</v>
      </c>
      <c r="I137" s="53">
        <v>0</v>
      </c>
      <c r="J137" s="53">
        <v>0</v>
      </c>
      <c r="K137" s="53">
        <v>0</v>
      </c>
      <c r="L137" s="53">
        <v>0</v>
      </c>
      <c r="M137" s="53">
        <f t="shared" si="22"/>
        <v>0</v>
      </c>
      <c r="N137" s="52">
        <f t="shared" si="23"/>
        <v>0</v>
      </c>
      <c r="O137" s="51">
        <f t="shared" si="24"/>
        <v>0</v>
      </c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5"/>
      <c r="BB137" s="45"/>
      <c r="BC137" s="45"/>
      <c r="BD137" s="45"/>
      <c r="BE137" s="45"/>
      <c r="BF137" s="45"/>
      <c r="BG137" s="45"/>
      <c r="BH137" s="45"/>
      <c r="BI137" s="45"/>
      <c r="BJ137" s="45"/>
      <c r="BK137" s="45"/>
      <c r="BL137" s="45"/>
      <c r="BM137" s="45"/>
      <c r="BN137" s="45"/>
      <c r="BO137" s="45"/>
    </row>
    <row r="138" spans="1:67" s="44" customFormat="1" ht="13.5" customHeight="1">
      <c r="A138" s="54" t="s">
        <v>13</v>
      </c>
      <c r="B138" s="53">
        <v>17</v>
      </c>
      <c r="C138" s="53">
        <v>3</v>
      </c>
      <c r="D138" s="53">
        <v>2</v>
      </c>
      <c r="E138" s="53">
        <v>0</v>
      </c>
      <c r="F138" s="53">
        <f t="shared" si="19"/>
        <v>22</v>
      </c>
      <c r="G138" s="52">
        <f t="shared" si="20"/>
        <v>13.636363636363635</v>
      </c>
      <c r="H138" s="51">
        <f t="shared" si="21"/>
        <v>1.1387163561076603</v>
      </c>
      <c r="I138" s="53">
        <v>4</v>
      </c>
      <c r="J138" s="53">
        <v>0</v>
      </c>
      <c r="K138" s="53">
        <v>0</v>
      </c>
      <c r="L138" s="53">
        <v>0</v>
      </c>
      <c r="M138" s="53">
        <f t="shared" si="22"/>
        <v>4</v>
      </c>
      <c r="N138" s="52">
        <f t="shared" si="23"/>
        <v>0</v>
      </c>
      <c r="O138" s="51">
        <f t="shared" si="24"/>
        <v>3.7735849056603774</v>
      </c>
      <c r="BA138" s="45"/>
      <c r="BB138" s="45"/>
      <c r="BC138" s="45"/>
      <c r="BD138" s="45"/>
      <c r="BE138" s="45"/>
      <c r="BF138" s="45"/>
      <c r="BG138" s="45"/>
      <c r="BH138" s="45"/>
      <c r="BI138" s="45"/>
      <c r="BJ138" s="45"/>
      <c r="BK138" s="45"/>
      <c r="BL138" s="45"/>
      <c r="BM138" s="45"/>
      <c r="BN138" s="45"/>
      <c r="BO138" s="45"/>
    </row>
    <row r="139" spans="1:67" s="44" customFormat="1" ht="13.5" customHeight="1">
      <c r="A139" s="54" t="s">
        <v>14</v>
      </c>
      <c r="B139" s="53">
        <v>23</v>
      </c>
      <c r="C139" s="53">
        <v>2</v>
      </c>
      <c r="D139" s="53">
        <v>2</v>
      </c>
      <c r="E139" s="53">
        <v>0</v>
      </c>
      <c r="F139" s="53">
        <f t="shared" si="19"/>
        <v>27</v>
      </c>
      <c r="G139" s="52">
        <f t="shared" si="20"/>
        <v>7.4074074074074066</v>
      </c>
      <c r="H139" s="51">
        <f t="shared" si="21"/>
        <v>1.3975155279503106</v>
      </c>
      <c r="I139" s="53">
        <v>2</v>
      </c>
      <c r="J139" s="53">
        <v>1</v>
      </c>
      <c r="K139" s="53">
        <v>0</v>
      </c>
      <c r="L139" s="53">
        <v>0</v>
      </c>
      <c r="M139" s="53">
        <f t="shared" si="22"/>
        <v>3</v>
      </c>
      <c r="N139" s="52">
        <f t="shared" si="23"/>
        <v>33.333333333333329</v>
      </c>
      <c r="O139" s="51">
        <f t="shared" si="24"/>
        <v>2.8301886792452833</v>
      </c>
      <c r="BA139" s="45"/>
      <c r="BB139" s="45"/>
      <c r="BC139" s="45"/>
      <c r="BD139" s="45"/>
      <c r="BE139" s="45"/>
      <c r="BF139" s="45"/>
      <c r="BG139" s="45"/>
      <c r="BH139" s="45"/>
      <c r="BI139" s="45"/>
      <c r="BJ139" s="45"/>
      <c r="BK139" s="45"/>
      <c r="BL139" s="45"/>
      <c r="BM139" s="45"/>
      <c r="BN139" s="45"/>
      <c r="BO139" s="45"/>
    </row>
    <row r="140" spans="1:67" s="44" customFormat="1" ht="13.5" customHeight="1">
      <c r="A140" s="50" t="s">
        <v>15</v>
      </c>
      <c r="B140" s="49">
        <f>SUM(B134:B139)</f>
        <v>126</v>
      </c>
      <c r="C140" s="49">
        <f>SUM(C134:C139)</f>
        <v>14</v>
      </c>
      <c r="D140" s="49">
        <f>SUM(D134:D139)</f>
        <v>8</v>
      </c>
      <c r="E140" s="49">
        <f>SUM(E134:E139)</f>
        <v>3</v>
      </c>
      <c r="F140" s="49">
        <f t="shared" si="19"/>
        <v>151</v>
      </c>
      <c r="G140" s="48">
        <f t="shared" si="20"/>
        <v>11.258278145695364</v>
      </c>
      <c r="H140" s="47">
        <f t="shared" si="21"/>
        <v>7.8157349896480337</v>
      </c>
      <c r="I140" s="49">
        <f>SUM(I134:I139)</f>
        <v>7</v>
      </c>
      <c r="J140" s="49">
        <f>SUM(J134:J139)</f>
        <v>1</v>
      </c>
      <c r="K140" s="49">
        <f>SUM(K134:K139)</f>
        <v>0</v>
      </c>
      <c r="L140" s="49">
        <f>SUM(L134:L139)</f>
        <v>0</v>
      </c>
      <c r="M140" s="49">
        <f t="shared" si="22"/>
        <v>8</v>
      </c>
      <c r="N140" s="48">
        <f t="shared" si="23"/>
        <v>12.5</v>
      </c>
      <c r="O140" s="47">
        <f t="shared" si="24"/>
        <v>7.5471698113207548</v>
      </c>
      <c r="BA140" s="45"/>
      <c r="BB140" s="45"/>
      <c r="BC140" s="45"/>
      <c r="BD140" s="45"/>
      <c r="BE140" s="45"/>
      <c r="BF140" s="45"/>
      <c r="BG140" s="45"/>
      <c r="BH140" s="45"/>
      <c r="BI140" s="45"/>
      <c r="BJ140" s="45"/>
      <c r="BK140" s="45"/>
      <c r="BL140" s="45"/>
      <c r="BM140" s="45"/>
      <c r="BN140" s="45"/>
      <c r="BO140" s="45"/>
    </row>
    <row r="141" spans="1:67" s="46" customFormat="1" ht="13.5" customHeight="1">
      <c r="A141" s="58" t="s">
        <v>16</v>
      </c>
      <c r="B141" s="57">
        <v>30</v>
      </c>
      <c r="C141" s="57">
        <v>3</v>
      </c>
      <c r="D141" s="57">
        <v>3</v>
      </c>
      <c r="E141" s="57">
        <v>1</v>
      </c>
      <c r="F141" s="57">
        <f t="shared" si="19"/>
        <v>37</v>
      </c>
      <c r="G141" s="56">
        <f t="shared" si="20"/>
        <v>10.810810810810811</v>
      </c>
      <c r="H141" s="55">
        <f t="shared" si="21"/>
        <v>1.9151138716356109</v>
      </c>
      <c r="I141" s="57">
        <v>0</v>
      </c>
      <c r="J141" s="57">
        <v>0</v>
      </c>
      <c r="K141" s="57">
        <v>2</v>
      </c>
      <c r="L141" s="57">
        <v>0</v>
      </c>
      <c r="M141" s="57">
        <f t="shared" si="22"/>
        <v>2</v>
      </c>
      <c r="N141" s="56">
        <f t="shared" si="23"/>
        <v>0</v>
      </c>
      <c r="O141" s="55">
        <f t="shared" si="24"/>
        <v>1.8867924528301887</v>
      </c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</row>
    <row r="142" spans="1:67" s="46" customFormat="1" ht="13.5" customHeight="1">
      <c r="A142" s="54" t="s">
        <v>17</v>
      </c>
      <c r="B142" s="53">
        <v>27</v>
      </c>
      <c r="C142" s="53">
        <v>2</v>
      </c>
      <c r="D142" s="53">
        <v>4</v>
      </c>
      <c r="E142" s="53">
        <v>1</v>
      </c>
      <c r="F142" s="53">
        <f t="shared" si="19"/>
        <v>34</v>
      </c>
      <c r="G142" s="52">
        <f t="shared" si="20"/>
        <v>8.8235294117647065</v>
      </c>
      <c r="H142" s="51">
        <f t="shared" si="21"/>
        <v>1.7598343685300208</v>
      </c>
      <c r="I142" s="53">
        <v>2</v>
      </c>
      <c r="J142" s="53">
        <v>0</v>
      </c>
      <c r="K142" s="53">
        <v>0</v>
      </c>
      <c r="L142" s="53">
        <v>0</v>
      </c>
      <c r="M142" s="53">
        <f t="shared" si="22"/>
        <v>2</v>
      </c>
      <c r="N142" s="52">
        <f t="shared" si="23"/>
        <v>0</v>
      </c>
      <c r="O142" s="51">
        <f t="shared" si="24"/>
        <v>1.8867924528301887</v>
      </c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</row>
    <row r="143" spans="1:67" s="46" customFormat="1" ht="13.5" customHeight="1">
      <c r="A143" s="54" t="s">
        <v>18</v>
      </c>
      <c r="B143" s="53">
        <v>25</v>
      </c>
      <c r="C143" s="53">
        <v>3</v>
      </c>
      <c r="D143" s="53">
        <v>1</v>
      </c>
      <c r="E143" s="53">
        <v>1</v>
      </c>
      <c r="F143" s="53">
        <f t="shared" si="19"/>
        <v>30</v>
      </c>
      <c r="G143" s="52">
        <f t="shared" si="20"/>
        <v>13.333333333333334</v>
      </c>
      <c r="H143" s="51">
        <f t="shared" si="21"/>
        <v>1.5527950310559007</v>
      </c>
      <c r="I143" s="53">
        <v>0</v>
      </c>
      <c r="J143" s="53">
        <v>0</v>
      </c>
      <c r="K143" s="53">
        <v>0</v>
      </c>
      <c r="L143" s="53">
        <v>0</v>
      </c>
      <c r="M143" s="53">
        <f t="shared" si="22"/>
        <v>0</v>
      </c>
      <c r="N143" s="52">
        <f t="shared" si="23"/>
        <v>0</v>
      </c>
      <c r="O143" s="51">
        <f t="shared" si="24"/>
        <v>0</v>
      </c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5"/>
      <c r="BB143" s="45"/>
      <c r="BC143" s="45"/>
      <c r="BD143" s="45"/>
      <c r="BE143" s="45"/>
      <c r="BF143" s="45"/>
      <c r="BG143" s="45"/>
      <c r="BH143" s="45"/>
      <c r="BI143" s="45"/>
      <c r="BJ143" s="45"/>
      <c r="BK143" s="45"/>
      <c r="BL143" s="45"/>
      <c r="BM143" s="45"/>
      <c r="BN143" s="45"/>
      <c r="BO143" s="45"/>
    </row>
    <row r="144" spans="1:67" s="44" customFormat="1" ht="13.5" customHeight="1">
      <c r="A144" s="54" t="s">
        <v>19</v>
      </c>
      <c r="B144" s="53">
        <v>32</v>
      </c>
      <c r="C144" s="53">
        <v>0</v>
      </c>
      <c r="D144" s="53">
        <v>2</v>
      </c>
      <c r="E144" s="53">
        <v>0</v>
      </c>
      <c r="F144" s="53">
        <f t="shared" si="19"/>
        <v>34</v>
      </c>
      <c r="G144" s="52">
        <f t="shared" si="20"/>
        <v>0</v>
      </c>
      <c r="H144" s="51">
        <f t="shared" si="21"/>
        <v>1.7598343685300208</v>
      </c>
      <c r="I144" s="53">
        <v>1</v>
      </c>
      <c r="J144" s="53">
        <v>0</v>
      </c>
      <c r="K144" s="53">
        <v>2</v>
      </c>
      <c r="L144" s="53">
        <v>0</v>
      </c>
      <c r="M144" s="53">
        <f t="shared" si="22"/>
        <v>3</v>
      </c>
      <c r="N144" s="52">
        <f t="shared" si="23"/>
        <v>0</v>
      </c>
      <c r="O144" s="51">
        <f t="shared" si="24"/>
        <v>2.8301886792452833</v>
      </c>
      <c r="BA144" s="45"/>
      <c r="BB144" s="45"/>
      <c r="BC144" s="45"/>
      <c r="BD144" s="45"/>
      <c r="BE144" s="45"/>
      <c r="BF144" s="45"/>
      <c r="BG144" s="45"/>
      <c r="BH144" s="45"/>
      <c r="BI144" s="45"/>
      <c r="BJ144" s="45"/>
      <c r="BK144" s="45"/>
      <c r="BL144" s="45"/>
      <c r="BM144" s="45"/>
      <c r="BN144" s="45"/>
      <c r="BO144" s="45"/>
    </row>
    <row r="145" spans="1:67" s="46" customFormat="1" ht="13.5" customHeight="1">
      <c r="A145" s="54" t="s">
        <v>20</v>
      </c>
      <c r="B145" s="53">
        <v>37</v>
      </c>
      <c r="C145" s="53">
        <v>1</v>
      </c>
      <c r="D145" s="53">
        <v>4</v>
      </c>
      <c r="E145" s="53">
        <v>1</v>
      </c>
      <c r="F145" s="53">
        <f t="shared" si="19"/>
        <v>43</v>
      </c>
      <c r="G145" s="52">
        <f t="shared" si="20"/>
        <v>4.6511627906976747</v>
      </c>
      <c r="H145" s="51">
        <f t="shared" si="21"/>
        <v>2.2256728778467907</v>
      </c>
      <c r="I145" s="53">
        <v>1</v>
      </c>
      <c r="J145" s="53">
        <v>0</v>
      </c>
      <c r="K145" s="53">
        <v>0</v>
      </c>
      <c r="L145" s="53">
        <v>0</v>
      </c>
      <c r="M145" s="53">
        <f t="shared" si="22"/>
        <v>1</v>
      </c>
      <c r="N145" s="52">
        <f t="shared" si="23"/>
        <v>0</v>
      </c>
      <c r="O145" s="51">
        <f t="shared" si="24"/>
        <v>0.94339622641509435</v>
      </c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5"/>
      <c r="BB145" s="45"/>
      <c r="BC145" s="45"/>
      <c r="BD145" s="45"/>
      <c r="BE145" s="45"/>
      <c r="BF145" s="45"/>
      <c r="BG145" s="45"/>
      <c r="BH145" s="45"/>
      <c r="BI145" s="45"/>
      <c r="BJ145" s="45"/>
      <c r="BK145" s="45"/>
      <c r="BL145" s="45"/>
      <c r="BM145" s="45"/>
      <c r="BN145" s="45"/>
      <c r="BO145" s="45"/>
    </row>
    <row r="146" spans="1:67" s="44" customFormat="1" ht="13.5" customHeight="1">
      <c r="A146" s="54" t="s">
        <v>21</v>
      </c>
      <c r="B146" s="53">
        <v>21</v>
      </c>
      <c r="C146" s="53">
        <v>2</v>
      </c>
      <c r="D146" s="53">
        <v>4</v>
      </c>
      <c r="E146" s="53">
        <v>1</v>
      </c>
      <c r="F146" s="53">
        <f t="shared" si="19"/>
        <v>28</v>
      </c>
      <c r="G146" s="52">
        <f t="shared" si="20"/>
        <v>10.714285714285714</v>
      </c>
      <c r="H146" s="51">
        <f t="shared" si="21"/>
        <v>1.4492753623188406</v>
      </c>
      <c r="I146" s="53">
        <v>2</v>
      </c>
      <c r="J146" s="53">
        <v>0</v>
      </c>
      <c r="K146" s="53">
        <v>0</v>
      </c>
      <c r="L146" s="53">
        <v>0</v>
      </c>
      <c r="M146" s="53">
        <f t="shared" si="22"/>
        <v>2</v>
      </c>
      <c r="N146" s="52">
        <f t="shared" si="23"/>
        <v>0</v>
      </c>
      <c r="O146" s="51">
        <f t="shared" si="24"/>
        <v>1.8867924528301887</v>
      </c>
      <c r="BA146" s="45"/>
      <c r="BB146" s="45"/>
      <c r="BC146" s="45"/>
      <c r="BD146" s="45"/>
      <c r="BE146" s="45"/>
      <c r="BF146" s="45"/>
      <c r="BG146" s="45"/>
      <c r="BH146" s="45"/>
      <c r="BI146" s="45"/>
      <c r="BJ146" s="45"/>
      <c r="BK146" s="45"/>
      <c r="BL146" s="45"/>
      <c r="BM146" s="45"/>
      <c r="BN146" s="45"/>
      <c r="BO146" s="45"/>
    </row>
    <row r="147" spans="1:67" s="46" customFormat="1" ht="13.5" customHeight="1">
      <c r="A147" s="50" t="s">
        <v>15</v>
      </c>
      <c r="B147" s="49">
        <f>SUM(B141:B146)</f>
        <v>172</v>
      </c>
      <c r="C147" s="49">
        <f>SUM(C141:C146)</f>
        <v>11</v>
      </c>
      <c r="D147" s="49">
        <f>SUM(D141:D146)</f>
        <v>18</v>
      </c>
      <c r="E147" s="49">
        <f>SUM(E141:E146)</f>
        <v>5</v>
      </c>
      <c r="F147" s="49">
        <f t="shared" si="19"/>
        <v>206</v>
      </c>
      <c r="G147" s="48">
        <f t="shared" si="20"/>
        <v>7.7669902912621351</v>
      </c>
      <c r="H147" s="47">
        <f t="shared" si="21"/>
        <v>10.662525879917183</v>
      </c>
      <c r="I147" s="49">
        <f>SUM(I141:I146)</f>
        <v>6</v>
      </c>
      <c r="J147" s="49">
        <f>SUM(J141:J146)</f>
        <v>0</v>
      </c>
      <c r="K147" s="49">
        <f>SUM(K141:K146)</f>
        <v>4</v>
      </c>
      <c r="L147" s="49">
        <f>SUM(L141:L146)</f>
        <v>0</v>
      </c>
      <c r="M147" s="49">
        <f t="shared" si="22"/>
        <v>10</v>
      </c>
      <c r="N147" s="48">
        <f t="shared" si="23"/>
        <v>0</v>
      </c>
      <c r="O147" s="47">
        <f t="shared" si="24"/>
        <v>9.433962264150944</v>
      </c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</row>
    <row r="148" spans="1:67" s="44" customFormat="1" ht="13.5" customHeight="1">
      <c r="A148" s="54" t="s">
        <v>22</v>
      </c>
      <c r="B148" s="53">
        <v>117</v>
      </c>
      <c r="C148" s="53">
        <v>12</v>
      </c>
      <c r="D148" s="53">
        <v>19</v>
      </c>
      <c r="E148" s="53">
        <v>8</v>
      </c>
      <c r="F148" s="53">
        <f t="shared" si="19"/>
        <v>156</v>
      </c>
      <c r="G148" s="52">
        <f t="shared" si="20"/>
        <v>12.820512820512819</v>
      </c>
      <c r="H148" s="51">
        <f t="shared" si="21"/>
        <v>8.0745341614906838</v>
      </c>
      <c r="I148" s="53">
        <v>8</v>
      </c>
      <c r="J148" s="53">
        <v>0</v>
      </c>
      <c r="K148" s="53">
        <v>1</v>
      </c>
      <c r="L148" s="53">
        <v>0</v>
      </c>
      <c r="M148" s="53">
        <f t="shared" si="22"/>
        <v>9</v>
      </c>
      <c r="N148" s="52">
        <f t="shared" si="23"/>
        <v>0</v>
      </c>
      <c r="O148" s="51">
        <f t="shared" si="24"/>
        <v>8.4905660377358494</v>
      </c>
      <c r="BA148" s="45"/>
      <c r="BB148" s="45"/>
      <c r="BC148" s="45"/>
      <c r="BD148" s="45"/>
      <c r="BE148" s="45"/>
      <c r="BF148" s="45"/>
      <c r="BG148" s="45"/>
      <c r="BH148" s="45"/>
      <c r="BI148" s="45"/>
      <c r="BJ148" s="45"/>
      <c r="BK148" s="45"/>
      <c r="BL148" s="45"/>
      <c r="BM148" s="45"/>
      <c r="BN148" s="45"/>
      <c r="BO148" s="45"/>
    </row>
    <row r="149" spans="1:67" s="46" customFormat="1" ht="13.5" customHeight="1">
      <c r="A149" s="54" t="s">
        <v>23</v>
      </c>
      <c r="B149" s="53">
        <v>102</v>
      </c>
      <c r="C149" s="53">
        <v>10</v>
      </c>
      <c r="D149" s="53">
        <v>24</v>
      </c>
      <c r="E149" s="53">
        <v>7</v>
      </c>
      <c r="F149" s="53">
        <f t="shared" si="19"/>
        <v>143</v>
      </c>
      <c r="G149" s="52">
        <f t="shared" si="20"/>
        <v>11.888111888111888</v>
      </c>
      <c r="H149" s="51">
        <f t="shared" si="21"/>
        <v>7.4016563146997933</v>
      </c>
      <c r="I149" s="53">
        <v>7</v>
      </c>
      <c r="J149" s="53">
        <v>0</v>
      </c>
      <c r="K149" s="53">
        <v>4</v>
      </c>
      <c r="L149" s="53">
        <v>0</v>
      </c>
      <c r="M149" s="53">
        <f t="shared" si="22"/>
        <v>11</v>
      </c>
      <c r="N149" s="52">
        <f t="shared" si="23"/>
        <v>0</v>
      </c>
      <c r="O149" s="51">
        <f t="shared" si="24"/>
        <v>10.377358490566039</v>
      </c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</row>
    <row r="150" spans="1:67" s="44" customFormat="1" ht="13.5" customHeight="1">
      <c r="A150" s="54" t="s">
        <v>24</v>
      </c>
      <c r="B150" s="53">
        <v>116</v>
      </c>
      <c r="C150" s="53">
        <v>11</v>
      </c>
      <c r="D150" s="53">
        <v>15</v>
      </c>
      <c r="E150" s="53">
        <v>8</v>
      </c>
      <c r="F150" s="53">
        <f t="shared" si="19"/>
        <v>150</v>
      </c>
      <c r="G150" s="52">
        <f t="shared" si="20"/>
        <v>12.666666666666668</v>
      </c>
      <c r="H150" s="51">
        <f t="shared" si="21"/>
        <v>7.7639751552795024</v>
      </c>
      <c r="I150" s="53">
        <v>5</v>
      </c>
      <c r="J150" s="53">
        <v>0</v>
      </c>
      <c r="K150" s="53">
        <v>0</v>
      </c>
      <c r="L150" s="53">
        <v>0</v>
      </c>
      <c r="M150" s="53">
        <f t="shared" si="22"/>
        <v>5</v>
      </c>
      <c r="N150" s="52">
        <f t="shared" si="23"/>
        <v>0</v>
      </c>
      <c r="O150" s="51">
        <f t="shared" si="24"/>
        <v>4.716981132075472</v>
      </c>
      <c r="BA150" s="45"/>
      <c r="BB150" s="45"/>
      <c r="BC150" s="45"/>
      <c r="BD150" s="45"/>
      <c r="BE150" s="45"/>
      <c r="BF150" s="45"/>
      <c r="BG150" s="45"/>
      <c r="BH150" s="45"/>
      <c r="BI150" s="45"/>
      <c r="BJ150" s="45"/>
      <c r="BK150" s="45"/>
      <c r="BL150" s="45"/>
      <c r="BM150" s="45"/>
      <c r="BN150" s="45"/>
      <c r="BO150" s="45"/>
    </row>
    <row r="151" spans="1:67" s="46" customFormat="1" ht="13.5" customHeight="1">
      <c r="A151" s="54" t="s">
        <v>25</v>
      </c>
      <c r="B151" s="53">
        <v>118</v>
      </c>
      <c r="C151" s="53">
        <v>10</v>
      </c>
      <c r="D151" s="53">
        <v>12</v>
      </c>
      <c r="E151" s="53">
        <v>3</v>
      </c>
      <c r="F151" s="53">
        <f t="shared" si="19"/>
        <v>143</v>
      </c>
      <c r="G151" s="52">
        <f t="shared" si="20"/>
        <v>9.0909090909090917</v>
      </c>
      <c r="H151" s="51">
        <f t="shared" si="21"/>
        <v>7.4016563146997933</v>
      </c>
      <c r="I151" s="53">
        <v>7</v>
      </c>
      <c r="J151" s="53">
        <v>0</v>
      </c>
      <c r="K151" s="53">
        <v>1</v>
      </c>
      <c r="L151" s="53">
        <v>0</v>
      </c>
      <c r="M151" s="53">
        <f t="shared" si="22"/>
        <v>8</v>
      </c>
      <c r="N151" s="52">
        <f t="shared" si="23"/>
        <v>0</v>
      </c>
      <c r="O151" s="51">
        <f t="shared" si="24"/>
        <v>7.5471698113207548</v>
      </c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</row>
    <row r="152" spans="1:67" s="46" customFormat="1" ht="13.5" customHeight="1">
      <c r="A152" s="54" t="s">
        <v>26</v>
      </c>
      <c r="B152" s="53">
        <v>108</v>
      </c>
      <c r="C152" s="53">
        <v>8</v>
      </c>
      <c r="D152" s="53">
        <v>18</v>
      </c>
      <c r="E152" s="53">
        <v>3</v>
      </c>
      <c r="F152" s="53">
        <f t="shared" si="19"/>
        <v>137</v>
      </c>
      <c r="G152" s="52">
        <f t="shared" si="20"/>
        <v>8.0291970802919703</v>
      </c>
      <c r="H152" s="51">
        <f t="shared" si="21"/>
        <v>7.0910973084886129</v>
      </c>
      <c r="I152" s="53">
        <v>15</v>
      </c>
      <c r="J152" s="53">
        <v>0</v>
      </c>
      <c r="K152" s="53">
        <v>1</v>
      </c>
      <c r="L152" s="53">
        <v>0</v>
      </c>
      <c r="M152" s="53">
        <f t="shared" si="22"/>
        <v>16</v>
      </c>
      <c r="N152" s="52">
        <f t="shared" si="23"/>
        <v>0</v>
      </c>
      <c r="O152" s="51">
        <f t="shared" si="24"/>
        <v>15.09433962264151</v>
      </c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</row>
    <row r="153" spans="1:67" s="46" customFormat="1" ht="13.5" customHeight="1">
      <c r="A153" s="54" t="s">
        <v>27</v>
      </c>
      <c r="B153" s="53">
        <v>118</v>
      </c>
      <c r="C153" s="53">
        <v>12</v>
      </c>
      <c r="D153" s="53">
        <v>18</v>
      </c>
      <c r="E153" s="53">
        <v>4</v>
      </c>
      <c r="F153" s="53">
        <f t="shared" si="19"/>
        <v>152</v>
      </c>
      <c r="G153" s="52">
        <f t="shared" si="20"/>
        <v>10.526315789473683</v>
      </c>
      <c r="H153" s="51">
        <f t="shared" si="21"/>
        <v>7.8674948240165632</v>
      </c>
      <c r="I153" s="53">
        <v>6</v>
      </c>
      <c r="J153" s="53">
        <v>0</v>
      </c>
      <c r="K153" s="53">
        <v>1</v>
      </c>
      <c r="L153" s="53">
        <v>0</v>
      </c>
      <c r="M153" s="53">
        <f t="shared" si="22"/>
        <v>7</v>
      </c>
      <c r="N153" s="52">
        <f t="shared" si="23"/>
        <v>0</v>
      </c>
      <c r="O153" s="51">
        <f t="shared" si="24"/>
        <v>6.6037735849056602</v>
      </c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5"/>
      <c r="BB153" s="45"/>
      <c r="BC153" s="45"/>
      <c r="BD153" s="45"/>
      <c r="BE153" s="45"/>
      <c r="BF153" s="45"/>
      <c r="BG153" s="45"/>
      <c r="BH153" s="45"/>
      <c r="BI153" s="45"/>
      <c r="BJ153" s="45"/>
      <c r="BK153" s="45"/>
      <c r="BL153" s="45"/>
      <c r="BM153" s="45"/>
      <c r="BN153" s="45"/>
      <c r="BO153" s="45"/>
    </row>
    <row r="154" spans="1:67" s="44" customFormat="1" ht="13.5" customHeight="1">
      <c r="A154" s="54" t="s">
        <v>28</v>
      </c>
      <c r="B154" s="53">
        <v>123</v>
      </c>
      <c r="C154" s="53">
        <v>13</v>
      </c>
      <c r="D154" s="53">
        <v>21</v>
      </c>
      <c r="E154" s="53">
        <v>3</v>
      </c>
      <c r="F154" s="53">
        <f t="shared" si="19"/>
        <v>160</v>
      </c>
      <c r="G154" s="52">
        <f t="shared" si="20"/>
        <v>10</v>
      </c>
      <c r="H154" s="51">
        <f t="shared" si="21"/>
        <v>8.2815734989648035</v>
      </c>
      <c r="I154" s="53">
        <v>8</v>
      </c>
      <c r="J154" s="53">
        <v>0</v>
      </c>
      <c r="K154" s="53">
        <v>1</v>
      </c>
      <c r="L154" s="53">
        <v>0</v>
      </c>
      <c r="M154" s="53">
        <f t="shared" si="22"/>
        <v>9</v>
      </c>
      <c r="N154" s="52">
        <f t="shared" si="23"/>
        <v>0</v>
      </c>
      <c r="O154" s="51">
        <f t="shared" si="24"/>
        <v>8.4905660377358494</v>
      </c>
      <c r="BA154" s="45"/>
      <c r="BB154" s="45"/>
      <c r="BC154" s="45"/>
      <c r="BD154" s="45"/>
      <c r="BE154" s="45"/>
      <c r="BF154" s="45"/>
      <c r="BG154" s="45"/>
      <c r="BH154" s="45"/>
      <c r="BI154" s="45"/>
      <c r="BJ154" s="45"/>
      <c r="BK154" s="45"/>
      <c r="BL154" s="45"/>
      <c r="BM154" s="45"/>
      <c r="BN154" s="45"/>
      <c r="BO154" s="45"/>
    </row>
    <row r="155" spans="1:67" s="44" customFormat="1" ht="13.5" customHeight="1">
      <c r="A155" s="54" t="s">
        <v>59</v>
      </c>
      <c r="B155" s="53">
        <v>134</v>
      </c>
      <c r="C155" s="53">
        <v>13</v>
      </c>
      <c r="D155" s="53">
        <v>29</v>
      </c>
      <c r="E155" s="53">
        <v>3</v>
      </c>
      <c r="F155" s="53">
        <f t="shared" si="19"/>
        <v>179</v>
      </c>
      <c r="G155" s="52">
        <f t="shared" si="20"/>
        <v>8.938547486033519</v>
      </c>
      <c r="H155" s="51">
        <f t="shared" si="21"/>
        <v>9.2650103519668736</v>
      </c>
      <c r="I155" s="53">
        <v>9</v>
      </c>
      <c r="J155" s="53">
        <v>0</v>
      </c>
      <c r="K155" s="53">
        <v>0</v>
      </c>
      <c r="L155" s="53">
        <v>0</v>
      </c>
      <c r="M155" s="53">
        <f t="shared" si="22"/>
        <v>9</v>
      </c>
      <c r="N155" s="52">
        <f t="shared" si="23"/>
        <v>0</v>
      </c>
      <c r="O155" s="51">
        <f t="shared" si="24"/>
        <v>8.4905660377358494</v>
      </c>
      <c r="BA155" s="45"/>
      <c r="BB155" s="45"/>
      <c r="BC155" s="45"/>
      <c r="BD155" s="45"/>
      <c r="BE155" s="45"/>
      <c r="BF155" s="45"/>
      <c r="BG155" s="45"/>
      <c r="BH155" s="45"/>
      <c r="BI155" s="45"/>
      <c r="BJ155" s="45"/>
      <c r="BK155" s="45"/>
      <c r="BL155" s="45"/>
      <c r="BM155" s="45"/>
      <c r="BN155" s="45"/>
      <c r="BO155" s="45"/>
    </row>
    <row r="156" spans="1:67" s="44" customFormat="1" ht="13.5" customHeight="1">
      <c r="A156" s="58" t="s">
        <v>29</v>
      </c>
      <c r="B156" s="57">
        <v>29</v>
      </c>
      <c r="C156" s="57">
        <v>2</v>
      </c>
      <c r="D156" s="57">
        <v>8</v>
      </c>
      <c r="E156" s="57">
        <v>1</v>
      </c>
      <c r="F156" s="57">
        <f t="shared" si="19"/>
        <v>40</v>
      </c>
      <c r="G156" s="56">
        <f t="shared" si="20"/>
        <v>7.5</v>
      </c>
      <c r="H156" s="55">
        <f t="shared" si="21"/>
        <v>2.0703933747412009</v>
      </c>
      <c r="I156" s="57">
        <v>2</v>
      </c>
      <c r="J156" s="57">
        <v>0</v>
      </c>
      <c r="K156" s="57">
        <v>1</v>
      </c>
      <c r="L156" s="57">
        <v>0</v>
      </c>
      <c r="M156" s="57">
        <f t="shared" si="22"/>
        <v>3</v>
      </c>
      <c r="N156" s="56">
        <f t="shared" si="23"/>
        <v>0</v>
      </c>
      <c r="O156" s="55">
        <f t="shared" si="24"/>
        <v>2.8301886792452833</v>
      </c>
      <c r="BA156" s="45"/>
      <c r="BB156" s="45"/>
      <c r="BC156" s="45"/>
      <c r="BD156" s="45"/>
      <c r="BE156" s="45"/>
      <c r="BF156" s="45"/>
      <c r="BG156" s="45"/>
      <c r="BH156" s="45"/>
      <c r="BI156" s="45"/>
      <c r="BJ156" s="45"/>
      <c r="BK156" s="45"/>
      <c r="BL156" s="45"/>
      <c r="BM156" s="45"/>
      <c r="BN156" s="45"/>
      <c r="BO156" s="45"/>
    </row>
    <row r="157" spans="1:67" s="46" customFormat="1" ht="13.5" customHeight="1">
      <c r="A157" s="54" t="s">
        <v>30</v>
      </c>
      <c r="B157" s="53">
        <v>31</v>
      </c>
      <c r="C157" s="53">
        <v>3</v>
      </c>
      <c r="D157" s="53">
        <v>9</v>
      </c>
      <c r="E157" s="53">
        <v>2</v>
      </c>
      <c r="F157" s="53">
        <f t="shared" si="19"/>
        <v>45</v>
      </c>
      <c r="G157" s="52">
        <f t="shared" si="20"/>
        <v>11.111111111111111</v>
      </c>
      <c r="H157" s="51">
        <f t="shared" si="21"/>
        <v>2.329192546583851</v>
      </c>
      <c r="I157" s="53">
        <v>0</v>
      </c>
      <c r="J157" s="53">
        <v>0</v>
      </c>
      <c r="K157" s="53">
        <v>0</v>
      </c>
      <c r="L157" s="53">
        <v>0</v>
      </c>
      <c r="M157" s="53">
        <f t="shared" si="22"/>
        <v>0</v>
      </c>
      <c r="N157" s="52">
        <f t="shared" si="23"/>
        <v>0</v>
      </c>
      <c r="O157" s="51">
        <f t="shared" si="24"/>
        <v>0</v>
      </c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</row>
    <row r="158" spans="1:67" s="46" customFormat="1" ht="13.5" customHeight="1">
      <c r="A158" s="54" t="s">
        <v>31</v>
      </c>
      <c r="B158" s="53">
        <v>27</v>
      </c>
      <c r="C158" s="53">
        <v>2</v>
      </c>
      <c r="D158" s="53">
        <v>3</v>
      </c>
      <c r="E158" s="53">
        <v>0</v>
      </c>
      <c r="F158" s="53">
        <f t="shared" si="19"/>
        <v>32</v>
      </c>
      <c r="G158" s="52">
        <f t="shared" si="20"/>
        <v>6.25</v>
      </c>
      <c r="H158" s="51">
        <f t="shared" si="21"/>
        <v>1.6563146997929608</v>
      </c>
      <c r="I158" s="53">
        <v>1</v>
      </c>
      <c r="J158" s="53">
        <v>0</v>
      </c>
      <c r="K158" s="53">
        <v>1</v>
      </c>
      <c r="L158" s="53">
        <v>0</v>
      </c>
      <c r="M158" s="53">
        <f t="shared" si="22"/>
        <v>2</v>
      </c>
      <c r="N158" s="52">
        <f t="shared" si="23"/>
        <v>0</v>
      </c>
      <c r="O158" s="51">
        <f t="shared" si="24"/>
        <v>1.8867924528301887</v>
      </c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</row>
    <row r="159" spans="1:67" s="46" customFormat="1" ht="13.5" customHeight="1">
      <c r="A159" s="54" t="s">
        <v>32</v>
      </c>
      <c r="B159" s="53">
        <v>20</v>
      </c>
      <c r="C159" s="53">
        <v>3</v>
      </c>
      <c r="D159" s="53">
        <v>4</v>
      </c>
      <c r="E159" s="53">
        <v>0</v>
      </c>
      <c r="F159" s="53">
        <f t="shared" si="19"/>
        <v>27</v>
      </c>
      <c r="G159" s="52">
        <f t="shared" si="20"/>
        <v>11.111111111111111</v>
      </c>
      <c r="H159" s="51">
        <f t="shared" si="21"/>
        <v>1.3975155279503106</v>
      </c>
      <c r="I159" s="53">
        <v>0</v>
      </c>
      <c r="J159" s="53">
        <v>0</v>
      </c>
      <c r="K159" s="53">
        <v>0</v>
      </c>
      <c r="L159" s="53">
        <v>0</v>
      </c>
      <c r="M159" s="53">
        <f t="shared" si="22"/>
        <v>0</v>
      </c>
      <c r="N159" s="52">
        <f t="shared" si="23"/>
        <v>0</v>
      </c>
      <c r="O159" s="51">
        <f t="shared" si="24"/>
        <v>0</v>
      </c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5"/>
      <c r="BB159" s="45"/>
      <c r="BC159" s="45"/>
      <c r="BD159" s="45"/>
      <c r="BE159" s="45"/>
      <c r="BF159" s="45"/>
      <c r="BG159" s="45"/>
      <c r="BH159" s="45"/>
      <c r="BI159" s="45"/>
      <c r="BJ159" s="45"/>
      <c r="BK159" s="45"/>
      <c r="BL159" s="45"/>
      <c r="BM159" s="45"/>
      <c r="BN159" s="45"/>
      <c r="BO159" s="45"/>
    </row>
    <row r="160" spans="1:67" s="44" customFormat="1" ht="13.5" customHeight="1">
      <c r="A160" s="54" t="s">
        <v>33</v>
      </c>
      <c r="B160" s="53">
        <v>21</v>
      </c>
      <c r="C160" s="53">
        <v>2</v>
      </c>
      <c r="D160" s="53">
        <v>5</v>
      </c>
      <c r="E160" s="53">
        <v>0</v>
      </c>
      <c r="F160" s="53">
        <f t="shared" si="19"/>
        <v>28</v>
      </c>
      <c r="G160" s="52">
        <f t="shared" si="20"/>
        <v>7.1428571428571423</v>
      </c>
      <c r="H160" s="51">
        <f t="shared" si="21"/>
        <v>1.4492753623188406</v>
      </c>
      <c r="I160" s="53">
        <v>1</v>
      </c>
      <c r="J160" s="53">
        <v>0</v>
      </c>
      <c r="K160" s="53">
        <v>0</v>
      </c>
      <c r="L160" s="53">
        <v>0</v>
      </c>
      <c r="M160" s="53">
        <f t="shared" si="22"/>
        <v>1</v>
      </c>
      <c r="N160" s="52">
        <f t="shared" si="23"/>
        <v>0</v>
      </c>
      <c r="O160" s="51">
        <f t="shared" si="24"/>
        <v>0.94339622641509435</v>
      </c>
      <c r="BA160" s="45"/>
      <c r="BB160" s="45"/>
      <c r="BC160" s="45"/>
      <c r="BD160" s="45"/>
      <c r="BE160" s="45"/>
      <c r="BF160" s="45"/>
      <c r="BG160" s="45"/>
      <c r="BH160" s="45"/>
      <c r="BI160" s="45"/>
      <c r="BJ160" s="45"/>
      <c r="BK160" s="45"/>
      <c r="BL160" s="45"/>
      <c r="BM160" s="45"/>
      <c r="BN160" s="45"/>
      <c r="BO160" s="45"/>
    </row>
    <row r="161" spans="1:67" s="46" customFormat="1" ht="13.5" customHeight="1">
      <c r="A161" s="54" t="s">
        <v>34</v>
      </c>
      <c r="B161" s="53">
        <v>22</v>
      </c>
      <c r="C161" s="53">
        <v>0</v>
      </c>
      <c r="D161" s="53">
        <v>2</v>
      </c>
      <c r="E161" s="53">
        <v>1</v>
      </c>
      <c r="F161" s="53">
        <f t="shared" si="19"/>
        <v>25</v>
      </c>
      <c r="G161" s="52">
        <f t="shared" si="20"/>
        <v>4</v>
      </c>
      <c r="H161" s="51">
        <f t="shared" si="21"/>
        <v>1.2939958592132506</v>
      </c>
      <c r="I161" s="53">
        <v>2</v>
      </c>
      <c r="J161" s="53">
        <v>1</v>
      </c>
      <c r="K161" s="53">
        <v>0</v>
      </c>
      <c r="L161" s="53">
        <v>0</v>
      </c>
      <c r="M161" s="53">
        <f t="shared" si="22"/>
        <v>3</v>
      </c>
      <c r="N161" s="52">
        <f t="shared" si="23"/>
        <v>33.333333333333329</v>
      </c>
      <c r="O161" s="51">
        <f t="shared" si="24"/>
        <v>2.8301886792452833</v>
      </c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5"/>
      <c r="BB161" s="45"/>
      <c r="BC161" s="45"/>
      <c r="BD161" s="45"/>
      <c r="BE161" s="45"/>
      <c r="BF161" s="45"/>
      <c r="BG161" s="45"/>
      <c r="BH161" s="45"/>
      <c r="BI161" s="45"/>
      <c r="BJ161" s="45"/>
      <c r="BK161" s="45"/>
      <c r="BL161" s="45"/>
      <c r="BM161" s="45"/>
      <c r="BN161" s="45"/>
      <c r="BO161" s="45"/>
    </row>
    <row r="162" spans="1:67" s="44" customFormat="1" ht="13.5" customHeight="1">
      <c r="A162" s="50" t="s">
        <v>15</v>
      </c>
      <c r="B162" s="49">
        <f>SUM(B156:B161)</f>
        <v>150</v>
      </c>
      <c r="C162" s="49">
        <f>SUM(C156:C161)</f>
        <v>12</v>
      </c>
      <c r="D162" s="49">
        <f>SUM(D156:D161)</f>
        <v>31</v>
      </c>
      <c r="E162" s="49">
        <f>SUM(E156:E161)</f>
        <v>4</v>
      </c>
      <c r="F162" s="49">
        <f t="shared" si="19"/>
        <v>197</v>
      </c>
      <c r="G162" s="48">
        <f t="shared" si="20"/>
        <v>8.1218274111675122</v>
      </c>
      <c r="H162" s="47">
        <f t="shared" si="21"/>
        <v>10.196687370600415</v>
      </c>
      <c r="I162" s="49">
        <f>SUM(I156:I161)</f>
        <v>6</v>
      </c>
      <c r="J162" s="49">
        <f>SUM(J156:J161)</f>
        <v>1</v>
      </c>
      <c r="K162" s="49">
        <f>SUM(K156:K161)</f>
        <v>2</v>
      </c>
      <c r="L162" s="49">
        <f>SUM(L156:L161)</f>
        <v>0</v>
      </c>
      <c r="M162" s="49">
        <f t="shared" si="22"/>
        <v>9</v>
      </c>
      <c r="N162" s="48">
        <f t="shared" si="23"/>
        <v>11.111111111111111</v>
      </c>
      <c r="O162" s="47">
        <f t="shared" si="24"/>
        <v>8.4905660377358494</v>
      </c>
      <c r="BA162" s="45"/>
      <c r="BB162" s="45"/>
      <c r="BC162" s="45"/>
      <c r="BD162" s="45"/>
      <c r="BE162" s="45"/>
      <c r="BF162" s="45"/>
      <c r="BG162" s="45"/>
      <c r="BH162" s="45"/>
      <c r="BI162" s="45"/>
      <c r="BJ162" s="45"/>
      <c r="BK162" s="45"/>
      <c r="BL162" s="45"/>
      <c r="BM162" s="45"/>
      <c r="BN162" s="45"/>
      <c r="BO162" s="45"/>
    </row>
    <row r="163" spans="1:67" s="44" customFormat="1" ht="13.5" customHeight="1">
      <c r="A163" s="58" t="s">
        <v>35</v>
      </c>
      <c r="B163" s="57">
        <v>24</v>
      </c>
      <c r="C163" s="57">
        <v>3</v>
      </c>
      <c r="D163" s="57">
        <v>2</v>
      </c>
      <c r="E163" s="57">
        <v>0</v>
      </c>
      <c r="F163" s="57">
        <f t="shared" si="19"/>
        <v>29</v>
      </c>
      <c r="G163" s="56">
        <f t="shared" si="20"/>
        <v>10.344827586206897</v>
      </c>
      <c r="H163" s="55">
        <f t="shared" si="21"/>
        <v>1.5010351966873705</v>
      </c>
      <c r="I163" s="57">
        <v>0</v>
      </c>
      <c r="J163" s="57">
        <v>0</v>
      </c>
      <c r="K163" s="57">
        <v>0</v>
      </c>
      <c r="L163" s="57">
        <v>1</v>
      </c>
      <c r="M163" s="57">
        <f t="shared" si="22"/>
        <v>1</v>
      </c>
      <c r="N163" s="56">
        <f t="shared" si="23"/>
        <v>100</v>
      </c>
      <c r="O163" s="55">
        <f t="shared" si="24"/>
        <v>0.94339622641509435</v>
      </c>
      <c r="BA163" s="45"/>
      <c r="BB163" s="45"/>
      <c r="BC163" s="45"/>
      <c r="BD163" s="45"/>
      <c r="BE163" s="45"/>
      <c r="BF163" s="45"/>
      <c r="BG163" s="45"/>
      <c r="BH163" s="45"/>
      <c r="BI163" s="45"/>
      <c r="BJ163" s="45"/>
      <c r="BK163" s="45"/>
      <c r="BL163" s="45"/>
      <c r="BM163" s="45"/>
      <c r="BN163" s="45"/>
      <c r="BO163" s="45"/>
    </row>
    <row r="164" spans="1:67" s="46" customFormat="1" ht="13.5" customHeight="1">
      <c r="A164" s="54" t="s">
        <v>36</v>
      </c>
      <c r="B164" s="53">
        <v>19</v>
      </c>
      <c r="C164" s="53">
        <v>1</v>
      </c>
      <c r="D164" s="53">
        <v>2</v>
      </c>
      <c r="E164" s="53">
        <v>2</v>
      </c>
      <c r="F164" s="53">
        <f t="shared" si="19"/>
        <v>24</v>
      </c>
      <c r="G164" s="52">
        <f t="shared" si="20"/>
        <v>12.5</v>
      </c>
      <c r="H164" s="51">
        <f t="shared" si="21"/>
        <v>1.2422360248447204</v>
      </c>
      <c r="I164" s="53">
        <v>1</v>
      </c>
      <c r="J164" s="53">
        <v>0</v>
      </c>
      <c r="K164" s="53">
        <v>0</v>
      </c>
      <c r="L164" s="53">
        <v>0</v>
      </c>
      <c r="M164" s="53">
        <f t="shared" si="22"/>
        <v>1</v>
      </c>
      <c r="N164" s="52">
        <f t="shared" si="23"/>
        <v>0</v>
      </c>
      <c r="O164" s="51">
        <f t="shared" si="24"/>
        <v>0.94339622641509435</v>
      </c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</row>
    <row r="165" spans="1:67" s="46" customFormat="1" ht="13.5" customHeight="1">
      <c r="A165" s="54" t="s">
        <v>37</v>
      </c>
      <c r="B165" s="53">
        <v>15</v>
      </c>
      <c r="C165" s="53">
        <v>4</v>
      </c>
      <c r="D165" s="53">
        <v>3</v>
      </c>
      <c r="E165" s="53">
        <v>0</v>
      </c>
      <c r="F165" s="53">
        <f t="shared" si="19"/>
        <v>22</v>
      </c>
      <c r="G165" s="52">
        <f t="shared" si="20"/>
        <v>18.181818181818183</v>
      </c>
      <c r="H165" s="51">
        <f t="shared" si="21"/>
        <v>1.1387163561076603</v>
      </c>
      <c r="I165" s="53">
        <v>1</v>
      </c>
      <c r="J165" s="53">
        <v>0</v>
      </c>
      <c r="K165" s="53">
        <v>1</v>
      </c>
      <c r="L165" s="53">
        <v>0</v>
      </c>
      <c r="M165" s="53">
        <f t="shared" si="22"/>
        <v>2</v>
      </c>
      <c r="N165" s="52">
        <f t="shared" si="23"/>
        <v>0</v>
      </c>
      <c r="O165" s="51">
        <f t="shared" si="24"/>
        <v>1.8867924528301887</v>
      </c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</row>
    <row r="166" spans="1:67" s="43" customFormat="1" ht="13.5" customHeight="1">
      <c r="A166" s="54" t="s">
        <v>38</v>
      </c>
      <c r="B166" s="53">
        <v>20</v>
      </c>
      <c r="C166" s="53">
        <v>1</v>
      </c>
      <c r="D166" s="53">
        <v>2</v>
      </c>
      <c r="E166" s="53">
        <v>1</v>
      </c>
      <c r="F166" s="53">
        <f t="shared" si="19"/>
        <v>24</v>
      </c>
      <c r="G166" s="52">
        <f t="shared" si="20"/>
        <v>8.3333333333333321</v>
      </c>
      <c r="H166" s="51">
        <f t="shared" si="21"/>
        <v>1.2422360248447204</v>
      </c>
      <c r="I166" s="53">
        <v>1</v>
      </c>
      <c r="J166" s="53">
        <v>0</v>
      </c>
      <c r="K166" s="53">
        <v>0</v>
      </c>
      <c r="L166" s="53">
        <v>0</v>
      </c>
      <c r="M166" s="53">
        <f t="shared" si="22"/>
        <v>1</v>
      </c>
      <c r="N166" s="52">
        <f t="shared" si="23"/>
        <v>0</v>
      </c>
      <c r="O166" s="51">
        <f t="shared" si="24"/>
        <v>0.94339622641509435</v>
      </c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5"/>
      <c r="BB166" s="45"/>
      <c r="BC166" s="45"/>
      <c r="BD166" s="45"/>
      <c r="BE166" s="45"/>
      <c r="BF166" s="45"/>
      <c r="BG166" s="45"/>
      <c r="BH166" s="45"/>
      <c r="BI166" s="45"/>
      <c r="BJ166" s="45"/>
      <c r="BK166" s="45"/>
      <c r="BL166" s="45"/>
      <c r="BM166" s="45"/>
      <c r="BN166" s="45"/>
      <c r="BO166" s="45"/>
    </row>
    <row r="167" spans="1:67" s="43" customFormat="1" ht="13.5" customHeight="1">
      <c r="A167" s="54" t="s">
        <v>39</v>
      </c>
      <c r="B167" s="53">
        <v>26</v>
      </c>
      <c r="C167" s="53">
        <v>1</v>
      </c>
      <c r="D167" s="53">
        <v>2</v>
      </c>
      <c r="E167" s="53">
        <v>1</v>
      </c>
      <c r="F167" s="53">
        <f t="shared" si="19"/>
        <v>30</v>
      </c>
      <c r="G167" s="52">
        <f t="shared" si="20"/>
        <v>6.666666666666667</v>
      </c>
      <c r="H167" s="51">
        <f t="shared" si="21"/>
        <v>1.5527950310559007</v>
      </c>
      <c r="I167" s="53">
        <v>0</v>
      </c>
      <c r="J167" s="53">
        <v>0</v>
      </c>
      <c r="K167" s="53">
        <v>0</v>
      </c>
      <c r="L167" s="53">
        <v>0</v>
      </c>
      <c r="M167" s="53">
        <f t="shared" si="22"/>
        <v>0</v>
      </c>
      <c r="N167" s="52">
        <f t="shared" si="23"/>
        <v>0</v>
      </c>
      <c r="O167" s="51">
        <f t="shared" si="24"/>
        <v>0</v>
      </c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5"/>
      <c r="BB167" s="45"/>
      <c r="BC167" s="45"/>
      <c r="BD167" s="45"/>
      <c r="BE167" s="45"/>
      <c r="BF167" s="45"/>
      <c r="BG167" s="45"/>
      <c r="BH167" s="45"/>
      <c r="BI167" s="45"/>
      <c r="BJ167" s="45"/>
      <c r="BK167" s="45"/>
      <c r="BL167" s="45"/>
      <c r="BM167" s="45"/>
      <c r="BN167" s="45"/>
      <c r="BO167" s="45"/>
    </row>
    <row r="168" spans="1:67" s="44" customFormat="1" ht="13.5" customHeight="1">
      <c r="A168" s="54" t="s">
        <v>40</v>
      </c>
      <c r="B168" s="53">
        <v>25</v>
      </c>
      <c r="C168" s="53">
        <v>2</v>
      </c>
      <c r="D168" s="53">
        <v>2</v>
      </c>
      <c r="E168" s="53">
        <v>0</v>
      </c>
      <c r="F168" s="53">
        <f t="shared" si="19"/>
        <v>29</v>
      </c>
      <c r="G168" s="52">
        <f t="shared" si="20"/>
        <v>6.8965517241379306</v>
      </c>
      <c r="H168" s="51">
        <f t="shared" si="21"/>
        <v>1.5010351966873705</v>
      </c>
      <c r="I168" s="53">
        <v>0</v>
      </c>
      <c r="J168" s="53">
        <v>0</v>
      </c>
      <c r="K168" s="53">
        <v>0</v>
      </c>
      <c r="L168" s="53">
        <v>0</v>
      </c>
      <c r="M168" s="53">
        <f t="shared" si="22"/>
        <v>0</v>
      </c>
      <c r="N168" s="52">
        <f t="shared" si="23"/>
        <v>0</v>
      </c>
      <c r="O168" s="51">
        <f t="shared" si="24"/>
        <v>0</v>
      </c>
      <c r="BA168" s="45"/>
      <c r="BB168" s="45"/>
      <c r="BC168" s="45"/>
      <c r="BD168" s="45"/>
      <c r="BE168" s="45"/>
      <c r="BF168" s="45"/>
      <c r="BG168" s="45"/>
      <c r="BH168" s="45"/>
      <c r="BI168" s="45"/>
      <c r="BJ168" s="45"/>
      <c r="BK168" s="45"/>
      <c r="BL168" s="45"/>
      <c r="BM168" s="45"/>
      <c r="BN168" s="45"/>
      <c r="BO168" s="45"/>
    </row>
    <row r="169" spans="1:67" s="46" customFormat="1" ht="13.5" customHeight="1">
      <c r="A169" s="50" t="s">
        <v>15</v>
      </c>
      <c r="B169" s="49">
        <f>SUM(B163:B168)</f>
        <v>129</v>
      </c>
      <c r="C169" s="49">
        <f>SUM(C163:C168)</f>
        <v>12</v>
      </c>
      <c r="D169" s="49">
        <f>SUM(D163:D168)</f>
        <v>13</v>
      </c>
      <c r="E169" s="49">
        <f>SUM(E163:E168)</f>
        <v>4</v>
      </c>
      <c r="F169" s="49">
        <f t="shared" si="19"/>
        <v>158</v>
      </c>
      <c r="G169" s="48">
        <f t="shared" si="20"/>
        <v>10.126582278481013</v>
      </c>
      <c r="H169" s="47">
        <f t="shared" si="21"/>
        <v>8.1780538302277446</v>
      </c>
      <c r="I169" s="49">
        <f>SUM(I163:I168)</f>
        <v>3</v>
      </c>
      <c r="J169" s="49">
        <f>SUM(J163:J168)</f>
        <v>0</v>
      </c>
      <c r="K169" s="49">
        <f>SUM(K163:K168)</f>
        <v>1</v>
      </c>
      <c r="L169" s="49">
        <f>SUM(L163:L168)</f>
        <v>1</v>
      </c>
      <c r="M169" s="49">
        <f t="shared" si="22"/>
        <v>5</v>
      </c>
      <c r="N169" s="48">
        <f t="shared" si="23"/>
        <v>20</v>
      </c>
      <c r="O169" s="47">
        <f t="shared" si="24"/>
        <v>4.716981132075472</v>
      </c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</row>
    <row r="170" spans="1:67" s="43" customFormat="1" ht="13.5" customHeight="1">
      <c r="A170" s="50" t="s">
        <v>41</v>
      </c>
      <c r="B170" s="49">
        <f>SUM(B140,B147:B155,B162,B169)</f>
        <v>1513</v>
      </c>
      <c r="C170" s="49">
        <f>SUM(C140,C147:C155,C162,C169)</f>
        <v>138</v>
      </c>
      <c r="D170" s="49">
        <f>SUM(D140,D147:D155,D162,D169)</f>
        <v>226</v>
      </c>
      <c r="E170" s="49">
        <f>SUM(E140,E147:E155,E162,E169)</f>
        <v>55</v>
      </c>
      <c r="F170" s="49">
        <f t="shared" si="19"/>
        <v>1932</v>
      </c>
      <c r="G170" s="48">
        <f t="shared" si="20"/>
        <v>9.9896480331262936</v>
      </c>
      <c r="H170" s="47">
        <f t="shared" si="21"/>
        <v>100</v>
      </c>
      <c r="I170" s="49">
        <f>SUM(I140,I147:I155,I162,I169)</f>
        <v>87</v>
      </c>
      <c r="J170" s="49">
        <f>SUM(J140,J147:J155,J162,J169)</f>
        <v>2</v>
      </c>
      <c r="K170" s="49">
        <f>SUM(K140,K147:K155,K162,K169)</f>
        <v>16</v>
      </c>
      <c r="L170" s="49">
        <f>SUM(L140,L147:L155,L162,L169)</f>
        <v>1</v>
      </c>
      <c r="M170" s="49">
        <f t="shared" si="22"/>
        <v>106</v>
      </c>
      <c r="N170" s="48">
        <f t="shared" si="23"/>
        <v>2.8301886792452833</v>
      </c>
      <c r="O170" s="47">
        <f t="shared" si="24"/>
        <v>100</v>
      </c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5"/>
      <c r="BB170" s="45"/>
      <c r="BC170" s="45"/>
      <c r="BD170" s="45"/>
      <c r="BE170" s="45"/>
      <c r="BF170" s="45"/>
      <c r="BG170" s="45"/>
      <c r="BH170" s="45"/>
      <c r="BI170" s="45"/>
      <c r="BJ170" s="45"/>
      <c r="BK170" s="45"/>
      <c r="BL170" s="45"/>
      <c r="BM170" s="45"/>
      <c r="BN170" s="45"/>
      <c r="BO170" s="45"/>
    </row>
    <row r="171" spans="1:67" s="43" customFormat="1" ht="12" customHeight="1">
      <c r="A171" s="44"/>
      <c r="B171" s="44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</row>
    <row r="172" spans="1:67" s="43" customFormat="1" ht="12" customHeight="1">
      <c r="A172" s="44"/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</row>
    <row r="173" spans="1:67" s="44" customFormat="1" ht="12" customHeight="1">
      <c r="A173" s="70" t="s">
        <v>0</v>
      </c>
      <c r="B173" s="69"/>
      <c r="C173" s="68"/>
      <c r="D173" s="68"/>
      <c r="E173" s="68"/>
      <c r="F173" s="68"/>
      <c r="G173" s="68"/>
      <c r="H173" s="67"/>
      <c r="I173" s="69" t="s">
        <v>71</v>
      </c>
      <c r="J173" s="68"/>
      <c r="K173" s="68"/>
      <c r="L173" s="68"/>
      <c r="M173" s="68"/>
      <c r="N173" s="68"/>
      <c r="O173" s="67"/>
      <c r="P173" s="66"/>
      <c r="Q173" s="66"/>
      <c r="R173" s="66"/>
      <c r="S173" s="66"/>
      <c r="T173" s="66"/>
      <c r="U173" s="66"/>
      <c r="V173" s="66"/>
      <c r="W173" s="66"/>
      <c r="X173" s="66"/>
      <c r="Y173" s="66"/>
      <c r="Z173" s="66"/>
      <c r="AA173" s="66"/>
      <c r="AB173" s="66"/>
      <c r="AC173" s="66"/>
      <c r="AD173" s="66"/>
      <c r="AE173" s="66"/>
      <c r="AF173" s="66"/>
      <c r="AG173" s="66"/>
      <c r="AH173" s="66"/>
      <c r="AI173" s="66"/>
      <c r="AJ173" s="66"/>
      <c r="AK173" s="66"/>
      <c r="AL173" s="66"/>
      <c r="AM173" s="66"/>
      <c r="AN173" s="66"/>
      <c r="AO173" s="66"/>
      <c r="AP173" s="66"/>
      <c r="AQ173" s="66"/>
      <c r="AR173" s="66"/>
      <c r="AS173" s="66"/>
      <c r="AT173" s="66"/>
      <c r="AU173" s="66"/>
      <c r="AV173" s="66"/>
      <c r="AW173" s="66"/>
      <c r="AX173" s="66"/>
      <c r="AY173" s="66"/>
      <c r="AZ173" s="66"/>
      <c r="BA173" s="45"/>
      <c r="BB173" s="45"/>
      <c r="BC173" s="45"/>
      <c r="BD173" s="45"/>
      <c r="BE173" s="45"/>
      <c r="BF173" s="45"/>
      <c r="BG173" s="45"/>
      <c r="BH173" s="45"/>
      <c r="BI173" s="45"/>
      <c r="BJ173" s="45"/>
      <c r="BK173" s="45"/>
      <c r="BL173" s="45"/>
      <c r="BM173" s="45"/>
      <c r="BN173" s="45"/>
      <c r="BO173" s="45"/>
    </row>
    <row r="174" spans="1:67" s="46" customFormat="1" ht="39.6" customHeight="1">
      <c r="A174" s="65" t="s">
        <v>1</v>
      </c>
      <c r="B174" s="63" t="s">
        <v>2</v>
      </c>
      <c r="C174" s="62" t="s">
        <v>3</v>
      </c>
      <c r="D174" s="61" t="s">
        <v>4</v>
      </c>
      <c r="E174" s="62" t="s">
        <v>5</v>
      </c>
      <c r="F174" s="61" t="s">
        <v>6</v>
      </c>
      <c r="G174" s="61" t="s">
        <v>7</v>
      </c>
      <c r="H174" s="64" t="s">
        <v>8</v>
      </c>
      <c r="I174" s="63" t="s">
        <v>2</v>
      </c>
      <c r="J174" s="61" t="s">
        <v>3</v>
      </c>
      <c r="K174" s="61" t="s">
        <v>4</v>
      </c>
      <c r="L174" s="62" t="s">
        <v>5</v>
      </c>
      <c r="M174" s="61" t="s">
        <v>6</v>
      </c>
      <c r="N174" s="61" t="s">
        <v>7</v>
      </c>
      <c r="O174" s="60" t="s">
        <v>8</v>
      </c>
      <c r="P174" s="59"/>
      <c r="Q174" s="59"/>
      <c r="R174" s="59"/>
      <c r="S174" s="59"/>
      <c r="T174" s="59"/>
      <c r="U174" s="59"/>
      <c r="V174" s="59"/>
      <c r="W174" s="59"/>
      <c r="X174" s="59"/>
      <c r="Y174" s="59"/>
      <c r="Z174" s="59"/>
      <c r="AA174" s="59"/>
      <c r="AB174" s="59"/>
      <c r="AC174" s="59"/>
      <c r="AD174" s="59"/>
      <c r="AE174" s="59"/>
      <c r="AF174" s="59"/>
      <c r="AG174" s="59"/>
      <c r="AH174" s="59"/>
      <c r="AI174" s="59"/>
      <c r="AJ174" s="59"/>
      <c r="AK174" s="59"/>
      <c r="AL174" s="59"/>
      <c r="AM174" s="59"/>
      <c r="AN174" s="59"/>
      <c r="AO174" s="59"/>
      <c r="AP174" s="59"/>
      <c r="AQ174" s="59"/>
      <c r="AR174" s="59"/>
      <c r="AS174" s="59"/>
      <c r="AT174" s="59"/>
      <c r="AU174" s="59"/>
      <c r="AV174" s="59"/>
      <c r="AW174" s="59"/>
      <c r="AX174" s="59"/>
      <c r="AY174" s="59"/>
      <c r="AZ174" s="59"/>
    </row>
    <row r="175" spans="1:67" s="43" customFormat="1" ht="13.5" customHeight="1">
      <c r="A175" s="58" t="s">
        <v>9</v>
      </c>
      <c r="B175" s="57"/>
      <c r="C175" s="57"/>
      <c r="D175" s="57"/>
      <c r="E175" s="57"/>
      <c r="F175" s="57"/>
      <c r="G175" s="56"/>
      <c r="H175" s="55"/>
      <c r="I175" s="57">
        <f>SUM(方向別!B93,方向別!I93,方向別!B134,方向別!I134)</f>
        <v>22</v>
      </c>
      <c r="J175" s="57">
        <f>SUM(方向別!C93,方向別!J93,方向別!C134,方向別!J134)</f>
        <v>2</v>
      </c>
      <c r="K175" s="57">
        <f>SUM(方向別!D93,方向別!K93,方向別!D134,方向別!K134)</f>
        <v>2</v>
      </c>
      <c r="L175" s="57">
        <f>SUM(方向別!E93,方向別!L93,方向別!E134,方向別!L134)</f>
        <v>2</v>
      </c>
      <c r="M175" s="57">
        <f t="shared" ref="M175:M211" si="25">SUM(I175:L175)</f>
        <v>28</v>
      </c>
      <c r="N175" s="56">
        <f t="shared" ref="N175:N211" si="26">IF(SUM(J175,L175)=0,0,SUM(J175,L175)/M175*100)</f>
        <v>14.285714285714285</v>
      </c>
      <c r="O175" s="55">
        <f t="shared" ref="O175:O211" si="27">IF(M175=0,0,M175/M$211*100)</f>
        <v>1.2522361359570662</v>
      </c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5"/>
      <c r="BB175" s="45"/>
      <c r="BC175" s="45"/>
      <c r="BD175" s="45"/>
      <c r="BE175" s="45"/>
      <c r="BF175" s="45"/>
      <c r="BG175" s="45"/>
      <c r="BH175" s="45"/>
      <c r="BI175" s="45"/>
      <c r="BJ175" s="45"/>
      <c r="BK175" s="45"/>
      <c r="BL175" s="45"/>
      <c r="BM175" s="45"/>
      <c r="BN175" s="45"/>
      <c r="BO175" s="45"/>
    </row>
    <row r="176" spans="1:67" s="43" customFormat="1" ht="13.5" customHeight="1">
      <c r="A176" s="54" t="s">
        <v>10</v>
      </c>
      <c r="B176" s="53"/>
      <c r="C176" s="53"/>
      <c r="D176" s="53"/>
      <c r="E176" s="53"/>
      <c r="F176" s="53"/>
      <c r="G176" s="52"/>
      <c r="H176" s="51"/>
      <c r="I176" s="53">
        <f>SUM(方向別!B94,方向別!I94,方向別!B135,方向別!I135)</f>
        <v>24</v>
      </c>
      <c r="J176" s="53">
        <f>SUM(方向別!C94,方向別!J94,方向別!C135,方向別!J135)</f>
        <v>2</v>
      </c>
      <c r="K176" s="53">
        <f>SUM(方向別!D94,方向別!K94,方向別!D135,方向別!K135)</f>
        <v>0</v>
      </c>
      <c r="L176" s="53">
        <f>SUM(方向別!E94,方向別!L94,方向別!E135,方向別!L135)</f>
        <v>0</v>
      </c>
      <c r="M176" s="53">
        <f t="shared" si="25"/>
        <v>26</v>
      </c>
      <c r="N176" s="52">
        <f t="shared" si="26"/>
        <v>7.6923076923076925</v>
      </c>
      <c r="O176" s="51">
        <f t="shared" si="27"/>
        <v>1.1627906976744187</v>
      </c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5"/>
      <c r="BB176" s="45"/>
      <c r="BC176" s="45"/>
      <c r="BD176" s="45"/>
      <c r="BE176" s="45"/>
      <c r="BF176" s="45"/>
      <c r="BG176" s="45"/>
      <c r="BH176" s="45"/>
      <c r="BI176" s="45"/>
      <c r="BJ176" s="45"/>
      <c r="BK176" s="45"/>
      <c r="BL176" s="45"/>
      <c r="BM176" s="45"/>
      <c r="BN176" s="45"/>
      <c r="BO176" s="45"/>
    </row>
    <row r="177" spans="1:67" s="44" customFormat="1" ht="13.5" customHeight="1">
      <c r="A177" s="54" t="s">
        <v>11</v>
      </c>
      <c r="B177" s="53"/>
      <c r="C177" s="53"/>
      <c r="D177" s="53"/>
      <c r="E177" s="53"/>
      <c r="F177" s="53"/>
      <c r="G177" s="52"/>
      <c r="H177" s="51"/>
      <c r="I177" s="53">
        <f>SUM(方向別!B95,方向別!I95,方向別!B136,方向別!I136)</f>
        <v>25</v>
      </c>
      <c r="J177" s="53">
        <f>SUM(方向別!C95,方向別!J95,方向別!C136,方向別!J136)</f>
        <v>3</v>
      </c>
      <c r="K177" s="53">
        <f>SUM(方向別!D95,方向別!K95,方向別!D136,方向別!K136)</f>
        <v>0</v>
      </c>
      <c r="L177" s="53">
        <f>SUM(方向別!E95,方向別!L95,方向別!E136,方向別!L136)</f>
        <v>1</v>
      </c>
      <c r="M177" s="53">
        <f t="shared" si="25"/>
        <v>29</v>
      </c>
      <c r="N177" s="52">
        <f t="shared" si="26"/>
        <v>13.793103448275861</v>
      </c>
      <c r="O177" s="51">
        <f t="shared" si="27"/>
        <v>1.2969588550983899</v>
      </c>
      <c r="BA177" s="45"/>
      <c r="BB177" s="45"/>
      <c r="BC177" s="45"/>
      <c r="BD177" s="45"/>
      <c r="BE177" s="45"/>
      <c r="BF177" s="45"/>
      <c r="BG177" s="45"/>
      <c r="BH177" s="45"/>
      <c r="BI177" s="45"/>
      <c r="BJ177" s="45"/>
      <c r="BK177" s="45"/>
      <c r="BL177" s="45"/>
      <c r="BM177" s="45"/>
      <c r="BN177" s="45"/>
      <c r="BO177" s="45"/>
    </row>
    <row r="178" spans="1:67" s="46" customFormat="1" ht="13.5" customHeight="1">
      <c r="A178" s="54" t="s">
        <v>12</v>
      </c>
      <c r="B178" s="53"/>
      <c r="C178" s="53"/>
      <c r="D178" s="53"/>
      <c r="E178" s="53"/>
      <c r="F178" s="53"/>
      <c r="G178" s="52"/>
      <c r="H178" s="51"/>
      <c r="I178" s="53">
        <f>SUM(方向別!B96,方向別!I96,方向別!B137,方向別!I137)</f>
        <v>31</v>
      </c>
      <c r="J178" s="53">
        <f>SUM(方向別!C96,方向別!J96,方向別!C137,方向別!J137)</f>
        <v>2</v>
      </c>
      <c r="K178" s="53">
        <f>SUM(方向別!D96,方向別!K96,方向別!D137,方向別!K137)</f>
        <v>2</v>
      </c>
      <c r="L178" s="53">
        <f>SUM(方向別!E96,方向別!L96,方向別!E137,方向別!L137)</f>
        <v>0</v>
      </c>
      <c r="M178" s="53">
        <f t="shared" si="25"/>
        <v>35</v>
      </c>
      <c r="N178" s="52">
        <f t="shared" si="26"/>
        <v>5.7142857142857144</v>
      </c>
      <c r="O178" s="51">
        <f t="shared" si="27"/>
        <v>1.5652951699463327</v>
      </c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5"/>
      <c r="BB178" s="45"/>
      <c r="BC178" s="45"/>
      <c r="BD178" s="45"/>
      <c r="BE178" s="45"/>
      <c r="BF178" s="45"/>
      <c r="BG178" s="45"/>
      <c r="BH178" s="45"/>
      <c r="BI178" s="45"/>
      <c r="BJ178" s="45"/>
      <c r="BK178" s="45"/>
      <c r="BL178" s="45"/>
      <c r="BM178" s="45"/>
      <c r="BN178" s="45"/>
      <c r="BO178" s="45"/>
    </row>
    <row r="179" spans="1:67" s="44" customFormat="1" ht="13.5" customHeight="1">
      <c r="A179" s="54" t="s">
        <v>13</v>
      </c>
      <c r="B179" s="53"/>
      <c r="C179" s="53"/>
      <c r="D179" s="53"/>
      <c r="E179" s="53"/>
      <c r="F179" s="53"/>
      <c r="G179" s="52"/>
      <c r="H179" s="51"/>
      <c r="I179" s="53">
        <f>SUM(方向別!B97,方向別!I97,方向別!B138,方向別!I138)</f>
        <v>27</v>
      </c>
      <c r="J179" s="53">
        <f>SUM(方向別!C97,方向別!J97,方向別!C138,方向別!J138)</f>
        <v>3</v>
      </c>
      <c r="K179" s="53">
        <f>SUM(方向別!D97,方向別!K97,方向別!D138,方向別!K138)</f>
        <v>2</v>
      </c>
      <c r="L179" s="53">
        <f>SUM(方向別!E97,方向別!L97,方向別!E138,方向別!L138)</f>
        <v>0</v>
      </c>
      <c r="M179" s="53">
        <f t="shared" si="25"/>
        <v>32</v>
      </c>
      <c r="N179" s="52">
        <f t="shared" si="26"/>
        <v>9.375</v>
      </c>
      <c r="O179" s="51">
        <f t="shared" si="27"/>
        <v>1.4311270125223614</v>
      </c>
      <c r="BA179" s="45"/>
      <c r="BB179" s="45"/>
      <c r="BC179" s="45"/>
      <c r="BD179" s="45"/>
      <c r="BE179" s="45"/>
      <c r="BF179" s="45"/>
      <c r="BG179" s="45"/>
      <c r="BH179" s="45"/>
      <c r="BI179" s="45"/>
      <c r="BJ179" s="45"/>
      <c r="BK179" s="45"/>
      <c r="BL179" s="45"/>
      <c r="BM179" s="45"/>
      <c r="BN179" s="45"/>
      <c r="BO179" s="45"/>
    </row>
    <row r="180" spans="1:67" s="44" customFormat="1" ht="13.5" customHeight="1">
      <c r="A180" s="54" t="s">
        <v>14</v>
      </c>
      <c r="B180" s="53"/>
      <c r="C180" s="53"/>
      <c r="D180" s="53"/>
      <c r="E180" s="53"/>
      <c r="F180" s="53"/>
      <c r="G180" s="52"/>
      <c r="H180" s="51"/>
      <c r="I180" s="53">
        <f>SUM(方向別!B98,方向別!I98,方向別!B139,方向別!I139)</f>
        <v>31</v>
      </c>
      <c r="J180" s="53">
        <f>SUM(方向別!C98,方向別!J98,方向別!C139,方向別!J139)</f>
        <v>3</v>
      </c>
      <c r="K180" s="53">
        <f>SUM(方向別!D98,方向別!K98,方向別!D139,方向別!K139)</f>
        <v>2</v>
      </c>
      <c r="L180" s="53">
        <f>SUM(方向別!E98,方向別!L98,方向別!E139,方向別!L139)</f>
        <v>0</v>
      </c>
      <c r="M180" s="53">
        <f t="shared" si="25"/>
        <v>36</v>
      </c>
      <c r="N180" s="52">
        <f t="shared" si="26"/>
        <v>8.3333333333333321</v>
      </c>
      <c r="O180" s="51">
        <f t="shared" si="27"/>
        <v>1.6100178890876566</v>
      </c>
      <c r="BA180" s="45"/>
      <c r="BB180" s="45"/>
      <c r="BC180" s="45"/>
      <c r="BD180" s="45"/>
      <c r="BE180" s="45"/>
      <c r="BF180" s="45"/>
      <c r="BG180" s="45"/>
      <c r="BH180" s="45"/>
      <c r="BI180" s="45"/>
      <c r="BJ180" s="45"/>
      <c r="BK180" s="45"/>
      <c r="BL180" s="45"/>
      <c r="BM180" s="45"/>
      <c r="BN180" s="45"/>
      <c r="BO180" s="45"/>
    </row>
    <row r="181" spans="1:67" s="44" customFormat="1" ht="13.5" customHeight="1">
      <c r="A181" s="50" t="s">
        <v>15</v>
      </c>
      <c r="B181" s="49"/>
      <c r="C181" s="49"/>
      <c r="D181" s="49"/>
      <c r="E181" s="49"/>
      <c r="F181" s="49"/>
      <c r="G181" s="48"/>
      <c r="H181" s="47"/>
      <c r="I181" s="49">
        <f>SUM(I175:I180)</f>
        <v>160</v>
      </c>
      <c r="J181" s="49">
        <f>SUM(J175:J180)</f>
        <v>15</v>
      </c>
      <c r="K181" s="49">
        <f>SUM(K175:K180)</f>
        <v>8</v>
      </c>
      <c r="L181" s="49">
        <f>SUM(L175:L180)</f>
        <v>3</v>
      </c>
      <c r="M181" s="49">
        <f t="shared" si="25"/>
        <v>186</v>
      </c>
      <c r="N181" s="48">
        <f t="shared" si="26"/>
        <v>9.67741935483871</v>
      </c>
      <c r="O181" s="47">
        <f t="shared" si="27"/>
        <v>8.3184257602862264</v>
      </c>
      <c r="BA181" s="45"/>
      <c r="BB181" s="45"/>
      <c r="BC181" s="45"/>
      <c r="BD181" s="45"/>
      <c r="BE181" s="45"/>
      <c r="BF181" s="45"/>
      <c r="BG181" s="45"/>
      <c r="BH181" s="45"/>
      <c r="BI181" s="45"/>
      <c r="BJ181" s="45"/>
      <c r="BK181" s="45"/>
      <c r="BL181" s="45"/>
      <c r="BM181" s="45"/>
      <c r="BN181" s="45"/>
      <c r="BO181" s="45"/>
    </row>
    <row r="182" spans="1:67" s="46" customFormat="1" ht="13.5" customHeight="1">
      <c r="A182" s="58" t="s">
        <v>16</v>
      </c>
      <c r="B182" s="57"/>
      <c r="C182" s="57"/>
      <c r="D182" s="57"/>
      <c r="E182" s="57"/>
      <c r="F182" s="57"/>
      <c r="G182" s="56"/>
      <c r="H182" s="55"/>
      <c r="I182" s="57">
        <f>SUM(方向別!B100,方向別!I100,方向別!B141,方向別!I141)</f>
        <v>35</v>
      </c>
      <c r="J182" s="57">
        <f>SUM(方向別!C100,方向別!J100,方向別!C141,方向別!J141)</f>
        <v>3</v>
      </c>
      <c r="K182" s="57">
        <f>SUM(方向別!D100,方向別!K100,方向別!D141,方向別!K141)</f>
        <v>5</v>
      </c>
      <c r="L182" s="57">
        <f>SUM(方向別!E100,方向別!L100,方向別!E141,方向別!L141)</f>
        <v>1</v>
      </c>
      <c r="M182" s="57">
        <f t="shared" si="25"/>
        <v>44</v>
      </c>
      <c r="N182" s="56">
        <f t="shared" si="26"/>
        <v>9.0909090909090917</v>
      </c>
      <c r="O182" s="55">
        <f t="shared" si="27"/>
        <v>1.9677996422182469</v>
      </c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</row>
    <row r="183" spans="1:67" s="46" customFormat="1" ht="13.5" customHeight="1">
      <c r="A183" s="54" t="s">
        <v>17</v>
      </c>
      <c r="B183" s="53"/>
      <c r="C183" s="53"/>
      <c r="D183" s="53"/>
      <c r="E183" s="53"/>
      <c r="F183" s="53"/>
      <c r="G183" s="52"/>
      <c r="H183" s="51"/>
      <c r="I183" s="53">
        <f>SUM(方向別!B101,方向別!I101,方向別!B142,方向別!I142)</f>
        <v>33</v>
      </c>
      <c r="J183" s="53">
        <f>SUM(方向別!C101,方向別!J101,方向別!C142,方向別!J142)</f>
        <v>2</v>
      </c>
      <c r="K183" s="53">
        <f>SUM(方向別!D101,方向別!K101,方向別!D142,方向別!K142)</f>
        <v>4</v>
      </c>
      <c r="L183" s="53">
        <f>SUM(方向別!E101,方向別!L101,方向別!E142,方向別!L142)</f>
        <v>1</v>
      </c>
      <c r="M183" s="53">
        <f t="shared" si="25"/>
        <v>40</v>
      </c>
      <c r="N183" s="52">
        <f t="shared" si="26"/>
        <v>7.5</v>
      </c>
      <c r="O183" s="51">
        <f t="shared" si="27"/>
        <v>1.7889087656529516</v>
      </c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</row>
    <row r="184" spans="1:67" s="46" customFormat="1" ht="13.5" customHeight="1">
      <c r="A184" s="54" t="s">
        <v>18</v>
      </c>
      <c r="B184" s="53"/>
      <c r="C184" s="53"/>
      <c r="D184" s="53"/>
      <c r="E184" s="53"/>
      <c r="F184" s="53"/>
      <c r="G184" s="52"/>
      <c r="H184" s="51"/>
      <c r="I184" s="53">
        <f>SUM(方向別!B102,方向別!I102,方向別!B143,方向別!I143)</f>
        <v>26</v>
      </c>
      <c r="J184" s="53">
        <f>SUM(方向別!C102,方向別!J102,方向別!C143,方向別!J143)</f>
        <v>3</v>
      </c>
      <c r="K184" s="53">
        <f>SUM(方向別!D102,方向別!K102,方向別!D143,方向別!K143)</f>
        <v>4</v>
      </c>
      <c r="L184" s="53">
        <f>SUM(方向別!E102,方向別!L102,方向別!E143,方向別!L143)</f>
        <v>1</v>
      </c>
      <c r="M184" s="53">
        <f t="shared" si="25"/>
        <v>34</v>
      </c>
      <c r="N184" s="52">
        <f t="shared" si="26"/>
        <v>11.76470588235294</v>
      </c>
      <c r="O184" s="51">
        <f t="shared" si="27"/>
        <v>1.5205724508050089</v>
      </c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5"/>
      <c r="BB184" s="45"/>
      <c r="BC184" s="45"/>
      <c r="BD184" s="45"/>
      <c r="BE184" s="45"/>
      <c r="BF184" s="45"/>
      <c r="BG184" s="45"/>
      <c r="BH184" s="45"/>
      <c r="BI184" s="45"/>
      <c r="BJ184" s="45"/>
      <c r="BK184" s="45"/>
      <c r="BL184" s="45"/>
      <c r="BM184" s="45"/>
      <c r="BN184" s="45"/>
      <c r="BO184" s="45"/>
    </row>
    <row r="185" spans="1:67" s="44" customFormat="1" ht="13.5" customHeight="1">
      <c r="A185" s="54" t="s">
        <v>19</v>
      </c>
      <c r="B185" s="53"/>
      <c r="C185" s="53"/>
      <c r="D185" s="53"/>
      <c r="E185" s="53"/>
      <c r="F185" s="53"/>
      <c r="G185" s="52"/>
      <c r="H185" s="51"/>
      <c r="I185" s="53">
        <f>SUM(方向別!B103,方向別!I103,方向別!B144,方向別!I144)</f>
        <v>36</v>
      </c>
      <c r="J185" s="53">
        <f>SUM(方向別!C103,方向別!J103,方向別!C144,方向別!J144)</f>
        <v>0</v>
      </c>
      <c r="K185" s="53">
        <f>SUM(方向別!D103,方向別!K103,方向別!D144,方向別!K144)</f>
        <v>4</v>
      </c>
      <c r="L185" s="53">
        <f>SUM(方向別!E103,方向別!L103,方向別!E144,方向別!L144)</f>
        <v>0</v>
      </c>
      <c r="M185" s="53">
        <f t="shared" si="25"/>
        <v>40</v>
      </c>
      <c r="N185" s="52">
        <f t="shared" si="26"/>
        <v>0</v>
      </c>
      <c r="O185" s="51">
        <f t="shared" si="27"/>
        <v>1.7889087656529516</v>
      </c>
      <c r="BA185" s="45"/>
      <c r="BB185" s="45"/>
      <c r="BC185" s="45"/>
      <c r="BD185" s="45"/>
      <c r="BE185" s="45"/>
      <c r="BF185" s="45"/>
      <c r="BG185" s="45"/>
      <c r="BH185" s="45"/>
      <c r="BI185" s="45"/>
      <c r="BJ185" s="45"/>
      <c r="BK185" s="45"/>
      <c r="BL185" s="45"/>
      <c r="BM185" s="45"/>
      <c r="BN185" s="45"/>
      <c r="BO185" s="45"/>
    </row>
    <row r="186" spans="1:67" s="46" customFormat="1" ht="13.5" customHeight="1">
      <c r="A186" s="54" t="s">
        <v>20</v>
      </c>
      <c r="B186" s="53"/>
      <c r="C186" s="53"/>
      <c r="D186" s="53"/>
      <c r="E186" s="53"/>
      <c r="F186" s="53"/>
      <c r="G186" s="52"/>
      <c r="H186" s="51"/>
      <c r="I186" s="53">
        <f>SUM(方向別!B104,方向別!I104,方向別!B145,方向別!I145)</f>
        <v>42</v>
      </c>
      <c r="J186" s="53">
        <f>SUM(方向別!C104,方向別!J104,方向別!C145,方向別!J145)</f>
        <v>1</v>
      </c>
      <c r="K186" s="53">
        <f>SUM(方向別!D104,方向別!K104,方向別!D145,方向別!K145)</f>
        <v>4</v>
      </c>
      <c r="L186" s="53">
        <f>SUM(方向別!E104,方向別!L104,方向別!E145,方向別!L145)</f>
        <v>1</v>
      </c>
      <c r="M186" s="53">
        <f t="shared" si="25"/>
        <v>48</v>
      </c>
      <c r="N186" s="52">
        <f t="shared" si="26"/>
        <v>4.1666666666666661</v>
      </c>
      <c r="O186" s="51">
        <f t="shared" si="27"/>
        <v>2.1466905187835419</v>
      </c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5"/>
      <c r="BB186" s="45"/>
      <c r="BC186" s="45"/>
      <c r="BD186" s="45"/>
      <c r="BE186" s="45"/>
      <c r="BF186" s="45"/>
      <c r="BG186" s="45"/>
      <c r="BH186" s="45"/>
      <c r="BI186" s="45"/>
      <c r="BJ186" s="45"/>
      <c r="BK186" s="45"/>
      <c r="BL186" s="45"/>
      <c r="BM186" s="45"/>
      <c r="BN186" s="45"/>
      <c r="BO186" s="45"/>
    </row>
    <row r="187" spans="1:67" s="44" customFormat="1" ht="13.5" customHeight="1">
      <c r="A187" s="54" t="s">
        <v>21</v>
      </c>
      <c r="B187" s="53"/>
      <c r="C187" s="53"/>
      <c r="D187" s="53"/>
      <c r="E187" s="53"/>
      <c r="F187" s="53"/>
      <c r="G187" s="52"/>
      <c r="H187" s="51"/>
      <c r="I187" s="53">
        <f>SUM(方向別!B105,方向別!I105,方向別!B146,方向別!I146)</f>
        <v>26</v>
      </c>
      <c r="J187" s="53">
        <f>SUM(方向別!C105,方向別!J105,方向別!C146,方向別!J146)</f>
        <v>2</v>
      </c>
      <c r="K187" s="53">
        <f>SUM(方向別!D105,方向別!K105,方向別!D146,方向別!K146)</f>
        <v>4</v>
      </c>
      <c r="L187" s="53">
        <f>SUM(方向別!E105,方向別!L105,方向別!E146,方向別!L146)</f>
        <v>1</v>
      </c>
      <c r="M187" s="53">
        <f t="shared" si="25"/>
        <v>33</v>
      </c>
      <c r="N187" s="52">
        <f t="shared" si="26"/>
        <v>9.0909090909090917</v>
      </c>
      <c r="O187" s="51">
        <f t="shared" si="27"/>
        <v>1.4758497316636852</v>
      </c>
      <c r="BA187" s="45"/>
      <c r="BB187" s="45"/>
      <c r="BC187" s="45"/>
      <c r="BD187" s="45"/>
      <c r="BE187" s="45"/>
      <c r="BF187" s="45"/>
      <c r="BG187" s="45"/>
      <c r="BH187" s="45"/>
      <c r="BI187" s="45"/>
      <c r="BJ187" s="45"/>
      <c r="BK187" s="45"/>
      <c r="BL187" s="45"/>
      <c r="BM187" s="45"/>
      <c r="BN187" s="45"/>
      <c r="BO187" s="45"/>
    </row>
    <row r="188" spans="1:67" s="46" customFormat="1" ht="13.5" customHeight="1">
      <c r="A188" s="50" t="s">
        <v>15</v>
      </c>
      <c r="B188" s="49"/>
      <c r="C188" s="49"/>
      <c r="D188" s="49"/>
      <c r="E188" s="49"/>
      <c r="F188" s="49"/>
      <c r="G188" s="48"/>
      <c r="H188" s="47"/>
      <c r="I188" s="49">
        <f>SUM(I182:I187)</f>
        <v>198</v>
      </c>
      <c r="J188" s="49">
        <f>SUM(J182:J187)</f>
        <v>11</v>
      </c>
      <c r="K188" s="49">
        <f>SUM(K182:K187)</f>
        <v>25</v>
      </c>
      <c r="L188" s="49">
        <f>SUM(L182:L187)</f>
        <v>5</v>
      </c>
      <c r="M188" s="49">
        <f t="shared" si="25"/>
        <v>239</v>
      </c>
      <c r="N188" s="48">
        <f t="shared" si="26"/>
        <v>6.6945606694560666</v>
      </c>
      <c r="O188" s="47">
        <f t="shared" si="27"/>
        <v>10.688729874776387</v>
      </c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</row>
    <row r="189" spans="1:67" s="44" customFormat="1" ht="13.5" customHeight="1">
      <c r="A189" s="54" t="s">
        <v>22</v>
      </c>
      <c r="B189" s="53"/>
      <c r="C189" s="53"/>
      <c r="D189" s="53"/>
      <c r="E189" s="53"/>
      <c r="F189" s="53"/>
      <c r="G189" s="52"/>
      <c r="H189" s="51"/>
      <c r="I189" s="53">
        <f>SUM(方向別!B107,方向別!I107,方向別!B148,方向別!I148)</f>
        <v>146</v>
      </c>
      <c r="J189" s="53">
        <f>SUM(方向別!C107,方向別!J107,方向別!C148,方向別!J148)</f>
        <v>12</v>
      </c>
      <c r="K189" s="53">
        <f>SUM(方向別!D107,方向別!K107,方向別!D148,方向別!K148)</f>
        <v>23</v>
      </c>
      <c r="L189" s="53">
        <f>SUM(方向別!E107,方向別!L107,方向別!E148,方向別!L148)</f>
        <v>8</v>
      </c>
      <c r="M189" s="53">
        <f t="shared" si="25"/>
        <v>189</v>
      </c>
      <c r="N189" s="52">
        <f t="shared" si="26"/>
        <v>10.582010582010582</v>
      </c>
      <c r="O189" s="51">
        <f t="shared" si="27"/>
        <v>8.4525939177101961</v>
      </c>
      <c r="BA189" s="45"/>
      <c r="BB189" s="45"/>
      <c r="BC189" s="45"/>
      <c r="BD189" s="45"/>
      <c r="BE189" s="45"/>
      <c r="BF189" s="45"/>
      <c r="BG189" s="45"/>
      <c r="BH189" s="45"/>
      <c r="BI189" s="45"/>
      <c r="BJ189" s="45"/>
      <c r="BK189" s="45"/>
      <c r="BL189" s="45"/>
      <c r="BM189" s="45"/>
      <c r="BN189" s="45"/>
      <c r="BO189" s="45"/>
    </row>
    <row r="190" spans="1:67" s="46" customFormat="1" ht="13.5" customHeight="1">
      <c r="A190" s="54" t="s">
        <v>23</v>
      </c>
      <c r="B190" s="53"/>
      <c r="C190" s="53"/>
      <c r="D190" s="53"/>
      <c r="E190" s="53"/>
      <c r="F190" s="53"/>
      <c r="G190" s="52"/>
      <c r="H190" s="51"/>
      <c r="I190" s="53">
        <f>SUM(方向別!B108,方向別!I108,方向別!B149,方向別!I149)</f>
        <v>119</v>
      </c>
      <c r="J190" s="53">
        <f>SUM(方向別!C108,方向別!J108,方向別!C149,方向別!J149)</f>
        <v>10</v>
      </c>
      <c r="K190" s="53">
        <f>SUM(方向別!D108,方向別!K108,方向別!D149,方向別!K149)</f>
        <v>33</v>
      </c>
      <c r="L190" s="53">
        <f>SUM(方向別!E108,方向別!L108,方向別!E149,方向別!L149)</f>
        <v>7</v>
      </c>
      <c r="M190" s="53">
        <f t="shared" si="25"/>
        <v>169</v>
      </c>
      <c r="N190" s="52">
        <f t="shared" si="26"/>
        <v>10.059171597633137</v>
      </c>
      <c r="O190" s="51">
        <f t="shared" si="27"/>
        <v>7.5581395348837201</v>
      </c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</row>
    <row r="191" spans="1:67" s="44" customFormat="1" ht="13.5" customHeight="1">
      <c r="A191" s="54" t="s">
        <v>24</v>
      </c>
      <c r="B191" s="53"/>
      <c r="C191" s="53"/>
      <c r="D191" s="53"/>
      <c r="E191" s="53"/>
      <c r="F191" s="53"/>
      <c r="G191" s="52"/>
      <c r="H191" s="51"/>
      <c r="I191" s="53">
        <f>SUM(方向別!B109,方向別!I109,方向別!B150,方向別!I150)</f>
        <v>133</v>
      </c>
      <c r="J191" s="53">
        <f>SUM(方向別!C109,方向別!J109,方向別!C150,方向別!J150)</f>
        <v>11</v>
      </c>
      <c r="K191" s="53">
        <f>SUM(方向別!D109,方向別!K109,方向別!D150,方向別!K150)</f>
        <v>16</v>
      </c>
      <c r="L191" s="53">
        <f>SUM(方向別!E109,方向別!L109,方向別!E150,方向別!L150)</f>
        <v>8</v>
      </c>
      <c r="M191" s="53">
        <f t="shared" si="25"/>
        <v>168</v>
      </c>
      <c r="N191" s="52">
        <f t="shared" si="26"/>
        <v>11.30952380952381</v>
      </c>
      <c r="O191" s="51">
        <f t="shared" si="27"/>
        <v>7.5134168157423975</v>
      </c>
      <c r="BA191" s="45"/>
      <c r="BB191" s="45"/>
      <c r="BC191" s="45"/>
      <c r="BD191" s="45"/>
      <c r="BE191" s="45"/>
      <c r="BF191" s="45"/>
      <c r="BG191" s="45"/>
      <c r="BH191" s="45"/>
      <c r="BI191" s="45"/>
      <c r="BJ191" s="45"/>
      <c r="BK191" s="45"/>
      <c r="BL191" s="45"/>
      <c r="BM191" s="45"/>
      <c r="BN191" s="45"/>
      <c r="BO191" s="45"/>
    </row>
    <row r="192" spans="1:67" s="46" customFormat="1" ht="13.5" customHeight="1">
      <c r="A192" s="54" t="s">
        <v>25</v>
      </c>
      <c r="B192" s="53"/>
      <c r="C192" s="53"/>
      <c r="D192" s="53"/>
      <c r="E192" s="53"/>
      <c r="F192" s="53"/>
      <c r="G192" s="52"/>
      <c r="H192" s="51"/>
      <c r="I192" s="53">
        <f>SUM(方向別!B110,方向別!I110,方向別!B151,方向別!I151)</f>
        <v>136</v>
      </c>
      <c r="J192" s="53">
        <f>SUM(方向別!C110,方向別!J110,方向別!C151,方向別!J151)</f>
        <v>10</v>
      </c>
      <c r="K192" s="53">
        <f>SUM(方向別!D110,方向別!K110,方向別!D151,方向別!K151)</f>
        <v>13</v>
      </c>
      <c r="L192" s="53">
        <f>SUM(方向別!E110,方向別!L110,方向別!E151,方向別!L151)</f>
        <v>3</v>
      </c>
      <c r="M192" s="53">
        <f t="shared" si="25"/>
        <v>162</v>
      </c>
      <c r="N192" s="52">
        <f t="shared" si="26"/>
        <v>8.0246913580246915</v>
      </c>
      <c r="O192" s="51">
        <f t="shared" si="27"/>
        <v>7.2450805008944545</v>
      </c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</row>
    <row r="193" spans="1:67" s="46" customFormat="1" ht="13.5" customHeight="1">
      <c r="A193" s="54" t="s">
        <v>26</v>
      </c>
      <c r="B193" s="53"/>
      <c r="C193" s="53"/>
      <c r="D193" s="53"/>
      <c r="E193" s="53"/>
      <c r="F193" s="53"/>
      <c r="G193" s="52"/>
      <c r="H193" s="51"/>
      <c r="I193" s="53">
        <f>SUM(方向別!B111,方向別!I111,方向別!B152,方向別!I152)</f>
        <v>140</v>
      </c>
      <c r="J193" s="53">
        <f>SUM(方向別!C111,方向別!J111,方向別!C152,方向別!J152)</f>
        <v>8</v>
      </c>
      <c r="K193" s="53">
        <f>SUM(方向別!D111,方向別!K111,方向別!D152,方向別!K152)</f>
        <v>21</v>
      </c>
      <c r="L193" s="53">
        <f>SUM(方向別!E111,方向別!L111,方向別!E152,方向別!L152)</f>
        <v>3</v>
      </c>
      <c r="M193" s="53">
        <f t="shared" si="25"/>
        <v>172</v>
      </c>
      <c r="N193" s="52">
        <f t="shared" si="26"/>
        <v>6.395348837209303</v>
      </c>
      <c r="O193" s="51">
        <f t="shared" si="27"/>
        <v>7.6923076923076925</v>
      </c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</row>
    <row r="194" spans="1:67" s="46" customFormat="1" ht="13.5" customHeight="1">
      <c r="A194" s="54" t="s">
        <v>27</v>
      </c>
      <c r="B194" s="53"/>
      <c r="C194" s="53"/>
      <c r="D194" s="53"/>
      <c r="E194" s="53"/>
      <c r="F194" s="53"/>
      <c r="G194" s="52"/>
      <c r="H194" s="51"/>
      <c r="I194" s="53">
        <f>SUM(方向別!B112,方向別!I112,方向別!B153,方向別!I153)</f>
        <v>135</v>
      </c>
      <c r="J194" s="53">
        <f>SUM(方向別!C112,方向別!J112,方向別!C153,方向別!J153)</f>
        <v>12</v>
      </c>
      <c r="K194" s="53">
        <f>SUM(方向別!D112,方向別!K112,方向別!D153,方向別!K153)</f>
        <v>23</v>
      </c>
      <c r="L194" s="53">
        <f>SUM(方向別!E112,方向別!L112,方向別!E153,方向別!L153)</f>
        <v>5</v>
      </c>
      <c r="M194" s="53">
        <f t="shared" si="25"/>
        <v>175</v>
      </c>
      <c r="N194" s="52">
        <f t="shared" si="26"/>
        <v>9.7142857142857135</v>
      </c>
      <c r="O194" s="51">
        <f t="shared" si="27"/>
        <v>7.826475849731664</v>
      </c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5"/>
      <c r="BB194" s="45"/>
      <c r="BC194" s="45"/>
      <c r="BD194" s="45"/>
      <c r="BE194" s="45"/>
      <c r="BF194" s="45"/>
      <c r="BG194" s="45"/>
      <c r="BH194" s="45"/>
      <c r="BI194" s="45"/>
      <c r="BJ194" s="45"/>
      <c r="BK194" s="45"/>
      <c r="BL194" s="45"/>
      <c r="BM194" s="45"/>
      <c r="BN194" s="45"/>
      <c r="BO194" s="45"/>
    </row>
    <row r="195" spans="1:67" s="44" customFormat="1" ht="13.5" customHeight="1">
      <c r="A195" s="54" t="s">
        <v>28</v>
      </c>
      <c r="B195" s="53"/>
      <c r="C195" s="53"/>
      <c r="D195" s="53"/>
      <c r="E195" s="53"/>
      <c r="F195" s="53"/>
      <c r="G195" s="52"/>
      <c r="H195" s="51"/>
      <c r="I195" s="53">
        <f>SUM(方向別!B113,方向別!I113,方向別!B154,方向別!I154)</f>
        <v>141</v>
      </c>
      <c r="J195" s="53">
        <f>SUM(方向別!C113,方向別!J113,方向別!C154,方向別!J154)</f>
        <v>13</v>
      </c>
      <c r="K195" s="53">
        <f>SUM(方向別!D113,方向別!K113,方向別!D154,方向別!K154)</f>
        <v>23</v>
      </c>
      <c r="L195" s="53">
        <f>SUM(方向別!E113,方向別!L113,方向別!E154,方向別!L154)</f>
        <v>3</v>
      </c>
      <c r="M195" s="53">
        <f t="shared" si="25"/>
        <v>180</v>
      </c>
      <c r="N195" s="52">
        <f t="shared" si="26"/>
        <v>8.8888888888888893</v>
      </c>
      <c r="O195" s="51">
        <f t="shared" si="27"/>
        <v>8.0500894454382834</v>
      </c>
      <c r="BA195" s="45"/>
      <c r="BB195" s="45"/>
      <c r="BC195" s="45"/>
      <c r="BD195" s="45"/>
      <c r="BE195" s="45"/>
      <c r="BF195" s="45"/>
      <c r="BG195" s="45"/>
      <c r="BH195" s="45"/>
      <c r="BI195" s="45"/>
      <c r="BJ195" s="45"/>
      <c r="BK195" s="45"/>
      <c r="BL195" s="45"/>
      <c r="BM195" s="45"/>
      <c r="BN195" s="45"/>
      <c r="BO195" s="45"/>
    </row>
    <row r="196" spans="1:67" s="44" customFormat="1" ht="13.5" customHeight="1">
      <c r="A196" s="54" t="s">
        <v>59</v>
      </c>
      <c r="B196" s="53"/>
      <c r="C196" s="53"/>
      <c r="D196" s="53"/>
      <c r="E196" s="53"/>
      <c r="F196" s="53"/>
      <c r="G196" s="52"/>
      <c r="H196" s="51"/>
      <c r="I196" s="53">
        <f>SUM(方向別!B114,方向別!I114,方向別!B155,方向別!I155)</f>
        <v>156</v>
      </c>
      <c r="J196" s="53">
        <f>SUM(方向別!C114,方向別!J114,方向別!C155,方向別!J155)</f>
        <v>13</v>
      </c>
      <c r="K196" s="53">
        <f>SUM(方向別!D114,方向別!K114,方向別!D155,方向別!K155)</f>
        <v>32</v>
      </c>
      <c r="L196" s="53">
        <f>SUM(方向別!E114,方向別!L114,方向別!E155,方向別!L155)</f>
        <v>3</v>
      </c>
      <c r="M196" s="53">
        <f t="shared" si="25"/>
        <v>204</v>
      </c>
      <c r="N196" s="52">
        <f t="shared" si="26"/>
        <v>7.8431372549019605</v>
      </c>
      <c r="O196" s="51">
        <f t="shared" si="27"/>
        <v>9.1234347048300535</v>
      </c>
      <c r="BA196" s="45"/>
      <c r="BB196" s="45"/>
      <c r="BC196" s="45"/>
      <c r="BD196" s="45"/>
      <c r="BE196" s="45"/>
      <c r="BF196" s="45"/>
      <c r="BG196" s="45"/>
      <c r="BH196" s="45"/>
      <c r="BI196" s="45"/>
      <c r="BJ196" s="45"/>
      <c r="BK196" s="45"/>
      <c r="BL196" s="45"/>
      <c r="BM196" s="45"/>
      <c r="BN196" s="45"/>
      <c r="BO196" s="45"/>
    </row>
    <row r="197" spans="1:67" s="44" customFormat="1" ht="13.5" customHeight="1">
      <c r="A197" s="58" t="s">
        <v>29</v>
      </c>
      <c r="B197" s="57"/>
      <c r="C197" s="57"/>
      <c r="D197" s="57"/>
      <c r="E197" s="57"/>
      <c r="F197" s="57"/>
      <c r="G197" s="56"/>
      <c r="H197" s="55"/>
      <c r="I197" s="57">
        <f>SUM(方向別!B115,方向別!I115,方向別!B156,方向別!I156)</f>
        <v>33</v>
      </c>
      <c r="J197" s="57">
        <f>SUM(方向別!C115,方向別!J115,方向別!C156,方向別!J156)</f>
        <v>2</v>
      </c>
      <c r="K197" s="57">
        <f>SUM(方向別!D115,方向別!K115,方向別!D156,方向別!K156)</f>
        <v>9</v>
      </c>
      <c r="L197" s="57">
        <f>SUM(方向別!E115,方向別!L115,方向別!E156,方向別!L156)</f>
        <v>1</v>
      </c>
      <c r="M197" s="57">
        <f t="shared" si="25"/>
        <v>45</v>
      </c>
      <c r="N197" s="56">
        <f t="shared" si="26"/>
        <v>6.666666666666667</v>
      </c>
      <c r="O197" s="55">
        <f t="shared" si="27"/>
        <v>2.0125223613595709</v>
      </c>
      <c r="BA197" s="45"/>
      <c r="BB197" s="45"/>
      <c r="BC197" s="45"/>
      <c r="BD197" s="45"/>
      <c r="BE197" s="45"/>
      <c r="BF197" s="45"/>
      <c r="BG197" s="45"/>
      <c r="BH197" s="45"/>
      <c r="BI197" s="45"/>
      <c r="BJ197" s="45"/>
      <c r="BK197" s="45"/>
      <c r="BL197" s="45"/>
      <c r="BM197" s="45"/>
      <c r="BN197" s="45"/>
      <c r="BO197" s="45"/>
    </row>
    <row r="198" spans="1:67" s="46" customFormat="1" ht="13.5" customHeight="1">
      <c r="A198" s="54" t="s">
        <v>30</v>
      </c>
      <c r="B198" s="53"/>
      <c r="C198" s="53"/>
      <c r="D198" s="53"/>
      <c r="E198" s="53"/>
      <c r="F198" s="53"/>
      <c r="G198" s="52"/>
      <c r="H198" s="51"/>
      <c r="I198" s="53">
        <f>SUM(方向別!B116,方向別!I116,方向別!B157,方向別!I157)</f>
        <v>35</v>
      </c>
      <c r="J198" s="53">
        <f>SUM(方向別!C116,方向別!J116,方向別!C157,方向別!J157)</f>
        <v>3</v>
      </c>
      <c r="K198" s="53">
        <f>SUM(方向別!D116,方向別!K116,方向別!D157,方向別!K157)</f>
        <v>9</v>
      </c>
      <c r="L198" s="53">
        <f>SUM(方向別!E116,方向別!L116,方向別!E157,方向別!L157)</f>
        <v>2</v>
      </c>
      <c r="M198" s="53">
        <f t="shared" si="25"/>
        <v>49</v>
      </c>
      <c r="N198" s="52">
        <f t="shared" si="26"/>
        <v>10.204081632653061</v>
      </c>
      <c r="O198" s="51">
        <f t="shared" si="27"/>
        <v>2.1914132379248659</v>
      </c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</row>
    <row r="199" spans="1:67" s="46" customFormat="1" ht="13.5" customHeight="1">
      <c r="A199" s="54" t="s">
        <v>31</v>
      </c>
      <c r="B199" s="53"/>
      <c r="C199" s="53"/>
      <c r="D199" s="53"/>
      <c r="E199" s="53"/>
      <c r="F199" s="53"/>
      <c r="G199" s="52"/>
      <c r="H199" s="51"/>
      <c r="I199" s="53">
        <f>SUM(方向別!B117,方向別!I117,方向別!B158,方向別!I158)</f>
        <v>31</v>
      </c>
      <c r="J199" s="53">
        <f>SUM(方向別!C117,方向別!J117,方向別!C158,方向別!J158)</f>
        <v>2</v>
      </c>
      <c r="K199" s="53">
        <f>SUM(方向別!D117,方向別!K117,方向別!D158,方向別!K158)</f>
        <v>4</v>
      </c>
      <c r="L199" s="53">
        <f>SUM(方向別!E117,方向別!L117,方向別!E158,方向別!L158)</f>
        <v>0</v>
      </c>
      <c r="M199" s="53">
        <f t="shared" si="25"/>
        <v>37</v>
      </c>
      <c r="N199" s="52">
        <f t="shared" si="26"/>
        <v>5.4054054054054053</v>
      </c>
      <c r="O199" s="51">
        <f t="shared" si="27"/>
        <v>1.6547406082289804</v>
      </c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</row>
    <row r="200" spans="1:67" s="46" customFormat="1" ht="13.5" customHeight="1">
      <c r="A200" s="54" t="s">
        <v>32</v>
      </c>
      <c r="B200" s="53"/>
      <c r="C200" s="53"/>
      <c r="D200" s="53"/>
      <c r="E200" s="53"/>
      <c r="F200" s="53"/>
      <c r="G200" s="52"/>
      <c r="H200" s="51"/>
      <c r="I200" s="53">
        <f>SUM(方向別!B118,方向別!I118,方向別!B159,方向別!I159)</f>
        <v>21</v>
      </c>
      <c r="J200" s="53">
        <f>SUM(方向別!C118,方向別!J118,方向別!C159,方向別!J159)</f>
        <v>3</v>
      </c>
      <c r="K200" s="53">
        <f>SUM(方向別!D118,方向別!K118,方向別!D159,方向別!K159)</f>
        <v>4</v>
      </c>
      <c r="L200" s="53">
        <f>SUM(方向別!E118,方向別!L118,方向別!E159,方向別!L159)</f>
        <v>0</v>
      </c>
      <c r="M200" s="53">
        <f t="shared" si="25"/>
        <v>28</v>
      </c>
      <c r="N200" s="52">
        <f t="shared" si="26"/>
        <v>10.714285714285714</v>
      </c>
      <c r="O200" s="51">
        <f t="shared" si="27"/>
        <v>1.2522361359570662</v>
      </c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5"/>
      <c r="BB200" s="45"/>
      <c r="BC200" s="45"/>
      <c r="BD200" s="45"/>
      <c r="BE200" s="45"/>
      <c r="BF200" s="45"/>
      <c r="BG200" s="45"/>
      <c r="BH200" s="45"/>
      <c r="BI200" s="45"/>
      <c r="BJ200" s="45"/>
      <c r="BK200" s="45"/>
      <c r="BL200" s="45"/>
      <c r="BM200" s="45"/>
      <c r="BN200" s="45"/>
      <c r="BO200" s="45"/>
    </row>
    <row r="201" spans="1:67" s="44" customFormat="1" ht="13.5" customHeight="1">
      <c r="A201" s="54" t="s">
        <v>33</v>
      </c>
      <c r="B201" s="53"/>
      <c r="C201" s="53"/>
      <c r="D201" s="53"/>
      <c r="E201" s="53"/>
      <c r="F201" s="53"/>
      <c r="G201" s="52"/>
      <c r="H201" s="51"/>
      <c r="I201" s="53">
        <f>SUM(方向別!B119,方向別!I119,方向別!B160,方向別!I160)</f>
        <v>24</v>
      </c>
      <c r="J201" s="53">
        <f>SUM(方向別!C119,方向別!J119,方向別!C160,方向別!J160)</f>
        <v>2</v>
      </c>
      <c r="K201" s="53">
        <f>SUM(方向別!D119,方向別!K119,方向別!D160,方向別!K160)</f>
        <v>5</v>
      </c>
      <c r="L201" s="53">
        <f>SUM(方向別!E119,方向別!L119,方向別!E160,方向別!L160)</f>
        <v>1</v>
      </c>
      <c r="M201" s="53">
        <f t="shared" si="25"/>
        <v>32</v>
      </c>
      <c r="N201" s="52">
        <f t="shared" si="26"/>
        <v>9.375</v>
      </c>
      <c r="O201" s="51">
        <f t="shared" si="27"/>
        <v>1.4311270125223614</v>
      </c>
      <c r="BA201" s="45"/>
      <c r="BB201" s="45"/>
      <c r="BC201" s="45"/>
      <c r="BD201" s="45"/>
      <c r="BE201" s="45"/>
      <c r="BF201" s="45"/>
      <c r="BG201" s="45"/>
      <c r="BH201" s="45"/>
      <c r="BI201" s="45"/>
      <c r="BJ201" s="45"/>
      <c r="BK201" s="45"/>
      <c r="BL201" s="45"/>
      <c r="BM201" s="45"/>
      <c r="BN201" s="45"/>
      <c r="BO201" s="45"/>
    </row>
    <row r="202" spans="1:67" s="46" customFormat="1" ht="13.5" customHeight="1">
      <c r="A202" s="54" t="s">
        <v>34</v>
      </c>
      <c r="B202" s="53"/>
      <c r="C202" s="53"/>
      <c r="D202" s="53"/>
      <c r="E202" s="53"/>
      <c r="F202" s="53"/>
      <c r="G202" s="52"/>
      <c r="H202" s="51"/>
      <c r="I202" s="53">
        <f>SUM(方向別!B120,方向別!I120,方向別!B161,方向別!I161)</f>
        <v>27</v>
      </c>
      <c r="J202" s="53">
        <f>SUM(方向別!C120,方向別!J120,方向別!C161,方向別!J161)</f>
        <v>1</v>
      </c>
      <c r="K202" s="53">
        <f>SUM(方向別!D120,方向別!K120,方向別!D161,方向別!K161)</f>
        <v>2</v>
      </c>
      <c r="L202" s="53">
        <f>SUM(方向別!E120,方向別!L120,方向別!E161,方向別!L161)</f>
        <v>1</v>
      </c>
      <c r="M202" s="53">
        <f t="shared" si="25"/>
        <v>31</v>
      </c>
      <c r="N202" s="52">
        <f t="shared" si="26"/>
        <v>6.4516129032258061</v>
      </c>
      <c r="O202" s="51">
        <f t="shared" si="27"/>
        <v>1.3864042933810377</v>
      </c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5"/>
      <c r="BB202" s="45"/>
      <c r="BC202" s="45"/>
      <c r="BD202" s="45"/>
      <c r="BE202" s="45"/>
      <c r="BF202" s="45"/>
      <c r="BG202" s="45"/>
      <c r="BH202" s="45"/>
      <c r="BI202" s="45"/>
      <c r="BJ202" s="45"/>
      <c r="BK202" s="45"/>
      <c r="BL202" s="45"/>
      <c r="BM202" s="45"/>
      <c r="BN202" s="45"/>
      <c r="BO202" s="45"/>
    </row>
    <row r="203" spans="1:67" s="44" customFormat="1" ht="13.5" customHeight="1">
      <c r="A203" s="50" t="s">
        <v>15</v>
      </c>
      <c r="B203" s="49"/>
      <c r="C203" s="49"/>
      <c r="D203" s="49"/>
      <c r="E203" s="49"/>
      <c r="F203" s="49"/>
      <c r="G203" s="48"/>
      <c r="H203" s="47"/>
      <c r="I203" s="49">
        <f>SUM(I197:I202)</f>
        <v>171</v>
      </c>
      <c r="J203" s="49">
        <f>SUM(J197:J202)</f>
        <v>13</v>
      </c>
      <c r="K203" s="49">
        <f>SUM(K197:K202)</f>
        <v>33</v>
      </c>
      <c r="L203" s="49">
        <f>SUM(L197:L202)</f>
        <v>5</v>
      </c>
      <c r="M203" s="49">
        <f t="shared" si="25"/>
        <v>222</v>
      </c>
      <c r="N203" s="48">
        <f t="shared" si="26"/>
        <v>8.1081081081081088</v>
      </c>
      <c r="O203" s="47">
        <f t="shared" si="27"/>
        <v>9.9284436493738824</v>
      </c>
      <c r="BA203" s="45"/>
      <c r="BB203" s="45"/>
      <c r="BC203" s="45"/>
      <c r="BD203" s="45"/>
      <c r="BE203" s="45"/>
      <c r="BF203" s="45"/>
      <c r="BG203" s="45"/>
      <c r="BH203" s="45"/>
      <c r="BI203" s="45"/>
      <c r="BJ203" s="45"/>
      <c r="BK203" s="45"/>
      <c r="BL203" s="45"/>
      <c r="BM203" s="45"/>
      <c r="BN203" s="45"/>
      <c r="BO203" s="45"/>
    </row>
    <row r="204" spans="1:67" s="44" customFormat="1" ht="13.5" customHeight="1">
      <c r="A204" s="58" t="s">
        <v>35</v>
      </c>
      <c r="B204" s="57"/>
      <c r="C204" s="57"/>
      <c r="D204" s="57"/>
      <c r="E204" s="57"/>
      <c r="F204" s="57"/>
      <c r="G204" s="56"/>
      <c r="H204" s="55"/>
      <c r="I204" s="57">
        <f>SUM(方向別!B122,方向別!I122,方向別!B163,方向別!I163)</f>
        <v>26</v>
      </c>
      <c r="J204" s="57">
        <f>SUM(方向別!C122,方向別!J122,方向別!C163,方向別!J163)</f>
        <v>3</v>
      </c>
      <c r="K204" s="57">
        <f>SUM(方向別!D122,方向別!K122,方向別!D163,方向別!K163)</f>
        <v>2</v>
      </c>
      <c r="L204" s="57">
        <f>SUM(方向別!E122,方向別!L122,方向別!E163,方向別!L163)</f>
        <v>1</v>
      </c>
      <c r="M204" s="57">
        <f t="shared" si="25"/>
        <v>32</v>
      </c>
      <c r="N204" s="56">
        <f t="shared" si="26"/>
        <v>12.5</v>
      </c>
      <c r="O204" s="55">
        <f t="shared" si="27"/>
        <v>1.4311270125223614</v>
      </c>
      <c r="BA204" s="45"/>
      <c r="BB204" s="45"/>
      <c r="BC204" s="45"/>
      <c r="BD204" s="45"/>
      <c r="BE204" s="45"/>
      <c r="BF204" s="45"/>
      <c r="BG204" s="45"/>
      <c r="BH204" s="45"/>
      <c r="BI204" s="45"/>
      <c r="BJ204" s="45"/>
      <c r="BK204" s="45"/>
      <c r="BL204" s="45"/>
      <c r="BM204" s="45"/>
      <c r="BN204" s="45"/>
      <c r="BO204" s="45"/>
    </row>
    <row r="205" spans="1:67" s="46" customFormat="1" ht="13.5" customHeight="1">
      <c r="A205" s="54" t="s">
        <v>36</v>
      </c>
      <c r="B205" s="53"/>
      <c r="C205" s="53"/>
      <c r="D205" s="53"/>
      <c r="E205" s="53"/>
      <c r="F205" s="53"/>
      <c r="G205" s="52"/>
      <c r="H205" s="51"/>
      <c r="I205" s="53">
        <f>SUM(方向別!B123,方向別!I123,方向別!B164,方向別!I164)</f>
        <v>21</v>
      </c>
      <c r="J205" s="53">
        <f>SUM(方向別!C123,方向別!J123,方向別!C164,方向別!J164)</f>
        <v>1</v>
      </c>
      <c r="K205" s="53">
        <f>SUM(方向別!D123,方向別!K123,方向別!D164,方向別!K164)</f>
        <v>2</v>
      </c>
      <c r="L205" s="53">
        <f>SUM(方向別!E123,方向別!L123,方向別!E164,方向別!L164)</f>
        <v>2</v>
      </c>
      <c r="M205" s="53">
        <f t="shared" si="25"/>
        <v>26</v>
      </c>
      <c r="N205" s="52">
        <f t="shared" si="26"/>
        <v>11.538461538461538</v>
      </c>
      <c r="O205" s="51">
        <f t="shared" si="27"/>
        <v>1.1627906976744187</v>
      </c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</row>
    <row r="206" spans="1:67" s="46" customFormat="1" ht="13.5" customHeight="1">
      <c r="A206" s="54" t="s">
        <v>37</v>
      </c>
      <c r="B206" s="53"/>
      <c r="C206" s="53"/>
      <c r="D206" s="53"/>
      <c r="E206" s="53"/>
      <c r="F206" s="53"/>
      <c r="G206" s="52"/>
      <c r="H206" s="51"/>
      <c r="I206" s="53">
        <f>SUM(方向別!B124,方向別!I124,方向別!B165,方向別!I165)</f>
        <v>16</v>
      </c>
      <c r="J206" s="53">
        <f>SUM(方向別!C124,方向別!J124,方向別!C165,方向別!J165)</f>
        <v>4</v>
      </c>
      <c r="K206" s="53">
        <f>SUM(方向別!D124,方向別!K124,方向別!D165,方向別!K165)</f>
        <v>4</v>
      </c>
      <c r="L206" s="53">
        <f>SUM(方向別!E124,方向別!L124,方向別!E165,方向別!L165)</f>
        <v>0</v>
      </c>
      <c r="M206" s="53">
        <f t="shared" si="25"/>
        <v>24</v>
      </c>
      <c r="N206" s="52">
        <f t="shared" si="26"/>
        <v>16.666666666666664</v>
      </c>
      <c r="O206" s="51">
        <f t="shared" si="27"/>
        <v>1.0733452593917709</v>
      </c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</row>
    <row r="207" spans="1:67" s="43" customFormat="1" ht="13.5" customHeight="1">
      <c r="A207" s="54" t="s">
        <v>38</v>
      </c>
      <c r="B207" s="53"/>
      <c r="C207" s="53"/>
      <c r="D207" s="53"/>
      <c r="E207" s="53"/>
      <c r="F207" s="53"/>
      <c r="G207" s="52"/>
      <c r="H207" s="51"/>
      <c r="I207" s="53">
        <f>SUM(方向別!B125,方向別!I125,方向別!B166,方向別!I166)</f>
        <v>23</v>
      </c>
      <c r="J207" s="53">
        <f>SUM(方向別!C125,方向別!J125,方向別!C166,方向別!J166)</f>
        <v>1</v>
      </c>
      <c r="K207" s="53">
        <f>SUM(方向別!D125,方向別!K125,方向別!D166,方向別!K166)</f>
        <v>2</v>
      </c>
      <c r="L207" s="53">
        <f>SUM(方向別!E125,方向別!L125,方向別!E166,方向別!L166)</f>
        <v>1</v>
      </c>
      <c r="M207" s="53">
        <f t="shared" si="25"/>
        <v>27</v>
      </c>
      <c r="N207" s="52">
        <f t="shared" si="26"/>
        <v>7.4074074074074066</v>
      </c>
      <c r="O207" s="51">
        <f t="shared" si="27"/>
        <v>1.2075134168157424</v>
      </c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5"/>
      <c r="BB207" s="45"/>
      <c r="BC207" s="45"/>
      <c r="BD207" s="45"/>
      <c r="BE207" s="45"/>
      <c r="BF207" s="45"/>
      <c r="BG207" s="45"/>
      <c r="BH207" s="45"/>
      <c r="BI207" s="45"/>
      <c r="BJ207" s="45"/>
      <c r="BK207" s="45"/>
      <c r="BL207" s="45"/>
      <c r="BM207" s="45"/>
      <c r="BN207" s="45"/>
      <c r="BO207" s="45"/>
    </row>
    <row r="208" spans="1:67" s="43" customFormat="1" ht="13.5" customHeight="1">
      <c r="A208" s="54" t="s">
        <v>39</v>
      </c>
      <c r="B208" s="53"/>
      <c r="C208" s="53"/>
      <c r="D208" s="53"/>
      <c r="E208" s="53"/>
      <c r="F208" s="53"/>
      <c r="G208" s="52"/>
      <c r="H208" s="51"/>
      <c r="I208" s="53">
        <f>SUM(方向別!B126,方向別!I126,方向別!B167,方向別!I167)</f>
        <v>26</v>
      </c>
      <c r="J208" s="53">
        <f>SUM(方向別!C126,方向別!J126,方向別!C167,方向別!J167)</f>
        <v>1</v>
      </c>
      <c r="K208" s="53">
        <f>SUM(方向別!D126,方向別!K126,方向別!D167,方向別!K167)</f>
        <v>3</v>
      </c>
      <c r="L208" s="53">
        <f>SUM(方向別!E126,方向別!L126,方向別!E167,方向別!L167)</f>
        <v>1</v>
      </c>
      <c r="M208" s="53">
        <f t="shared" si="25"/>
        <v>31</v>
      </c>
      <c r="N208" s="52">
        <f t="shared" si="26"/>
        <v>6.4516129032258061</v>
      </c>
      <c r="O208" s="51">
        <f t="shared" si="27"/>
        <v>1.3864042933810377</v>
      </c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5"/>
      <c r="BB208" s="45"/>
      <c r="BC208" s="45"/>
      <c r="BD208" s="45"/>
      <c r="BE208" s="45"/>
      <c r="BF208" s="45"/>
      <c r="BG208" s="45"/>
      <c r="BH208" s="45"/>
      <c r="BI208" s="45"/>
      <c r="BJ208" s="45"/>
      <c r="BK208" s="45"/>
      <c r="BL208" s="45"/>
      <c r="BM208" s="45"/>
      <c r="BN208" s="45"/>
      <c r="BO208" s="45"/>
    </row>
    <row r="209" spans="1:67" s="44" customFormat="1" ht="13.5" customHeight="1">
      <c r="A209" s="54" t="s">
        <v>40</v>
      </c>
      <c r="B209" s="53"/>
      <c r="C209" s="53"/>
      <c r="D209" s="53"/>
      <c r="E209" s="53"/>
      <c r="F209" s="53"/>
      <c r="G209" s="52"/>
      <c r="H209" s="51"/>
      <c r="I209" s="53">
        <f>SUM(方向別!B127,方向別!I127,方向別!B168,方向別!I168)</f>
        <v>26</v>
      </c>
      <c r="J209" s="53">
        <f>SUM(方向別!C127,方向別!J127,方向別!C168,方向別!J168)</f>
        <v>2</v>
      </c>
      <c r="K209" s="53">
        <f>SUM(方向別!D127,方向別!K127,方向別!D168,方向別!K168)</f>
        <v>2</v>
      </c>
      <c r="L209" s="53">
        <f>SUM(方向別!E127,方向別!L127,方向別!E168,方向別!L168)</f>
        <v>0</v>
      </c>
      <c r="M209" s="53">
        <f t="shared" si="25"/>
        <v>30</v>
      </c>
      <c r="N209" s="52">
        <f t="shared" si="26"/>
        <v>6.666666666666667</v>
      </c>
      <c r="O209" s="51">
        <f t="shared" si="27"/>
        <v>1.3416815742397137</v>
      </c>
      <c r="BA209" s="45"/>
      <c r="BB209" s="45"/>
      <c r="BC209" s="45"/>
      <c r="BD209" s="45"/>
      <c r="BE209" s="45"/>
      <c r="BF209" s="45"/>
      <c r="BG209" s="45"/>
      <c r="BH209" s="45"/>
      <c r="BI209" s="45"/>
      <c r="BJ209" s="45"/>
      <c r="BK209" s="45"/>
      <c r="BL209" s="45"/>
      <c r="BM209" s="45"/>
      <c r="BN209" s="45"/>
      <c r="BO209" s="45"/>
    </row>
    <row r="210" spans="1:67" s="46" customFormat="1" ht="13.5" customHeight="1">
      <c r="A210" s="50" t="s">
        <v>15</v>
      </c>
      <c r="B210" s="49"/>
      <c r="C210" s="49"/>
      <c r="D210" s="49"/>
      <c r="E210" s="49"/>
      <c r="F210" s="49"/>
      <c r="G210" s="48"/>
      <c r="H210" s="47"/>
      <c r="I210" s="49">
        <f>SUM(I204:I209)</f>
        <v>138</v>
      </c>
      <c r="J210" s="49">
        <f>SUM(J204:J209)</f>
        <v>12</v>
      </c>
      <c r="K210" s="49">
        <f>SUM(K204:K209)</f>
        <v>15</v>
      </c>
      <c r="L210" s="49">
        <f>SUM(L204:L209)</f>
        <v>5</v>
      </c>
      <c r="M210" s="49">
        <f t="shared" si="25"/>
        <v>170</v>
      </c>
      <c r="N210" s="48">
        <f t="shared" si="26"/>
        <v>10</v>
      </c>
      <c r="O210" s="47">
        <f t="shared" si="27"/>
        <v>7.6028622540250446</v>
      </c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</row>
    <row r="211" spans="1:67" s="43" customFormat="1" ht="13.5" customHeight="1">
      <c r="A211" s="50" t="s">
        <v>41</v>
      </c>
      <c r="B211" s="49"/>
      <c r="C211" s="49"/>
      <c r="D211" s="49"/>
      <c r="E211" s="49"/>
      <c r="F211" s="49"/>
      <c r="G211" s="48"/>
      <c r="H211" s="47"/>
      <c r="I211" s="49">
        <f>SUM(I181,I188:I196,I203,I210)</f>
        <v>1773</v>
      </c>
      <c r="J211" s="49">
        <f>SUM(J181,J188:J196,J203,J210)</f>
        <v>140</v>
      </c>
      <c r="K211" s="49">
        <f>SUM(K181,K188:K196,K203,K210)</f>
        <v>265</v>
      </c>
      <c r="L211" s="49">
        <f>SUM(L181,L188:L196,L203,L210)</f>
        <v>58</v>
      </c>
      <c r="M211" s="49">
        <f t="shared" si="25"/>
        <v>2236</v>
      </c>
      <c r="N211" s="48">
        <f t="shared" si="26"/>
        <v>8.8550983899821105</v>
      </c>
      <c r="O211" s="47">
        <f t="shared" si="27"/>
        <v>100</v>
      </c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5"/>
      <c r="BB211" s="45"/>
      <c r="BC211" s="45"/>
      <c r="BD211" s="45"/>
      <c r="BE211" s="45"/>
      <c r="BF211" s="45"/>
      <c r="BG211" s="45"/>
      <c r="BH211" s="45"/>
      <c r="BI211" s="45"/>
      <c r="BJ211" s="45"/>
      <c r="BK211" s="45"/>
      <c r="BL211" s="45"/>
      <c r="BM211" s="45"/>
      <c r="BN211" s="45"/>
      <c r="BO211" s="45"/>
    </row>
    <row r="212" spans="1:67" s="43" customFormat="1" ht="12" customHeight="1">
      <c r="A212" s="44"/>
      <c r="B212" s="44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</row>
    <row r="213" spans="1:67" s="43" customFormat="1" ht="12" customHeight="1">
      <c r="A213" s="44"/>
      <c r="B213" s="44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</row>
    <row r="214" spans="1:67" s="44" customFormat="1" ht="12" customHeight="1">
      <c r="A214" s="70" t="s">
        <v>0</v>
      </c>
      <c r="B214" s="69">
        <v>8</v>
      </c>
      <c r="C214" s="68"/>
      <c r="D214" s="68"/>
      <c r="E214" s="68"/>
      <c r="F214" s="68"/>
      <c r="G214" s="68"/>
      <c r="H214" s="67"/>
      <c r="I214" s="69">
        <v>9</v>
      </c>
      <c r="J214" s="68"/>
      <c r="K214" s="68"/>
      <c r="L214" s="68"/>
      <c r="M214" s="68"/>
      <c r="N214" s="68"/>
      <c r="O214" s="67"/>
      <c r="P214" s="66"/>
      <c r="Q214" s="66"/>
      <c r="R214" s="66"/>
      <c r="S214" s="66"/>
      <c r="T214" s="66"/>
      <c r="U214" s="66"/>
      <c r="V214" s="66"/>
      <c r="W214" s="66"/>
      <c r="X214" s="66"/>
      <c r="Y214" s="66"/>
      <c r="Z214" s="66"/>
      <c r="AA214" s="66"/>
      <c r="AB214" s="66"/>
      <c r="AC214" s="66"/>
      <c r="AD214" s="66"/>
      <c r="AE214" s="66"/>
      <c r="AF214" s="66"/>
      <c r="AG214" s="66"/>
      <c r="AH214" s="66"/>
      <c r="AI214" s="66"/>
      <c r="AJ214" s="66"/>
      <c r="AK214" s="66"/>
      <c r="AL214" s="66"/>
      <c r="AM214" s="66"/>
      <c r="AN214" s="66"/>
      <c r="AO214" s="66"/>
      <c r="AP214" s="66"/>
      <c r="AQ214" s="66"/>
      <c r="AR214" s="66"/>
      <c r="AS214" s="66"/>
      <c r="AT214" s="66"/>
      <c r="AU214" s="66"/>
      <c r="AV214" s="66"/>
      <c r="AW214" s="66"/>
      <c r="AX214" s="66"/>
      <c r="AY214" s="66"/>
      <c r="AZ214" s="66"/>
      <c r="BA214" s="45"/>
      <c r="BB214" s="45"/>
      <c r="BC214" s="45"/>
      <c r="BD214" s="45"/>
      <c r="BE214" s="45"/>
      <c r="BF214" s="45"/>
      <c r="BG214" s="45"/>
      <c r="BH214" s="45"/>
      <c r="BI214" s="45"/>
      <c r="BJ214" s="45"/>
      <c r="BK214" s="45"/>
      <c r="BL214" s="45"/>
      <c r="BM214" s="45"/>
      <c r="BN214" s="45"/>
      <c r="BO214" s="45"/>
    </row>
    <row r="215" spans="1:67" s="46" customFormat="1" ht="39.6" customHeight="1">
      <c r="A215" s="65" t="s">
        <v>1</v>
      </c>
      <c r="B215" s="63" t="s">
        <v>2</v>
      </c>
      <c r="C215" s="62" t="s">
        <v>3</v>
      </c>
      <c r="D215" s="61" t="s">
        <v>4</v>
      </c>
      <c r="E215" s="62" t="s">
        <v>5</v>
      </c>
      <c r="F215" s="61" t="s">
        <v>6</v>
      </c>
      <c r="G215" s="61" t="s">
        <v>7</v>
      </c>
      <c r="H215" s="64" t="s">
        <v>8</v>
      </c>
      <c r="I215" s="63" t="s">
        <v>2</v>
      </c>
      <c r="J215" s="61" t="s">
        <v>3</v>
      </c>
      <c r="K215" s="61" t="s">
        <v>4</v>
      </c>
      <c r="L215" s="62" t="s">
        <v>5</v>
      </c>
      <c r="M215" s="61" t="s">
        <v>6</v>
      </c>
      <c r="N215" s="61" t="s">
        <v>7</v>
      </c>
      <c r="O215" s="60" t="s">
        <v>8</v>
      </c>
      <c r="P215" s="59"/>
      <c r="Q215" s="59"/>
      <c r="R215" s="59"/>
      <c r="S215" s="59"/>
      <c r="T215" s="59"/>
      <c r="U215" s="59"/>
      <c r="V215" s="59"/>
      <c r="W215" s="59"/>
      <c r="X215" s="59"/>
      <c r="Y215" s="59"/>
      <c r="Z215" s="59"/>
      <c r="AA215" s="59"/>
      <c r="AB215" s="59"/>
      <c r="AC215" s="59"/>
      <c r="AD215" s="59"/>
      <c r="AE215" s="59"/>
      <c r="AF215" s="59"/>
      <c r="AG215" s="59"/>
      <c r="AH215" s="59"/>
      <c r="AI215" s="59"/>
      <c r="AJ215" s="59"/>
      <c r="AK215" s="59"/>
      <c r="AL215" s="59"/>
      <c r="AM215" s="59"/>
      <c r="AN215" s="59"/>
      <c r="AO215" s="59"/>
      <c r="AP215" s="59"/>
      <c r="AQ215" s="59"/>
      <c r="AR215" s="59"/>
      <c r="AS215" s="59"/>
      <c r="AT215" s="59"/>
      <c r="AU215" s="59"/>
      <c r="AV215" s="59"/>
      <c r="AW215" s="59"/>
      <c r="AX215" s="59"/>
      <c r="AY215" s="59"/>
      <c r="AZ215" s="59"/>
    </row>
    <row r="216" spans="1:67" s="43" customFormat="1" ht="13.5" customHeight="1">
      <c r="A216" s="58" t="s">
        <v>9</v>
      </c>
      <c r="B216" s="57">
        <v>0</v>
      </c>
      <c r="C216" s="57">
        <v>0</v>
      </c>
      <c r="D216" s="57">
        <v>0</v>
      </c>
      <c r="E216" s="57">
        <v>0</v>
      </c>
      <c r="F216" s="57">
        <f t="shared" ref="F216:F252" si="28">SUM(B216:E216)</f>
        <v>0</v>
      </c>
      <c r="G216" s="56">
        <f t="shared" ref="G216:G252" si="29">IF(SUM(C216,E216)=0,0,SUM(C216,E216)/F216*100)</f>
        <v>0</v>
      </c>
      <c r="H216" s="55">
        <f t="shared" ref="H216:H252" si="30">IF(F216=0,0,F216/F$252*100)</f>
        <v>0</v>
      </c>
      <c r="I216" s="57">
        <v>1</v>
      </c>
      <c r="J216" s="57">
        <v>0</v>
      </c>
      <c r="K216" s="57">
        <v>0</v>
      </c>
      <c r="L216" s="57">
        <v>0</v>
      </c>
      <c r="M216" s="57">
        <f t="shared" ref="M216:M252" si="31">SUM(I216:L216)</f>
        <v>1</v>
      </c>
      <c r="N216" s="56">
        <f t="shared" ref="N216:N252" si="32">IF(SUM(J216,L216)=0,0,SUM(J216,L216)/M216*100)</f>
        <v>0</v>
      </c>
      <c r="O216" s="55">
        <f t="shared" ref="O216:O252" si="33">IF(M216=0,0,M216/M$252*100)</f>
        <v>0.21929824561403508</v>
      </c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5"/>
      <c r="BB216" s="45"/>
      <c r="BC216" s="45"/>
      <c r="BD216" s="45"/>
      <c r="BE216" s="45"/>
      <c r="BF216" s="45"/>
      <c r="BG216" s="45"/>
      <c r="BH216" s="45"/>
      <c r="BI216" s="45"/>
      <c r="BJ216" s="45"/>
      <c r="BK216" s="45"/>
      <c r="BL216" s="45"/>
      <c r="BM216" s="45"/>
      <c r="BN216" s="45"/>
      <c r="BO216" s="45"/>
    </row>
    <row r="217" spans="1:67" s="43" customFormat="1" ht="13.5" customHeight="1">
      <c r="A217" s="54" t="s">
        <v>10</v>
      </c>
      <c r="B217" s="53">
        <v>0</v>
      </c>
      <c r="C217" s="53">
        <v>0</v>
      </c>
      <c r="D217" s="53">
        <v>0</v>
      </c>
      <c r="E217" s="53">
        <v>0</v>
      </c>
      <c r="F217" s="53">
        <f t="shared" si="28"/>
        <v>0</v>
      </c>
      <c r="G217" s="52">
        <f t="shared" si="29"/>
        <v>0</v>
      </c>
      <c r="H217" s="51">
        <f t="shared" si="30"/>
        <v>0</v>
      </c>
      <c r="I217" s="53">
        <v>4</v>
      </c>
      <c r="J217" s="53">
        <v>0</v>
      </c>
      <c r="K217" s="53">
        <v>0</v>
      </c>
      <c r="L217" s="53">
        <v>0</v>
      </c>
      <c r="M217" s="53">
        <f t="shared" si="31"/>
        <v>4</v>
      </c>
      <c r="N217" s="52">
        <f t="shared" si="32"/>
        <v>0</v>
      </c>
      <c r="O217" s="51">
        <f t="shared" si="33"/>
        <v>0.8771929824561403</v>
      </c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5"/>
      <c r="BB217" s="45"/>
      <c r="BC217" s="45"/>
      <c r="BD217" s="45"/>
      <c r="BE217" s="45"/>
      <c r="BF217" s="45"/>
      <c r="BG217" s="45"/>
      <c r="BH217" s="45"/>
      <c r="BI217" s="45"/>
      <c r="BJ217" s="45"/>
      <c r="BK217" s="45"/>
      <c r="BL217" s="45"/>
      <c r="BM217" s="45"/>
      <c r="BN217" s="45"/>
      <c r="BO217" s="45"/>
    </row>
    <row r="218" spans="1:67" s="44" customFormat="1" ht="13.5" customHeight="1">
      <c r="A218" s="54" t="s">
        <v>11</v>
      </c>
      <c r="B218" s="53">
        <v>0</v>
      </c>
      <c r="C218" s="53">
        <v>0</v>
      </c>
      <c r="D218" s="53">
        <v>0</v>
      </c>
      <c r="E218" s="53">
        <v>0</v>
      </c>
      <c r="F218" s="53">
        <f t="shared" si="28"/>
        <v>0</v>
      </c>
      <c r="G218" s="52">
        <f t="shared" si="29"/>
        <v>0</v>
      </c>
      <c r="H218" s="51">
        <f t="shared" si="30"/>
        <v>0</v>
      </c>
      <c r="I218" s="53">
        <v>4</v>
      </c>
      <c r="J218" s="53">
        <v>0</v>
      </c>
      <c r="K218" s="53">
        <v>0</v>
      </c>
      <c r="L218" s="53">
        <v>0</v>
      </c>
      <c r="M218" s="53">
        <f t="shared" si="31"/>
        <v>4</v>
      </c>
      <c r="N218" s="52">
        <f t="shared" si="32"/>
        <v>0</v>
      </c>
      <c r="O218" s="51">
        <f t="shared" si="33"/>
        <v>0.8771929824561403</v>
      </c>
      <c r="BA218" s="45"/>
      <c r="BB218" s="45"/>
      <c r="BC218" s="45"/>
      <c r="BD218" s="45"/>
      <c r="BE218" s="45"/>
      <c r="BF218" s="45"/>
      <c r="BG218" s="45"/>
      <c r="BH218" s="45"/>
      <c r="BI218" s="45"/>
      <c r="BJ218" s="45"/>
      <c r="BK218" s="45"/>
      <c r="BL218" s="45"/>
      <c r="BM218" s="45"/>
      <c r="BN218" s="45"/>
      <c r="BO218" s="45"/>
    </row>
    <row r="219" spans="1:67" s="46" customFormat="1" ht="13.5" customHeight="1">
      <c r="A219" s="54" t="s">
        <v>12</v>
      </c>
      <c r="B219" s="53">
        <v>3</v>
      </c>
      <c r="C219" s="53">
        <v>0</v>
      </c>
      <c r="D219" s="53">
        <v>0</v>
      </c>
      <c r="E219" s="53">
        <v>0</v>
      </c>
      <c r="F219" s="53">
        <f t="shared" si="28"/>
        <v>3</v>
      </c>
      <c r="G219" s="52">
        <f t="shared" si="29"/>
        <v>0</v>
      </c>
      <c r="H219" s="51">
        <f t="shared" si="30"/>
        <v>1.6853932584269662</v>
      </c>
      <c r="I219" s="53">
        <v>5</v>
      </c>
      <c r="J219" s="53">
        <v>0</v>
      </c>
      <c r="K219" s="53">
        <v>0</v>
      </c>
      <c r="L219" s="53">
        <v>0</v>
      </c>
      <c r="M219" s="53">
        <f t="shared" si="31"/>
        <v>5</v>
      </c>
      <c r="N219" s="52">
        <f t="shared" si="32"/>
        <v>0</v>
      </c>
      <c r="O219" s="51">
        <f t="shared" si="33"/>
        <v>1.0964912280701753</v>
      </c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5"/>
      <c r="BB219" s="45"/>
      <c r="BC219" s="45"/>
      <c r="BD219" s="45"/>
      <c r="BE219" s="45"/>
      <c r="BF219" s="45"/>
      <c r="BG219" s="45"/>
      <c r="BH219" s="45"/>
      <c r="BI219" s="45"/>
      <c r="BJ219" s="45"/>
      <c r="BK219" s="45"/>
      <c r="BL219" s="45"/>
      <c r="BM219" s="45"/>
      <c r="BN219" s="45"/>
      <c r="BO219" s="45"/>
    </row>
    <row r="220" spans="1:67" s="44" customFormat="1" ht="13.5" customHeight="1">
      <c r="A220" s="54" t="s">
        <v>13</v>
      </c>
      <c r="B220" s="53">
        <v>0</v>
      </c>
      <c r="C220" s="53">
        <v>0</v>
      </c>
      <c r="D220" s="53">
        <v>0</v>
      </c>
      <c r="E220" s="53">
        <v>0</v>
      </c>
      <c r="F220" s="53">
        <f t="shared" si="28"/>
        <v>0</v>
      </c>
      <c r="G220" s="52">
        <f t="shared" si="29"/>
        <v>0</v>
      </c>
      <c r="H220" s="51">
        <f t="shared" si="30"/>
        <v>0</v>
      </c>
      <c r="I220" s="53">
        <v>6</v>
      </c>
      <c r="J220" s="53">
        <v>0</v>
      </c>
      <c r="K220" s="53">
        <v>0</v>
      </c>
      <c r="L220" s="53">
        <v>0</v>
      </c>
      <c r="M220" s="53">
        <f t="shared" si="31"/>
        <v>6</v>
      </c>
      <c r="N220" s="52">
        <f t="shared" si="32"/>
        <v>0</v>
      </c>
      <c r="O220" s="51">
        <f t="shared" si="33"/>
        <v>1.3157894736842104</v>
      </c>
      <c r="BA220" s="45"/>
      <c r="BB220" s="45"/>
      <c r="BC220" s="45"/>
      <c r="BD220" s="45"/>
      <c r="BE220" s="45"/>
      <c r="BF220" s="45"/>
      <c r="BG220" s="45"/>
      <c r="BH220" s="45"/>
      <c r="BI220" s="45"/>
      <c r="BJ220" s="45"/>
      <c r="BK220" s="45"/>
      <c r="BL220" s="45"/>
      <c r="BM220" s="45"/>
      <c r="BN220" s="45"/>
      <c r="BO220" s="45"/>
    </row>
    <row r="221" spans="1:67" s="44" customFormat="1" ht="13.5" customHeight="1">
      <c r="A221" s="54" t="s">
        <v>14</v>
      </c>
      <c r="B221" s="53">
        <v>3</v>
      </c>
      <c r="C221" s="53">
        <v>0</v>
      </c>
      <c r="D221" s="53">
        <v>0</v>
      </c>
      <c r="E221" s="53">
        <v>0</v>
      </c>
      <c r="F221" s="53">
        <f t="shared" si="28"/>
        <v>3</v>
      </c>
      <c r="G221" s="52">
        <f t="shared" si="29"/>
        <v>0</v>
      </c>
      <c r="H221" s="51">
        <f t="shared" si="30"/>
        <v>1.6853932584269662</v>
      </c>
      <c r="I221" s="53">
        <v>3</v>
      </c>
      <c r="J221" s="53">
        <v>0</v>
      </c>
      <c r="K221" s="53">
        <v>1</v>
      </c>
      <c r="L221" s="53">
        <v>0</v>
      </c>
      <c r="M221" s="53">
        <f t="shared" si="31"/>
        <v>4</v>
      </c>
      <c r="N221" s="52">
        <f t="shared" si="32"/>
        <v>0</v>
      </c>
      <c r="O221" s="51">
        <f t="shared" si="33"/>
        <v>0.8771929824561403</v>
      </c>
      <c r="BA221" s="45"/>
      <c r="BB221" s="45"/>
      <c r="BC221" s="45"/>
      <c r="BD221" s="45"/>
      <c r="BE221" s="45"/>
      <c r="BF221" s="45"/>
      <c r="BG221" s="45"/>
      <c r="BH221" s="45"/>
      <c r="BI221" s="45"/>
      <c r="BJ221" s="45"/>
      <c r="BK221" s="45"/>
      <c r="BL221" s="45"/>
      <c r="BM221" s="45"/>
      <c r="BN221" s="45"/>
      <c r="BO221" s="45"/>
    </row>
    <row r="222" spans="1:67" s="44" customFormat="1" ht="13.5" customHeight="1">
      <c r="A222" s="50" t="s">
        <v>15</v>
      </c>
      <c r="B222" s="49">
        <f>SUM(B216:B221)</f>
        <v>6</v>
      </c>
      <c r="C222" s="49">
        <f>SUM(C216:C221)</f>
        <v>0</v>
      </c>
      <c r="D222" s="49">
        <f>SUM(D216:D221)</f>
        <v>0</v>
      </c>
      <c r="E222" s="49">
        <f>SUM(E216:E221)</f>
        <v>0</v>
      </c>
      <c r="F222" s="49">
        <f t="shared" si="28"/>
        <v>6</v>
      </c>
      <c r="G222" s="48">
        <f t="shared" si="29"/>
        <v>0</v>
      </c>
      <c r="H222" s="47">
        <f t="shared" si="30"/>
        <v>3.3707865168539324</v>
      </c>
      <c r="I222" s="49">
        <f>SUM(I216:I221)</f>
        <v>23</v>
      </c>
      <c r="J222" s="49">
        <f>SUM(J216:J221)</f>
        <v>0</v>
      </c>
      <c r="K222" s="49">
        <f>SUM(K216:K221)</f>
        <v>1</v>
      </c>
      <c r="L222" s="49">
        <f>SUM(L216:L221)</f>
        <v>0</v>
      </c>
      <c r="M222" s="49">
        <f t="shared" si="31"/>
        <v>24</v>
      </c>
      <c r="N222" s="48">
        <f t="shared" si="32"/>
        <v>0</v>
      </c>
      <c r="O222" s="47">
        <f t="shared" si="33"/>
        <v>5.2631578947368416</v>
      </c>
      <c r="BA222" s="45"/>
      <c r="BB222" s="45"/>
      <c r="BC222" s="45"/>
      <c r="BD222" s="45"/>
      <c r="BE222" s="45"/>
      <c r="BF222" s="45"/>
      <c r="BG222" s="45"/>
      <c r="BH222" s="45"/>
      <c r="BI222" s="45"/>
      <c r="BJ222" s="45"/>
      <c r="BK222" s="45"/>
      <c r="BL222" s="45"/>
      <c r="BM222" s="45"/>
      <c r="BN222" s="45"/>
      <c r="BO222" s="45"/>
    </row>
    <row r="223" spans="1:67" s="46" customFormat="1" ht="13.5" customHeight="1">
      <c r="A223" s="58" t="s">
        <v>16</v>
      </c>
      <c r="B223" s="57">
        <v>0</v>
      </c>
      <c r="C223" s="57">
        <v>0</v>
      </c>
      <c r="D223" s="57">
        <v>0</v>
      </c>
      <c r="E223" s="57">
        <v>0</v>
      </c>
      <c r="F223" s="57">
        <f t="shared" si="28"/>
        <v>0</v>
      </c>
      <c r="G223" s="56">
        <f t="shared" si="29"/>
        <v>0</v>
      </c>
      <c r="H223" s="55">
        <f t="shared" si="30"/>
        <v>0</v>
      </c>
      <c r="I223" s="57">
        <v>1</v>
      </c>
      <c r="J223" s="57">
        <v>0</v>
      </c>
      <c r="K223" s="57">
        <v>0</v>
      </c>
      <c r="L223" s="57">
        <v>0</v>
      </c>
      <c r="M223" s="57">
        <f t="shared" si="31"/>
        <v>1</v>
      </c>
      <c r="N223" s="56">
        <f t="shared" si="32"/>
        <v>0</v>
      </c>
      <c r="O223" s="55">
        <f t="shared" si="33"/>
        <v>0.21929824561403508</v>
      </c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</row>
    <row r="224" spans="1:67" s="46" customFormat="1" ht="13.5" customHeight="1">
      <c r="A224" s="54" t="s">
        <v>17</v>
      </c>
      <c r="B224" s="53">
        <v>2</v>
      </c>
      <c r="C224" s="53">
        <v>0</v>
      </c>
      <c r="D224" s="53">
        <v>0</v>
      </c>
      <c r="E224" s="53">
        <v>0</v>
      </c>
      <c r="F224" s="53">
        <f t="shared" si="28"/>
        <v>2</v>
      </c>
      <c r="G224" s="52">
        <f t="shared" si="29"/>
        <v>0</v>
      </c>
      <c r="H224" s="51">
        <f t="shared" si="30"/>
        <v>1.1235955056179776</v>
      </c>
      <c r="I224" s="53">
        <v>7</v>
      </c>
      <c r="J224" s="53">
        <v>0</v>
      </c>
      <c r="K224" s="53">
        <v>0</v>
      </c>
      <c r="L224" s="53">
        <v>0</v>
      </c>
      <c r="M224" s="53">
        <f t="shared" si="31"/>
        <v>7</v>
      </c>
      <c r="N224" s="52">
        <f t="shared" si="32"/>
        <v>0</v>
      </c>
      <c r="O224" s="51">
        <f t="shared" si="33"/>
        <v>1.5350877192982455</v>
      </c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</row>
    <row r="225" spans="1:67" s="46" customFormat="1" ht="13.5" customHeight="1">
      <c r="A225" s="54" t="s">
        <v>18</v>
      </c>
      <c r="B225" s="53">
        <v>2</v>
      </c>
      <c r="C225" s="53">
        <v>0</v>
      </c>
      <c r="D225" s="53">
        <v>1</v>
      </c>
      <c r="E225" s="53">
        <v>0</v>
      </c>
      <c r="F225" s="53">
        <f t="shared" si="28"/>
        <v>3</v>
      </c>
      <c r="G225" s="52">
        <f t="shared" si="29"/>
        <v>0</v>
      </c>
      <c r="H225" s="51">
        <f t="shared" si="30"/>
        <v>1.6853932584269662</v>
      </c>
      <c r="I225" s="53">
        <v>5</v>
      </c>
      <c r="J225" s="53">
        <v>0</v>
      </c>
      <c r="K225" s="53">
        <v>0</v>
      </c>
      <c r="L225" s="53">
        <v>0</v>
      </c>
      <c r="M225" s="53">
        <f t="shared" si="31"/>
        <v>5</v>
      </c>
      <c r="N225" s="52">
        <f t="shared" si="32"/>
        <v>0</v>
      </c>
      <c r="O225" s="51">
        <f t="shared" si="33"/>
        <v>1.0964912280701753</v>
      </c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5"/>
      <c r="BB225" s="45"/>
      <c r="BC225" s="45"/>
      <c r="BD225" s="45"/>
      <c r="BE225" s="45"/>
      <c r="BF225" s="45"/>
      <c r="BG225" s="45"/>
      <c r="BH225" s="45"/>
      <c r="BI225" s="45"/>
      <c r="BJ225" s="45"/>
      <c r="BK225" s="45"/>
      <c r="BL225" s="45"/>
      <c r="BM225" s="45"/>
      <c r="BN225" s="45"/>
      <c r="BO225" s="45"/>
    </row>
    <row r="226" spans="1:67" s="44" customFormat="1" ht="13.5" customHeight="1">
      <c r="A226" s="54" t="s">
        <v>19</v>
      </c>
      <c r="B226" s="53">
        <v>0</v>
      </c>
      <c r="C226" s="53">
        <v>0</v>
      </c>
      <c r="D226" s="53">
        <v>0</v>
      </c>
      <c r="E226" s="53">
        <v>0</v>
      </c>
      <c r="F226" s="53">
        <f t="shared" si="28"/>
        <v>0</v>
      </c>
      <c r="G226" s="52">
        <f t="shared" si="29"/>
        <v>0</v>
      </c>
      <c r="H226" s="51">
        <f t="shared" si="30"/>
        <v>0</v>
      </c>
      <c r="I226" s="53">
        <v>2</v>
      </c>
      <c r="J226" s="53">
        <v>0</v>
      </c>
      <c r="K226" s="53">
        <v>1</v>
      </c>
      <c r="L226" s="53">
        <v>1</v>
      </c>
      <c r="M226" s="53">
        <f t="shared" si="31"/>
        <v>4</v>
      </c>
      <c r="N226" s="52">
        <f t="shared" si="32"/>
        <v>25</v>
      </c>
      <c r="O226" s="51">
        <f t="shared" si="33"/>
        <v>0.8771929824561403</v>
      </c>
      <c r="BA226" s="45"/>
      <c r="BB226" s="45"/>
      <c r="BC226" s="45"/>
      <c r="BD226" s="45"/>
      <c r="BE226" s="45"/>
      <c r="BF226" s="45"/>
      <c r="BG226" s="45"/>
      <c r="BH226" s="45"/>
      <c r="BI226" s="45"/>
      <c r="BJ226" s="45"/>
      <c r="BK226" s="45"/>
      <c r="BL226" s="45"/>
      <c r="BM226" s="45"/>
      <c r="BN226" s="45"/>
      <c r="BO226" s="45"/>
    </row>
    <row r="227" spans="1:67" s="46" customFormat="1" ht="13.5" customHeight="1">
      <c r="A227" s="54" t="s">
        <v>20</v>
      </c>
      <c r="B227" s="53">
        <v>1</v>
      </c>
      <c r="C227" s="53">
        <v>0</v>
      </c>
      <c r="D227" s="53">
        <v>0</v>
      </c>
      <c r="E227" s="53">
        <v>0</v>
      </c>
      <c r="F227" s="53">
        <f t="shared" si="28"/>
        <v>1</v>
      </c>
      <c r="G227" s="52">
        <f t="shared" si="29"/>
        <v>0</v>
      </c>
      <c r="H227" s="51">
        <f t="shared" si="30"/>
        <v>0.5617977528089888</v>
      </c>
      <c r="I227" s="53">
        <v>6</v>
      </c>
      <c r="J227" s="53">
        <v>0</v>
      </c>
      <c r="K227" s="53">
        <v>0</v>
      </c>
      <c r="L227" s="53">
        <v>0</v>
      </c>
      <c r="M227" s="53">
        <f t="shared" si="31"/>
        <v>6</v>
      </c>
      <c r="N227" s="52">
        <f t="shared" si="32"/>
        <v>0</v>
      </c>
      <c r="O227" s="51">
        <f t="shared" si="33"/>
        <v>1.3157894736842104</v>
      </c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5"/>
      <c r="BB227" s="45"/>
      <c r="BC227" s="45"/>
      <c r="BD227" s="45"/>
      <c r="BE227" s="45"/>
      <c r="BF227" s="45"/>
      <c r="BG227" s="45"/>
      <c r="BH227" s="45"/>
      <c r="BI227" s="45"/>
      <c r="BJ227" s="45"/>
      <c r="BK227" s="45"/>
      <c r="BL227" s="45"/>
      <c r="BM227" s="45"/>
      <c r="BN227" s="45"/>
      <c r="BO227" s="45"/>
    </row>
    <row r="228" spans="1:67" s="44" customFormat="1" ht="13.5" customHeight="1">
      <c r="A228" s="54" t="s">
        <v>21</v>
      </c>
      <c r="B228" s="53">
        <v>1</v>
      </c>
      <c r="C228" s="53">
        <v>0</v>
      </c>
      <c r="D228" s="53">
        <v>0</v>
      </c>
      <c r="E228" s="53">
        <v>0</v>
      </c>
      <c r="F228" s="53">
        <f t="shared" si="28"/>
        <v>1</v>
      </c>
      <c r="G228" s="52">
        <f t="shared" si="29"/>
        <v>0</v>
      </c>
      <c r="H228" s="51">
        <f t="shared" si="30"/>
        <v>0.5617977528089888</v>
      </c>
      <c r="I228" s="53">
        <v>1</v>
      </c>
      <c r="J228" s="53">
        <v>0</v>
      </c>
      <c r="K228" s="53">
        <v>0</v>
      </c>
      <c r="L228" s="53">
        <v>0</v>
      </c>
      <c r="M228" s="53">
        <f t="shared" si="31"/>
        <v>1</v>
      </c>
      <c r="N228" s="52">
        <f t="shared" si="32"/>
        <v>0</v>
      </c>
      <c r="O228" s="51">
        <f t="shared" si="33"/>
        <v>0.21929824561403508</v>
      </c>
      <c r="BA228" s="45"/>
      <c r="BB228" s="45"/>
      <c r="BC228" s="45"/>
      <c r="BD228" s="45"/>
      <c r="BE228" s="45"/>
      <c r="BF228" s="45"/>
      <c r="BG228" s="45"/>
      <c r="BH228" s="45"/>
      <c r="BI228" s="45"/>
      <c r="BJ228" s="45"/>
      <c r="BK228" s="45"/>
      <c r="BL228" s="45"/>
      <c r="BM228" s="45"/>
      <c r="BN228" s="45"/>
      <c r="BO228" s="45"/>
    </row>
    <row r="229" spans="1:67" s="46" customFormat="1" ht="13.5" customHeight="1">
      <c r="A229" s="50" t="s">
        <v>15</v>
      </c>
      <c r="B229" s="49">
        <f>SUM(B223:B228)</f>
        <v>6</v>
      </c>
      <c r="C229" s="49">
        <f>SUM(C223:C228)</f>
        <v>0</v>
      </c>
      <c r="D229" s="49">
        <f>SUM(D223:D228)</f>
        <v>1</v>
      </c>
      <c r="E229" s="49">
        <f>SUM(E223:E228)</f>
        <v>0</v>
      </c>
      <c r="F229" s="49">
        <f t="shared" si="28"/>
        <v>7</v>
      </c>
      <c r="G229" s="48">
        <f t="shared" si="29"/>
        <v>0</v>
      </c>
      <c r="H229" s="47">
        <f t="shared" si="30"/>
        <v>3.9325842696629212</v>
      </c>
      <c r="I229" s="49">
        <f>SUM(I223:I228)</f>
        <v>22</v>
      </c>
      <c r="J229" s="49">
        <f>SUM(J223:J228)</f>
        <v>0</v>
      </c>
      <c r="K229" s="49">
        <f>SUM(K223:K228)</f>
        <v>1</v>
      </c>
      <c r="L229" s="49">
        <f>SUM(L223:L228)</f>
        <v>1</v>
      </c>
      <c r="M229" s="49">
        <f t="shared" si="31"/>
        <v>24</v>
      </c>
      <c r="N229" s="48">
        <f t="shared" si="32"/>
        <v>4.1666666666666661</v>
      </c>
      <c r="O229" s="47">
        <f t="shared" si="33"/>
        <v>5.2631578947368416</v>
      </c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</row>
    <row r="230" spans="1:67" s="44" customFormat="1" ht="13.5" customHeight="1">
      <c r="A230" s="54" t="s">
        <v>22</v>
      </c>
      <c r="B230" s="53">
        <v>13</v>
      </c>
      <c r="C230" s="53">
        <v>0</v>
      </c>
      <c r="D230" s="53">
        <v>1</v>
      </c>
      <c r="E230" s="53">
        <v>0</v>
      </c>
      <c r="F230" s="53">
        <f t="shared" si="28"/>
        <v>14</v>
      </c>
      <c r="G230" s="52">
        <f t="shared" si="29"/>
        <v>0</v>
      </c>
      <c r="H230" s="51">
        <f t="shared" si="30"/>
        <v>7.8651685393258424</v>
      </c>
      <c r="I230" s="53">
        <v>27</v>
      </c>
      <c r="J230" s="53">
        <v>1</v>
      </c>
      <c r="K230" s="53">
        <v>2</v>
      </c>
      <c r="L230" s="53">
        <v>0</v>
      </c>
      <c r="M230" s="53">
        <f t="shared" si="31"/>
        <v>30</v>
      </c>
      <c r="N230" s="52">
        <f t="shared" si="32"/>
        <v>3.3333333333333335</v>
      </c>
      <c r="O230" s="51">
        <f t="shared" si="33"/>
        <v>6.5789473684210522</v>
      </c>
      <c r="BA230" s="45"/>
      <c r="BB230" s="45"/>
      <c r="BC230" s="45"/>
      <c r="BD230" s="45"/>
      <c r="BE230" s="45"/>
      <c r="BF230" s="45"/>
      <c r="BG230" s="45"/>
      <c r="BH230" s="45"/>
      <c r="BI230" s="45"/>
      <c r="BJ230" s="45"/>
      <c r="BK230" s="45"/>
      <c r="BL230" s="45"/>
      <c r="BM230" s="45"/>
      <c r="BN230" s="45"/>
      <c r="BO230" s="45"/>
    </row>
    <row r="231" spans="1:67" s="46" customFormat="1" ht="13.5" customHeight="1">
      <c r="A231" s="54" t="s">
        <v>23</v>
      </c>
      <c r="B231" s="53">
        <v>9</v>
      </c>
      <c r="C231" s="53">
        <v>1</v>
      </c>
      <c r="D231" s="53">
        <v>7</v>
      </c>
      <c r="E231" s="53">
        <v>0</v>
      </c>
      <c r="F231" s="53">
        <f t="shared" si="28"/>
        <v>17</v>
      </c>
      <c r="G231" s="52">
        <f t="shared" si="29"/>
        <v>5.8823529411764701</v>
      </c>
      <c r="H231" s="51">
        <f t="shared" si="30"/>
        <v>9.5505617977528079</v>
      </c>
      <c r="I231" s="53">
        <v>22</v>
      </c>
      <c r="J231" s="53">
        <v>0</v>
      </c>
      <c r="K231" s="53">
        <v>5</v>
      </c>
      <c r="L231" s="53">
        <v>1</v>
      </c>
      <c r="M231" s="53">
        <f t="shared" si="31"/>
        <v>28</v>
      </c>
      <c r="N231" s="52">
        <f t="shared" si="32"/>
        <v>3.5714285714285712</v>
      </c>
      <c r="O231" s="51">
        <f t="shared" si="33"/>
        <v>6.140350877192982</v>
      </c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</row>
    <row r="232" spans="1:67" s="44" customFormat="1" ht="13.5" customHeight="1">
      <c r="A232" s="54" t="s">
        <v>24</v>
      </c>
      <c r="B232" s="53">
        <v>11</v>
      </c>
      <c r="C232" s="53">
        <v>0</v>
      </c>
      <c r="D232" s="53">
        <v>3</v>
      </c>
      <c r="E232" s="53">
        <v>0</v>
      </c>
      <c r="F232" s="53">
        <f t="shared" si="28"/>
        <v>14</v>
      </c>
      <c r="G232" s="52">
        <f t="shared" si="29"/>
        <v>0</v>
      </c>
      <c r="H232" s="51">
        <f t="shared" si="30"/>
        <v>7.8651685393258424</v>
      </c>
      <c r="I232" s="53">
        <v>15</v>
      </c>
      <c r="J232" s="53">
        <v>0</v>
      </c>
      <c r="K232" s="53">
        <v>3</v>
      </c>
      <c r="L232" s="53">
        <v>0</v>
      </c>
      <c r="M232" s="53">
        <f t="shared" si="31"/>
        <v>18</v>
      </c>
      <c r="N232" s="52">
        <f t="shared" si="32"/>
        <v>0</v>
      </c>
      <c r="O232" s="51">
        <f t="shared" si="33"/>
        <v>3.9473684210526314</v>
      </c>
      <c r="BA232" s="45"/>
      <c r="BB232" s="45"/>
      <c r="BC232" s="45"/>
      <c r="BD232" s="45"/>
      <c r="BE232" s="45"/>
      <c r="BF232" s="45"/>
      <c r="BG232" s="45"/>
      <c r="BH232" s="45"/>
      <c r="BI232" s="45"/>
      <c r="BJ232" s="45"/>
      <c r="BK232" s="45"/>
      <c r="BL232" s="45"/>
      <c r="BM232" s="45"/>
      <c r="BN232" s="45"/>
      <c r="BO232" s="45"/>
    </row>
    <row r="233" spans="1:67" s="46" customFormat="1" ht="13.5" customHeight="1">
      <c r="A233" s="54" t="s">
        <v>25</v>
      </c>
      <c r="B233" s="53">
        <v>19</v>
      </c>
      <c r="C233" s="53">
        <v>0</v>
      </c>
      <c r="D233" s="53">
        <v>2</v>
      </c>
      <c r="E233" s="53">
        <v>1</v>
      </c>
      <c r="F233" s="53">
        <f t="shared" si="28"/>
        <v>22</v>
      </c>
      <c r="G233" s="52">
        <f t="shared" si="29"/>
        <v>4.5454545454545459</v>
      </c>
      <c r="H233" s="51">
        <f t="shared" si="30"/>
        <v>12.359550561797752</v>
      </c>
      <c r="I233" s="53">
        <v>28</v>
      </c>
      <c r="J233" s="53">
        <v>0</v>
      </c>
      <c r="K233" s="53">
        <v>4</v>
      </c>
      <c r="L233" s="53">
        <v>1</v>
      </c>
      <c r="M233" s="53">
        <f t="shared" si="31"/>
        <v>33</v>
      </c>
      <c r="N233" s="52">
        <f t="shared" si="32"/>
        <v>3.0303030303030303</v>
      </c>
      <c r="O233" s="51">
        <f t="shared" si="33"/>
        <v>7.2368421052631584</v>
      </c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</row>
    <row r="234" spans="1:67" s="46" customFormat="1" ht="13.5" customHeight="1">
      <c r="A234" s="54" t="s">
        <v>26</v>
      </c>
      <c r="B234" s="53">
        <v>12</v>
      </c>
      <c r="C234" s="53">
        <v>0</v>
      </c>
      <c r="D234" s="53">
        <v>1</v>
      </c>
      <c r="E234" s="53">
        <v>0</v>
      </c>
      <c r="F234" s="53">
        <f t="shared" si="28"/>
        <v>13</v>
      </c>
      <c r="G234" s="52">
        <f t="shared" si="29"/>
        <v>0</v>
      </c>
      <c r="H234" s="51">
        <f t="shared" si="30"/>
        <v>7.3033707865168536</v>
      </c>
      <c r="I234" s="53">
        <v>25</v>
      </c>
      <c r="J234" s="53">
        <v>0</v>
      </c>
      <c r="K234" s="53">
        <v>6</v>
      </c>
      <c r="L234" s="53">
        <v>0</v>
      </c>
      <c r="M234" s="53">
        <f t="shared" si="31"/>
        <v>31</v>
      </c>
      <c r="N234" s="52">
        <f t="shared" si="32"/>
        <v>0</v>
      </c>
      <c r="O234" s="51">
        <f t="shared" si="33"/>
        <v>6.7982456140350882</v>
      </c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</row>
    <row r="235" spans="1:67" s="46" customFormat="1" ht="13.5" customHeight="1">
      <c r="A235" s="54" t="s">
        <v>27</v>
      </c>
      <c r="B235" s="53">
        <v>11</v>
      </c>
      <c r="C235" s="53">
        <v>0</v>
      </c>
      <c r="D235" s="53">
        <v>5</v>
      </c>
      <c r="E235" s="53">
        <v>0</v>
      </c>
      <c r="F235" s="53">
        <f t="shared" si="28"/>
        <v>16</v>
      </c>
      <c r="G235" s="52">
        <f t="shared" si="29"/>
        <v>0</v>
      </c>
      <c r="H235" s="51">
        <f t="shared" si="30"/>
        <v>8.9887640449438209</v>
      </c>
      <c r="I235" s="53">
        <v>43</v>
      </c>
      <c r="J235" s="53">
        <v>0</v>
      </c>
      <c r="K235" s="53">
        <v>8</v>
      </c>
      <c r="L235" s="53">
        <v>1</v>
      </c>
      <c r="M235" s="53">
        <f t="shared" si="31"/>
        <v>52</v>
      </c>
      <c r="N235" s="52">
        <f t="shared" si="32"/>
        <v>1.9230769230769231</v>
      </c>
      <c r="O235" s="51">
        <f t="shared" si="33"/>
        <v>11.403508771929824</v>
      </c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5"/>
      <c r="BB235" s="45"/>
      <c r="BC235" s="45"/>
      <c r="BD235" s="45"/>
      <c r="BE235" s="45"/>
      <c r="BF235" s="45"/>
      <c r="BG235" s="45"/>
      <c r="BH235" s="45"/>
      <c r="BI235" s="45"/>
      <c r="BJ235" s="45"/>
      <c r="BK235" s="45"/>
      <c r="BL235" s="45"/>
      <c r="BM235" s="45"/>
      <c r="BN235" s="45"/>
      <c r="BO235" s="45"/>
    </row>
    <row r="236" spans="1:67" s="44" customFormat="1" ht="13.5" customHeight="1">
      <c r="A236" s="54" t="s">
        <v>28</v>
      </c>
      <c r="B236" s="53">
        <v>11</v>
      </c>
      <c r="C236" s="53">
        <v>0</v>
      </c>
      <c r="D236" s="53">
        <v>2</v>
      </c>
      <c r="E236" s="53">
        <v>0</v>
      </c>
      <c r="F236" s="53">
        <f t="shared" si="28"/>
        <v>13</v>
      </c>
      <c r="G236" s="52">
        <f t="shared" si="29"/>
        <v>0</v>
      </c>
      <c r="H236" s="51">
        <f t="shared" si="30"/>
        <v>7.3033707865168536</v>
      </c>
      <c r="I236" s="53">
        <v>39</v>
      </c>
      <c r="J236" s="53">
        <v>0</v>
      </c>
      <c r="K236" s="53">
        <v>3</v>
      </c>
      <c r="L236" s="53">
        <v>2</v>
      </c>
      <c r="M236" s="53">
        <f t="shared" si="31"/>
        <v>44</v>
      </c>
      <c r="N236" s="52">
        <f t="shared" si="32"/>
        <v>4.5454545454545459</v>
      </c>
      <c r="O236" s="51">
        <f t="shared" si="33"/>
        <v>9.6491228070175428</v>
      </c>
      <c r="BA236" s="45"/>
      <c r="BB236" s="45"/>
      <c r="BC236" s="45"/>
      <c r="BD236" s="45"/>
      <c r="BE236" s="45"/>
      <c r="BF236" s="45"/>
      <c r="BG236" s="45"/>
      <c r="BH236" s="45"/>
      <c r="BI236" s="45"/>
      <c r="BJ236" s="45"/>
      <c r="BK236" s="45"/>
      <c r="BL236" s="45"/>
      <c r="BM236" s="45"/>
      <c r="BN236" s="45"/>
      <c r="BO236" s="45"/>
    </row>
    <row r="237" spans="1:67" s="44" customFormat="1" ht="13.5" customHeight="1">
      <c r="A237" s="54" t="s">
        <v>59</v>
      </c>
      <c r="B237" s="53">
        <v>12</v>
      </c>
      <c r="C237" s="53">
        <v>0</v>
      </c>
      <c r="D237" s="53">
        <v>7</v>
      </c>
      <c r="E237" s="53">
        <v>1</v>
      </c>
      <c r="F237" s="53">
        <f t="shared" si="28"/>
        <v>20</v>
      </c>
      <c r="G237" s="52">
        <f t="shared" si="29"/>
        <v>5</v>
      </c>
      <c r="H237" s="51">
        <f t="shared" si="30"/>
        <v>11.235955056179774</v>
      </c>
      <c r="I237" s="53">
        <v>41</v>
      </c>
      <c r="J237" s="53">
        <v>0</v>
      </c>
      <c r="K237" s="53">
        <v>8</v>
      </c>
      <c r="L237" s="53">
        <v>0</v>
      </c>
      <c r="M237" s="53">
        <f t="shared" si="31"/>
        <v>49</v>
      </c>
      <c r="N237" s="52">
        <f t="shared" si="32"/>
        <v>0</v>
      </c>
      <c r="O237" s="51">
        <f t="shared" si="33"/>
        <v>10.745614035087719</v>
      </c>
      <c r="BA237" s="45"/>
      <c r="BB237" s="45"/>
      <c r="BC237" s="45"/>
      <c r="BD237" s="45"/>
      <c r="BE237" s="45"/>
      <c r="BF237" s="45"/>
      <c r="BG237" s="45"/>
      <c r="BH237" s="45"/>
      <c r="BI237" s="45"/>
      <c r="BJ237" s="45"/>
      <c r="BK237" s="45"/>
      <c r="BL237" s="45"/>
      <c r="BM237" s="45"/>
      <c r="BN237" s="45"/>
      <c r="BO237" s="45"/>
    </row>
    <row r="238" spans="1:67" s="44" customFormat="1" ht="13.5" customHeight="1">
      <c r="A238" s="58" t="s">
        <v>29</v>
      </c>
      <c r="B238" s="57">
        <v>5</v>
      </c>
      <c r="C238" s="57">
        <v>0</v>
      </c>
      <c r="D238" s="57">
        <v>1</v>
      </c>
      <c r="E238" s="57">
        <v>0</v>
      </c>
      <c r="F238" s="57">
        <f t="shared" si="28"/>
        <v>6</v>
      </c>
      <c r="G238" s="56">
        <f t="shared" si="29"/>
        <v>0</v>
      </c>
      <c r="H238" s="55">
        <f t="shared" si="30"/>
        <v>3.3707865168539324</v>
      </c>
      <c r="I238" s="57">
        <v>10</v>
      </c>
      <c r="J238" s="57">
        <v>0</v>
      </c>
      <c r="K238" s="57">
        <v>1</v>
      </c>
      <c r="L238" s="57">
        <v>0</v>
      </c>
      <c r="M238" s="57">
        <f t="shared" si="31"/>
        <v>11</v>
      </c>
      <c r="N238" s="56">
        <f t="shared" si="32"/>
        <v>0</v>
      </c>
      <c r="O238" s="55">
        <f t="shared" si="33"/>
        <v>2.4122807017543857</v>
      </c>
      <c r="BA238" s="45"/>
      <c r="BB238" s="45"/>
      <c r="BC238" s="45"/>
      <c r="BD238" s="45"/>
      <c r="BE238" s="45"/>
      <c r="BF238" s="45"/>
      <c r="BG238" s="45"/>
      <c r="BH238" s="45"/>
      <c r="BI238" s="45"/>
      <c r="BJ238" s="45"/>
      <c r="BK238" s="45"/>
      <c r="BL238" s="45"/>
      <c r="BM238" s="45"/>
      <c r="BN238" s="45"/>
      <c r="BO238" s="45"/>
    </row>
    <row r="239" spans="1:67" s="46" customFormat="1" ht="13.5" customHeight="1">
      <c r="A239" s="54" t="s">
        <v>30</v>
      </c>
      <c r="B239" s="53">
        <v>6</v>
      </c>
      <c r="C239" s="53">
        <v>0</v>
      </c>
      <c r="D239" s="53">
        <v>2</v>
      </c>
      <c r="E239" s="53">
        <v>0</v>
      </c>
      <c r="F239" s="53">
        <f t="shared" si="28"/>
        <v>8</v>
      </c>
      <c r="G239" s="52">
        <f t="shared" si="29"/>
        <v>0</v>
      </c>
      <c r="H239" s="51">
        <f t="shared" si="30"/>
        <v>4.4943820224719104</v>
      </c>
      <c r="I239" s="53">
        <v>15</v>
      </c>
      <c r="J239" s="53">
        <v>0</v>
      </c>
      <c r="K239" s="53">
        <v>1</v>
      </c>
      <c r="L239" s="53">
        <v>1</v>
      </c>
      <c r="M239" s="53">
        <f t="shared" si="31"/>
        <v>17</v>
      </c>
      <c r="N239" s="52">
        <f t="shared" si="32"/>
        <v>5.8823529411764701</v>
      </c>
      <c r="O239" s="51">
        <f t="shared" si="33"/>
        <v>3.7280701754385963</v>
      </c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  <c r="AA239" s="44"/>
      <c r="AB239" s="44"/>
      <c r="AC239" s="44"/>
      <c r="AD239" s="44"/>
      <c r="AE239" s="44"/>
      <c r="AF239" s="44"/>
      <c r="AG239" s="44"/>
      <c r="AH239" s="44"/>
      <c r="AI239" s="44"/>
      <c r="AJ239" s="44"/>
      <c r="AK239" s="44"/>
      <c r="AL239" s="44"/>
      <c r="AM239" s="44"/>
      <c r="AN239" s="44"/>
      <c r="AO239" s="44"/>
      <c r="AP239" s="44"/>
      <c r="AQ239" s="44"/>
      <c r="AR239" s="44"/>
      <c r="AS239" s="44"/>
      <c r="AT239" s="44"/>
      <c r="AU239" s="44"/>
      <c r="AV239" s="44"/>
      <c r="AW239" s="44"/>
      <c r="AX239" s="44"/>
      <c r="AY239" s="44"/>
      <c r="AZ239" s="44"/>
    </row>
    <row r="240" spans="1:67" s="46" customFormat="1" ht="13.5" customHeight="1">
      <c r="A240" s="54" t="s">
        <v>31</v>
      </c>
      <c r="B240" s="53">
        <v>3</v>
      </c>
      <c r="C240" s="53">
        <v>0</v>
      </c>
      <c r="D240" s="53">
        <v>0</v>
      </c>
      <c r="E240" s="53">
        <v>0</v>
      </c>
      <c r="F240" s="53">
        <f t="shared" si="28"/>
        <v>3</v>
      </c>
      <c r="G240" s="52">
        <f t="shared" si="29"/>
        <v>0</v>
      </c>
      <c r="H240" s="51">
        <f t="shared" si="30"/>
        <v>1.6853932584269662</v>
      </c>
      <c r="I240" s="53">
        <v>9</v>
      </c>
      <c r="J240" s="53">
        <v>0</v>
      </c>
      <c r="K240" s="53">
        <v>0</v>
      </c>
      <c r="L240" s="53">
        <v>1</v>
      </c>
      <c r="M240" s="53">
        <f t="shared" si="31"/>
        <v>10</v>
      </c>
      <c r="N240" s="52">
        <f t="shared" si="32"/>
        <v>10</v>
      </c>
      <c r="O240" s="51">
        <f t="shared" si="33"/>
        <v>2.1929824561403506</v>
      </c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  <c r="AA240" s="44"/>
      <c r="AB240" s="44"/>
      <c r="AC240" s="44"/>
      <c r="AD240" s="44"/>
      <c r="AE240" s="44"/>
      <c r="AF240" s="44"/>
      <c r="AG240" s="44"/>
      <c r="AH240" s="44"/>
      <c r="AI240" s="44"/>
      <c r="AJ240" s="44"/>
      <c r="AK240" s="44"/>
      <c r="AL240" s="44"/>
      <c r="AM240" s="44"/>
      <c r="AN240" s="44"/>
      <c r="AO240" s="44"/>
      <c r="AP240" s="44"/>
      <c r="AQ240" s="44"/>
      <c r="AR240" s="44"/>
      <c r="AS240" s="44"/>
      <c r="AT240" s="44"/>
      <c r="AU240" s="44"/>
      <c r="AV240" s="44"/>
      <c r="AW240" s="44"/>
      <c r="AX240" s="44"/>
      <c r="AY240" s="44"/>
      <c r="AZ240" s="44"/>
    </row>
    <row r="241" spans="1:67" s="46" customFormat="1" ht="13.5" customHeight="1">
      <c r="A241" s="54" t="s">
        <v>32</v>
      </c>
      <c r="B241" s="53">
        <v>1</v>
      </c>
      <c r="C241" s="53">
        <v>0</v>
      </c>
      <c r="D241" s="53">
        <v>0</v>
      </c>
      <c r="E241" s="53">
        <v>0</v>
      </c>
      <c r="F241" s="53">
        <f t="shared" si="28"/>
        <v>1</v>
      </c>
      <c r="G241" s="52">
        <f t="shared" si="29"/>
        <v>0</v>
      </c>
      <c r="H241" s="51">
        <f t="shared" si="30"/>
        <v>0.5617977528089888</v>
      </c>
      <c r="I241" s="53">
        <v>18</v>
      </c>
      <c r="J241" s="53">
        <v>0</v>
      </c>
      <c r="K241" s="53">
        <v>1</v>
      </c>
      <c r="L241" s="53">
        <v>0</v>
      </c>
      <c r="M241" s="53">
        <f t="shared" si="31"/>
        <v>19</v>
      </c>
      <c r="N241" s="52">
        <f t="shared" si="32"/>
        <v>0</v>
      </c>
      <c r="O241" s="51">
        <f t="shared" si="33"/>
        <v>4.1666666666666661</v>
      </c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  <c r="AA241" s="44"/>
      <c r="AB241" s="44"/>
      <c r="AC241" s="44"/>
      <c r="AD241" s="44"/>
      <c r="AE241" s="44"/>
      <c r="AF241" s="44"/>
      <c r="AG241" s="44"/>
      <c r="AH241" s="44"/>
      <c r="AI241" s="44"/>
      <c r="AJ241" s="44"/>
      <c r="AK241" s="44"/>
      <c r="AL241" s="44"/>
      <c r="AM241" s="44"/>
      <c r="AN241" s="44"/>
      <c r="AO241" s="44"/>
      <c r="AP241" s="44"/>
      <c r="AQ241" s="44"/>
      <c r="AR241" s="44"/>
      <c r="AS241" s="44"/>
      <c r="AT241" s="44"/>
      <c r="AU241" s="44"/>
      <c r="AV241" s="44"/>
      <c r="AW241" s="44"/>
      <c r="AX241" s="44"/>
      <c r="AY241" s="44"/>
      <c r="AZ241" s="44"/>
      <c r="BA241" s="45"/>
      <c r="BB241" s="45"/>
      <c r="BC241" s="45"/>
      <c r="BD241" s="45"/>
      <c r="BE241" s="45"/>
      <c r="BF241" s="45"/>
      <c r="BG241" s="45"/>
      <c r="BH241" s="45"/>
      <c r="BI241" s="45"/>
      <c r="BJ241" s="45"/>
      <c r="BK241" s="45"/>
      <c r="BL241" s="45"/>
      <c r="BM241" s="45"/>
      <c r="BN241" s="45"/>
      <c r="BO241" s="45"/>
    </row>
    <row r="242" spans="1:67" s="44" customFormat="1" ht="13.5" customHeight="1">
      <c r="A242" s="54" t="s">
        <v>33</v>
      </c>
      <c r="B242" s="53">
        <v>1</v>
      </c>
      <c r="C242" s="53">
        <v>0</v>
      </c>
      <c r="D242" s="53">
        <v>0</v>
      </c>
      <c r="E242" s="53">
        <v>0</v>
      </c>
      <c r="F242" s="53">
        <f t="shared" si="28"/>
        <v>1</v>
      </c>
      <c r="G242" s="52">
        <f t="shared" si="29"/>
        <v>0</v>
      </c>
      <c r="H242" s="51">
        <f t="shared" si="30"/>
        <v>0.5617977528089888</v>
      </c>
      <c r="I242" s="53">
        <v>11</v>
      </c>
      <c r="J242" s="53">
        <v>0</v>
      </c>
      <c r="K242" s="53">
        <v>0</v>
      </c>
      <c r="L242" s="53">
        <v>0</v>
      </c>
      <c r="M242" s="53">
        <f t="shared" si="31"/>
        <v>11</v>
      </c>
      <c r="N242" s="52">
        <f t="shared" si="32"/>
        <v>0</v>
      </c>
      <c r="O242" s="51">
        <f t="shared" si="33"/>
        <v>2.4122807017543857</v>
      </c>
      <c r="BA242" s="45"/>
      <c r="BB242" s="45"/>
      <c r="BC242" s="45"/>
      <c r="BD242" s="45"/>
      <c r="BE242" s="45"/>
      <c r="BF242" s="45"/>
      <c r="BG242" s="45"/>
      <c r="BH242" s="45"/>
      <c r="BI242" s="45"/>
      <c r="BJ242" s="45"/>
      <c r="BK242" s="45"/>
      <c r="BL242" s="45"/>
      <c r="BM242" s="45"/>
      <c r="BN242" s="45"/>
      <c r="BO242" s="45"/>
    </row>
    <row r="243" spans="1:67" s="46" customFormat="1" ht="13.5" customHeight="1">
      <c r="A243" s="54" t="s">
        <v>34</v>
      </c>
      <c r="B243" s="53">
        <v>2</v>
      </c>
      <c r="C243" s="53">
        <v>0</v>
      </c>
      <c r="D243" s="53">
        <v>0</v>
      </c>
      <c r="E243" s="53">
        <v>1</v>
      </c>
      <c r="F243" s="53">
        <f t="shared" si="28"/>
        <v>3</v>
      </c>
      <c r="G243" s="52">
        <f t="shared" si="29"/>
        <v>33.333333333333329</v>
      </c>
      <c r="H243" s="51">
        <f t="shared" si="30"/>
        <v>1.6853932584269662</v>
      </c>
      <c r="I243" s="53">
        <v>8</v>
      </c>
      <c r="J243" s="53">
        <v>0</v>
      </c>
      <c r="K243" s="53">
        <v>0</v>
      </c>
      <c r="L243" s="53">
        <v>0</v>
      </c>
      <c r="M243" s="53">
        <f t="shared" si="31"/>
        <v>8</v>
      </c>
      <c r="N243" s="52">
        <f t="shared" si="32"/>
        <v>0</v>
      </c>
      <c r="O243" s="51">
        <f t="shared" si="33"/>
        <v>1.7543859649122806</v>
      </c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  <c r="AA243" s="44"/>
      <c r="AB243" s="44"/>
      <c r="AC243" s="44"/>
      <c r="AD243" s="44"/>
      <c r="AE243" s="44"/>
      <c r="AF243" s="44"/>
      <c r="AG243" s="44"/>
      <c r="AH243" s="44"/>
      <c r="AI243" s="44"/>
      <c r="AJ243" s="44"/>
      <c r="AK243" s="44"/>
      <c r="AL243" s="44"/>
      <c r="AM243" s="44"/>
      <c r="AN243" s="44"/>
      <c r="AO243" s="44"/>
      <c r="AP243" s="44"/>
      <c r="AQ243" s="44"/>
      <c r="AR243" s="44"/>
      <c r="AS243" s="44"/>
      <c r="AT243" s="44"/>
      <c r="AU243" s="44"/>
      <c r="AV243" s="44"/>
      <c r="AW243" s="44"/>
      <c r="AX243" s="44"/>
      <c r="AY243" s="44"/>
      <c r="AZ243" s="44"/>
      <c r="BA243" s="45"/>
      <c r="BB243" s="45"/>
      <c r="BC243" s="45"/>
      <c r="BD243" s="45"/>
      <c r="BE243" s="45"/>
      <c r="BF243" s="45"/>
      <c r="BG243" s="45"/>
      <c r="BH243" s="45"/>
      <c r="BI243" s="45"/>
      <c r="BJ243" s="45"/>
      <c r="BK243" s="45"/>
      <c r="BL243" s="45"/>
      <c r="BM243" s="45"/>
      <c r="BN243" s="45"/>
      <c r="BO243" s="45"/>
    </row>
    <row r="244" spans="1:67" s="44" customFormat="1" ht="13.5" customHeight="1">
      <c r="A244" s="50" t="s">
        <v>15</v>
      </c>
      <c r="B244" s="49">
        <f>SUM(B238:B243)</f>
        <v>18</v>
      </c>
      <c r="C244" s="49">
        <f>SUM(C238:C243)</f>
        <v>0</v>
      </c>
      <c r="D244" s="49">
        <f>SUM(D238:D243)</f>
        <v>3</v>
      </c>
      <c r="E244" s="49">
        <f>SUM(E238:E243)</f>
        <v>1</v>
      </c>
      <c r="F244" s="49">
        <f t="shared" si="28"/>
        <v>22</v>
      </c>
      <c r="G244" s="48">
        <f t="shared" si="29"/>
        <v>4.5454545454545459</v>
      </c>
      <c r="H244" s="47">
        <f t="shared" si="30"/>
        <v>12.359550561797752</v>
      </c>
      <c r="I244" s="49">
        <f>SUM(I238:I243)</f>
        <v>71</v>
      </c>
      <c r="J244" s="49">
        <f>SUM(J238:J243)</f>
        <v>0</v>
      </c>
      <c r="K244" s="49">
        <f>SUM(K238:K243)</f>
        <v>3</v>
      </c>
      <c r="L244" s="49">
        <f>SUM(L238:L243)</f>
        <v>2</v>
      </c>
      <c r="M244" s="49">
        <f t="shared" si="31"/>
        <v>76</v>
      </c>
      <c r="N244" s="48">
        <f t="shared" si="32"/>
        <v>2.6315789473684208</v>
      </c>
      <c r="O244" s="47">
        <f t="shared" si="33"/>
        <v>16.666666666666664</v>
      </c>
      <c r="BA244" s="45"/>
      <c r="BB244" s="45"/>
      <c r="BC244" s="45"/>
      <c r="BD244" s="45"/>
      <c r="BE244" s="45"/>
      <c r="BF244" s="45"/>
      <c r="BG244" s="45"/>
      <c r="BH244" s="45"/>
      <c r="BI244" s="45"/>
      <c r="BJ244" s="45"/>
      <c r="BK244" s="45"/>
      <c r="BL244" s="45"/>
      <c r="BM244" s="45"/>
      <c r="BN244" s="45"/>
      <c r="BO244" s="45"/>
    </row>
    <row r="245" spans="1:67" s="44" customFormat="1" ht="13.5" customHeight="1">
      <c r="A245" s="58" t="s">
        <v>35</v>
      </c>
      <c r="B245" s="57">
        <v>1</v>
      </c>
      <c r="C245" s="57">
        <v>0</v>
      </c>
      <c r="D245" s="57">
        <v>0</v>
      </c>
      <c r="E245" s="57">
        <v>1</v>
      </c>
      <c r="F245" s="57">
        <f t="shared" si="28"/>
        <v>2</v>
      </c>
      <c r="G245" s="56">
        <f t="shared" si="29"/>
        <v>50</v>
      </c>
      <c r="H245" s="55">
        <f t="shared" si="30"/>
        <v>1.1235955056179776</v>
      </c>
      <c r="I245" s="57">
        <v>10</v>
      </c>
      <c r="J245" s="57">
        <v>0</v>
      </c>
      <c r="K245" s="57">
        <v>0</v>
      </c>
      <c r="L245" s="57">
        <v>0</v>
      </c>
      <c r="M245" s="57">
        <f t="shared" si="31"/>
        <v>10</v>
      </c>
      <c r="N245" s="56">
        <f t="shared" si="32"/>
        <v>0</v>
      </c>
      <c r="O245" s="55">
        <f t="shared" si="33"/>
        <v>2.1929824561403506</v>
      </c>
      <c r="BA245" s="45"/>
      <c r="BB245" s="45"/>
      <c r="BC245" s="45"/>
      <c r="BD245" s="45"/>
      <c r="BE245" s="45"/>
      <c r="BF245" s="45"/>
      <c r="BG245" s="45"/>
      <c r="BH245" s="45"/>
      <c r="BI245" s="45"/>
      <c r="BJ245" s="45"/>
      <c r="BK245" s="45"/>
      <c r="BL245" s="45"/>
      <c r="BM245" s="45"/>
      <c r="BN245" s="45"/>
      <c r="BO245" s="45"/>
    </row>
    <row r="246" spans="1:67" s="46" customFormat="1" ht="13.5" customHeight="1">
      <c r="A246" s="54" t="s">
        <v>36</v>
      </c>
      <c r="B246" s="53">
        <v>2</v>
      </c>
      <c r="C246" s="53">
        <v>0</v>
      </c>
      <c r="D246" s="53">
        <v>1</v>
      </c>
      <c r="E246" s="53">
        <v>0</v>
      </c>
      <c r="F246" s="53">
        <f t="shared" si="28"/>
        <v>3</v>
      </c>
      <c r="G246" s="52">
        <f t="shared" si="29"/>
        <v>0</v>
      </c>
      <c r="H246" s="51">
        <f t="shared" si="30"/>
        <v>1.6853932584269662</v>
      </c>
      <c r="I246" s="53">
        <v>12</v>
      </c>
      <c r="J246" s="53">
        <v>0</v>
      </c>
      <c r="K246" s="53">
        <v>0</v>
      </c>
      <c r="L246" s="53">
        <v>0</v>
      </c>
      <c r="M246" s="53">
        <f t="shared" si="31"/>
        <v>12</v>
      </c>
      <c r="N246" s="52">
        <f t="shared" si="32"/>
        <v>0</v>
      </c>
      <c r="O246" s="51">
        <f t="shared" si="33"/>
        <v>2.6315789473684208</v>
      </c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  <c r="AA246" s="44"/>
      <c r="AB246" s="44"/>
      <c r="AC246" s="44"/>
      <c r="AD246" s="44"/>
      <c r="AE246" s="44"/>
      <c r="AF246" s="44"/>
      <c r="AG246" s="44"/>
      <c r="AH246" s="44"/>
      <c r="AI246" s="44"/>
      <c r="AJ246" s="44"/>
      <c r="AK246" s="44"/>
      <c r="AL246" s="44"/>
      <c r="AM246" s="44"/>
      <c r="AN246" s="44"/>
      <c r="AO246" s="44"/>
      <c r="AP246" s="44"/>
      <c r="AQ246" s="44"/>
      <c r="AR246" s="44"/>
      <c r="AS246" s="44"/>
      <c r="AT246" s="44"/>
      <c r="AU246" s="44"/>
      <c r="AV246" s="44"/>
      <c r="AW246" s="44"/>
      <c r="AX246" s="44"/>
      <c r="AY246" s="44"/>
      <c r="AZ246" s="44"/>
    </row>
    <row r="247" spans="1:67" s="46" customFormat="1" ht="13.5" customHeight="1">
      <c r="A247" s="54" t="s">
        <v>37</v>
      </c>
      <c r="B247" s="53">
        <v>2</v>
      </c>
      <c r="C247" s="53">
        <v>0</v>
      </c>
      <c r="D247" s="53">
        <v>0</v>
      </c>
      <c r="E247" s="53">
        <v>0</v>
      </c>
      <c r="F247" s="53">
        <f t="shared" si="28"/>
        <v>2</v>
      </c>
      <c r="G247" s="52">
        <f t="shared" si="29"/>
        <v>0</v>
      </c>
      <c r="H247" s="51">
        <f t="shared" si="30"/>
        <v>1.1235955056179776</v>
      </c>
      <c r="I247" s="53">
        <v>9</v>
      </c>
      <c r="J247" s="53">
        <v>0</v>
      </c>
      <c r="K247" s="53">
        <v>1</v>
      </c>
      <c r="L247" s="53">
        <v>0</v>
      </c>
      <c r="M247" s="53">
        <f t="shared" si="31"/>
        <v>10</v>
      </c>
      <c r="N247" s="52">
        <f t="shared" si="32"/>
        <v>0</v>
      </c>
      <c r="O247" s="51">
        <f t="shared" si="33"/>
        <v>2.1929824561403506</v>
      </c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  <c r="AA247" s="44"/>
      <c r="AB247" s="44"/>
      <c r="AC247" s="44"/>
      <c r="AD247" s="44"/>
      <c r="AE247" s="44"/>
      <c r="AF247" s="44"/>
      <c r="AG247" s="44"/>
      <c r="AH247" s="44"/>
      <c r="AI247" s="44"/>
      <c r="AJ247" s="44"/>
      <c r="AK247" s="44"/>
      <c r="AL247" s="44"/>
      <c r="AM247" s="44"/>
      <c r="AN247" s="44"/>
      <c r="AO247" s="44"/>
      <c r="AP247" s="44"/>
      <c r="AQ247" s="44"/>
      <c r="AR247" s="44"/>
      <c r="AS247" s="44"/>
      <c r="AT247" s="44"/>
      <c r="AU247" s="44"/>
      <c r="AV247" s="44"/>
      <c r="AW247" s="44"/>
      <c r="AX247" s="44"/>
      <c r="AY247" s="44"/>
      <c r="AZ247" s="44"/>
    </row>
    <row r="248" spans="1:67" s="43" customFormat="1" ht="13.5" customHeight="1">
      <c r="A248" s="54" t="s">
        <v>38</v>
      </c>
      <c r="B248" s="53">
        <v>1</v>
      </c>
      <c r="C248" s="53">
        <v>0</v>
      </c>
      <c r="D248" s="53">
        <v>0</v>
      </c>
      <c r="E248" s="53">
        <v>0</v>
      </c>
      <c r="F248" s="53">
        <f t="shared" si="28"/>
        <v>1</v>
      </c>
      <c r="G248" s="52">
        <f t="shared" si="29"/>
        <v>0</v>
      </c>
      <c r="H248" s="51">
        <f t="shared" si="30"/>
        <v>0.5617977528089888</v>
      </c>
      <c r="I248" s="53">
        <v>4</v>
      </c>
      <c r="J248" s="53">
        <v>0</v>
      </c>
      <c r="K248" s="53">
        <v>1</v>
      </c>
      <c r="L248" s="53">
        <v>0</v>
      </c>
      <c r="M248" s="53">
        <f t="shared" si="31"/>
        <v>5</v>
      </c>
      <c r="N248" s="52">
        <f t="shared" si="32"/>
        <v>0</v>
      </c>
      <c r="O248" s="51">
        <f t="shared" si="33"/>
        <v>1.0964912280701753</v>
      </c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  <c r="AA248" s="44"/>
      <c r="AB248" s="44"/>
      <c r="AC248" s="44"/>
      <c r="AD248" s="44"/>
      <c r="AE248" s="44"/>
      <c r="AF248" s="44"/>
      <c r="AG248" s="44"/>
      <c r="AH248" s="44"/>
      <c r="AI248" s="44"/>
      <c r="AJ248" s="44"/>
      <c r="AK248" s="44"/>
      <c r="AL248" s="44"/>
      <c r="AM248" s="44"/>
      <c r="AN248" s="44"/>
      <c r="AO248" s="44"/>
      <c r="AP248" s="44"/>
      <c r="AQ248" s="44"/>
      <c r="AR248" s="44"/>
      <c r="AS248" s="44"/>
      <c r="AT248" s="44"/>
      <c r="AU248" s="44"/>
      <c r="AV248" s="44"/>
      <c r="AW248" s="44"/>
      <c r="AX248" s="44"/>
      <c r="AY248" s="44"/>
      <c r="AZ248" s="44"/>
      <c r="BA248" s="45"/>
      <c r="BB248" s="45"/>
      <c r="BC248" s="45"/>
      <c r="BD248" s="45"/>
      <c r="BE248" s="45"/>
      <c r="BF248" s="45"/>
      <c r="BG248" s="45"/>
      <c r="BH248" s="45"/>
      <c r="BI248" s="45"/>
      <c r="BJ248" s="45"/>
      <c r="BK248" s="45"/>
      <c r="BL248" s="45"/>
      <c r="BM248" s="45"/>
      <c r="BN248" s="45"/>
      <c r="BO248" s="45"/>
    </row>
    <row r="249" spans="1:67" s="43" customFormat="1" ht="13.5" customHeight="1">
      <c r="A249" s="54" t="s">
        <v>39</v>
      </c>
      <c r="B249" s="53">
        <v>4</v>
      </c>
      <c r="C249" s="53">
        <v>0</v>
      </c>
      <c r="D249" s="53">
        <v>0</v>
      </c>
      <c r="E249" s="53">
        <v>0</v>
      </c>
      <c r="F249" s="53">
        <f t="shared" si="28"/>
        <v>4</v>
      </c>
      <c r="G249" s="52">
        <f t="shared" si="29"/>
        <v>0</v>
      </c>
      <c r="H249" s="51">
        <f t="shared" si="30"/>
        <v>2.2471910112359552</v>
      </c>
      <c r="I249" s="53">
        <v>5</v>
      </c>
      <c r="J249" s="53">
        <v>0</v>
      </c>
      <c r="K249" s="53">
        <v>0</v>
      </c>
      <c r="L249" s="53">
        <v>0</v>
      </c>
      <c r="M249" s="53">
        <f t="shared" si="31"/>
        <v>5</v>
      </c>
      <c r="N249" s="52">
        <f t="shared" si="32"/>
        <v>0</v>
      </c>
      <c r="O249" s="51">
        <f t="shared" si="33"/>
        <v>1.0964912280701753</v>
      </c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  <c r="AA249" s="44"/>
      <c r="AB249" s="44"/>
      <c r="AC249" s="44"/>
      <c r="AD249" s="44"/>
      <c r="AE249" s="44"/>
      <c r="AF249" s="44"/>
      <c r="AG249" s="44"/>
      <c r="AH249" s="44"/>
      <c r="AI249" s="44"/>
      <c r="AJ249" s="44"/>
      <c r="AK249" s="44"/>
      <c r="AL249" s="44"/>
      <c r="AM249" s="44"/>
      <c r="AN249" s="44"/>
      <c r="AO249" s="44"/>
      <c r="AP249" s="44"/>
      <c r="AQ249" s="44"/>
      <c r="AR249" s="44"/>
      <c r="AS249" s="44"/>
      <c r="AT249" s="44"/>
      <c r="AU249" s="44"/>
      <c r="AV249" s="44"/>
      <c r="AW249" s="44"/>
      <c r="AX249" s="44"/>
      <c r="AY249" s="44"/>
      <c r="AZ249" s="44"/>
      <c r="BA249" s="45"/>
      <c r="BB249" s="45"/>
      <c r="BC249" s="45"/>
      <c r="BD249" s="45"/>
      <c r="BE249" s="45"/>
      <c r="BF249" s="45"/>
      <c r="BG249" s="45"/>
      <c r="BH249" s="45"/>
      <c r="BI249" s="45"/>
      <c r="BJ249" s="45"/>
      <c r="BK249" s="45"/>
      <c r="BL249" s="45"/>
      <c r="BM249" s="45"/>
      <c r="BN249" s="45"/>
      <c r="BO249" s="45"/>
    </row>
    <row r="250" spans="1:67" s="44" customFormat="1" ht="13.5" customHeight="1">
      <c r="A250" s="54" t="s">
        <v>40</v>
      </c>
      <c r="B250" s="53">
        <v>2</v>
      </c>
      <c r="C250" s="53">
        <v>0</v>
      </c>
      <c r="D250" s="53">
        <v>0</v>
      </c>
      <c r="E250" s="53">
        <v>0</v>
      </c>
      <c r="F250" s="53">
        <f t="shared" si="28"/>
        <v>2</v>
      </c>
      <c r="G250" s="52">
        <f t="shared" si="29"/>
        <v>0</v>
      </c>
      <c r="H250" s="51">
        <f t="shared" si="30"/>
        <v>1.1235955056179776</v>
      </c>
      <c r="I250" s="53">
        <v>4</v>
      </c>
      <c r="J250" s="53">
        <v>0</v>
      </c>
      <c r="K250" s="53">
        <v>1</v>
      </c>
      <c r="L250" s="53">
        <v>0</v>
      </c>
      <c r="M250" s="53">
        <f t="shared" si="31"/>
        <v>5</v>
      </c>
      <c r="N250" s="52">
        <f t="shared" si="32"/>
        <v>0</v>
      </c>
      <c r="O250" s="51">
        <f t="shared" si="33"/>
        <v>1.0964912280701753</v>
      </c>
      <c r="BA250" s="45"/>
      <c r="BB250" s="45"/>
      <c r="BC250" s="45"/>
      <c r="BD250" s="45"/>
      <c r="BE250" s="45"/>
      <c r="BF250" s="45"/>
      <c r="BG250" s="45"/>
      <c r="BH250" s="45"/>
      <c r="BI250" s="45"/>
      <c r="BJ250" s="45"/>
      <c r="BK250" s="45"/>
      <c r="BL250" s="45"/>
      <c r="BM250" s="45"/>
      <c r="BN250" s="45"/>
      <c r="BO250" s="45"/>
    </row>
    <row r="251" spans="1:67" s="46" customFormat="1" ht="13.5" customHeight="1">
      <c r="A251" s="50" t="s">
        <v>15</v>
      </c>
      <c r="B251" s="49">
        <f>SUM(B245:B250)</f>
        <v>12</v>
      </c>
      <c r="C251" s="49">
        <f>SUM(C245:C250)</f>
        <v>0</v>
      </c>
      <c r="D251" s="49">
        <f>SUM(D245:D250)</f>
        <v>1</v>
      </c>
      <c r="E251" s="49">
        <f>SUM(E245:E250)</f>
        <v>1</v>
      </c>
      <c r="F251" s="49">
        <f t="shared" si="28"/>
        <v>14</v>
      </c>
      <c r="G251" s="48">
        <f t="shared" si="29"/>
        <v>7.1428571428571423</v>
      </c>
      <c r="H251" s="47">
        <f t="shared" si="30"/>
        <v>7.8651685393258424</v>
      </c>
      <c r="I251" s="49">
        <f>SUM(I245:I250)</f>
        <v>44</v>
      </c>
      <c r="J251" s="49">
        <f>SUM(J245:J250)</f>
        <v>0</v>
      </c>
      <c r="K251" s="49">
        <f>SUM(K245:K250)</f>
        <v>3</v>
      </c>
      <c r="L251" s="49">
        <f>SUM(L245:L250)</f>
        <v>0</v>
      </c>
      <c r="M251" s="49">
        <f t="shared" si="31"/>
        <v>47</v>
      </c>
      <c r="N251" s="48">
        <f t="shared" si="32"/>
        <v>0</v>
      </c>
      <c r="O251" s="47">
        <f t="shared" si="33"/>
        <v>10.307017543859649</v>
      </c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  <c r="AA251" s="44"/>
      <c r="AB251" s="44"/>
      <c r="AC251" s="44"/>
      <c r="AD251" s="44"/>
      <c r="AE251" s="44"/>
      <c r="AF251" s="44"/>
      <c r="AG251" s="44"/>
      <c r="AH251" s="44"/>
      <c r="AI251" s="44"/>
      <c r="AJ251" s="44"/>
      <c r="AK251" s="44"/>
      <c r="AL251" s="44"/>
      <c r="AM251" s="44"/>
      <c r="AN251" s="44"/>
      <c r="AO251" s="44"/>
      <c r="AP251" s="44"/>
      <c r="AQ251" s="44"/>
      <c r="AR251" s="44"/>
      <c r="AS251" s="44"/>
      <c r="AT251" s="44"/>
      <c r="AU251" s="44"/>
      <c r="AV251" s="44"/>
      <c r="AW251" s="44"/>
      <c r="AX251" s="44"/>
      <c r="AY251" s="44"/>
      <c r="AZ251" s="44"/>
    </row>
    <row r="252" spans="1:67" s="43" customFormat="1" ht="13.5" customHeight="1">
      <c r="A252" s="50" t="s">
        <v>41</v>
      </c>
      <c r="B252" s="49">
        <f>SUM(B222,B229:B237,B244,B251)</f>
        <v>140</v>
      </c>
      <c r="C252" s="49">
        <f>SUM(C222,C229:C237,C244,C251)</f>
        <v>1</v>
      </c>
      <c r="D252" s="49">
        <f>SUM(D222,D229:D237,D244,D251)</f>
        <v>33</v>
      </c>
      <c r="E252" s="49">
        <f>SUM(E222,E229:E237,E244,E251)</f>
        <v>4</v>
      </c>
      <c r="F252" s="49">
        <f t="shared" si="28"/>
        <v>178</v>
      </c>
      <c r="G252" s="48">
        <f t="shared" si="29"/>
        <v>2.8089887640449436</v>
      </c>
      <c r="H252" s="47">
        <f t="shared" si="30"/>
        <v>100</v>
      </c>
      <c r="I252" s="49">
        <f>SUM(I222,I229:I237,I244,I251)</f>
        <v>400</v>
      </c>
      <c r="J252" s="49">
        <f>SUM(J222,J229:J237,J244,J251)</f>
        <v>1</v>
      </c>
      <c r="K252" s="49">
        <f>SUM(K222,K229:K237,K244,K251)</f>
        <v>47</v>
      </c>
      <c r="L252" s="49">
        <f>SUM(L222,L229:L237,L244,L251)</f>
        <v>8</v>
      </c>
      <c r="M252" s="49">
        <f t="shared" si="31"/>
        <v>456</v>
      </c>
      <c r="N252" s="48">
        <f t="shared" si="32"/>
        <v>1.9736842105263157</v>
      </c>
      <c r="O252" s="47">
        <f t="shared" si="33"/>
        <v>100</v>
      </c>
      <c r="P252" s="44"/>
      <c r="Q252" s="44"/>
      <c r="R252" s="44"/>
      <c r="S252" s="44"/>
      <c r="T252" s="44"/>
      <c r="U252" s="44"/>
      <c r="V252" s="44"/>
      <c r="W252" s="44"/>
      <c r="X252" s="44"/>
      <c r="Y252" s="44"/>
      <c r="Z252" s="44"/>
      <c r="AA252" s="44"/>
      <c r="AB252" s="44"/>
      <c r="AC252" s="44"/>
      <c r="AD252" s="44"/>
      <c r="AE252" s="44"/>
      <c r="AF252" s="44"/>
      <c r="AG252" s="44"/>
      <c r="AH252" s="44"/>
      <c r="AI252" s="44"/>
      <c r="AJ252" s="44"/>
      <c r="AK252" s="44"/>
      <c r="AL252" s="44"/>
      <c r="AM252" s="44"/>
      <c r="AN252" s="44"/>
      <c r="AO252" s="44"/>
      <c r="AP252" s="44"/>
      <c r="AQ252" s="44"/>
      <c r="AR252" s="44"/>
      <c r="AS252" s="44"/>
      <c r="AT252" s="44"/>
      <c r="AU252" s="44"/>
      <c r="AV252" s="44"/>
      <c r="AW252" s="44"/>
      <c r="AX252" s="44"/>
      <c r="AY252" s="44"/>
      <c r="AZ252" s="44"/>
      <c r="BA252" s="45"/>
      <c r="BB252" s="45"/>
      <c r="BC252" s="45"/>
      <c r="BD252" s="45"/>
      <c r="BE252" s="45"/>
      <c r="BF252" s="45"/>
      <c r="BG252" s="45"/>
      <c r="BH252" s="45"/>
      <c r="BI252" s="45"/>
      <c r="BJ252" s="45"/>
      <c r="BK252" s="45"/>
      <c r="BL252" s="45"/>
      <c r="BM252" s="45"/>
      <c r="BN252" s="45"/>
      <c r="BO252" s="45"/>
    </row>
    <row r="253" spans="1:67" s="43" customFormat="1" ht="12" customHeight="1">
      <c r="A253" s="44"/>
      <c r="B253" s="44"/>
      <c r="C253" s="44"/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  <c r="AA253" s="44"/>
      <c r="AB253" s="44"/>
      <c r="AC253" s="44"/>
      <c r="AD253" s="44"/>
      <c r="AE253" s="44"/>
      <c r="AF253" s="44"/>
      <c r="AG253" s="44"/>
      <c r="AH253" s="44"/>
      <c r="AI253" s="44"/>
      <c r="AJ253" s="44"/>
      <c r="AK253" s="44"/>
      <c r="AL253" s="44"/>
      <c r="AM253" s="44"/>
      <c r="AN253" s="44"/>
      <c r="AO253" s="44"/>
      <c r="AP253" s="44"/>
      <c r="AQ253" s="44"/>
      <c r="AR253" s="44"/>
      <c r="AS253" s="44"/>
      <c r="AT253" s="44"/>
      <c r="AU253" s="44"/>
      <c r="AV253" s="44"/>
      <c r="AW253" s="44"/>
      <c r="AX253" s="44"/>
      <c r="AY253" s="44"/>
      <c r="AZ253" s="44"/>
    </row>
    <row r="254" spans="1:67" s="43" customFormat="1" ht="12" customHeight="1">
      <c r="A254" s="44"/>
      <c r="B254" s="44"/>
      <c r="C254" s="44"/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  <c r="AA254" s="44"/>
      <c r="AB254" s="44"/>
      <c r="AC254" s="44"/>
      <c r="AD254" s="44"/>
      <c r="AE254" s="44"/>
      <c r="AF254" s="44"/>
      <c r="AG254" s="44"/>
      <c r="AH254" s="44"/>
      <c r="AI254" s="44"/>
      <c r="AJ254" s="44"/>
      <c r="AK254" s="44"/>
      <c r="AL254" s="44"/>
      <c r="AM254" s="44"/>
      <c r="AN254" s="44"/>
      <c r="AO254" s="44"/>
      <c r="AP254" s="44"/>
      <c r="AQ254" s="44"/>
      <c r="AR254" s="44"/>
      <c r="AS254" s="44"/>
      <c r="AT254" s="44"/>
      <c r="AU254" s="44"/>
      <c r="AV254" s="44"/>
      <c r="AW254" s="44"/>
      <c r="AX254" s="44"/>
      <c r="AY254" s="44"/>
      <c r="AZ254" s="44"/>
    </row>
    <row r="255" spans="1:67" s="44" customFormat="1" ht="12" customHeight="1">
      <c r="A255" s="70" t="s">
        <v>0</v>
      </c>
      <c r="B255" s="69">
        <v>10</v>
      </c>
      <c r="C255" s="68"/>
      <c r="D255" s="68"/>
      <c r="E255" s="68"/>
      <c r="F255" s="68"/>
      <c r="G255" s="68"/>
      <c r="H255" s="67"/>
      <c r="I255" s="69" t="s">
        <v>72</v>
      </c>
      <c r="J255" s="68"/>
      <c r="K255" s="68"/>
      <c r="L255" s="68"/>
      <c r="M255" s="68"/>
      <c r="N255" s="68"/>
      <c r="O255" s="67"/>
      <c r="P255" s="66"/>
      <c r="Q255" s="66"/>
      <c r="R255" s="66"/>
      <c r="S255" s="66"/>
      <c r="T255" s="66"/>
      <c r="U255" s="66"/>
      <c r="V255" s="66"/>
      <c r="W255" s="66"/>
      <c r="X255" s="66"/>
      <c r="Y255" s="66"/>
      <c r="Z255" s="66"/>
      <c r="AA255" s="66"/>
      <c r="AB255" s="66"/>
      <c r="AC255" s="66"/>
      <c r="AD255" s="66"/>
      <c r="AE255" s="66"/>
      <c r="AF255" s="66"/>
      <c r="AG255" s="66"/>
      <c r="AH255" s="66"/>
      <c r="AI255" s="66"/>
      <c r="AJ255" s="66"/>
      <c r="AK255" s="66"/>
      <c r="AL255" s="66"/>
      <c r="AM255" s="66"/>
      <c r="AN255" s="66"/>
      <c r="AO255" s="66"/>
      <c r="AP255" s="66"/>
      <c r="AQ255" s="66"/>
      <c r="AR255" s="66"/>
      <c r="AS255" s="66"/>
      <c r="AT255" s="66"/>
      <c r="AU255" s="66"/>
      <c r="AV255" s="66"/>
      <c r="AW255" s="66"/>
      <c r="AX255" s="66"/>
      <c r="AY255" s="66"/>
      <c r="AZ255" s="66"/>
      <c r="BA255" s="45"/>
      <c r="BB255" s="45"/>
      <c r="BC255" s="45"/>
      <c r="BD255" s="45"/>
      <c r="BE255" s="45"/>
      <c r="BF255" s="45"/>
      <c r="BG255" s="45"/>
      <c r="BH255" s="45"/>
      <c r="BI255" s="45"/>
      <c r="BJ255" s="45"/>
      <c r="BK255" s="45"/>
      <c r="BL255" s="45"/>
      <c r="BM255" s="45"/>
      <c r="BN255" s="45"/>
      <c r="BO255" s="45"/>
    </row>
    <row r="256" spans="1:67" s="46" customFormat="1" ht="39.6" customHeight="1">
      <c r="A256" s="65" t="s">
        <v>1</v>
      </c>
      <c r="B256" s="63" t="s">
        <v>2</v>
      </c>
      <c r="C256" s="62" t="s">
        <v>3</v>
      </c>
      <c r="D256" s="61" t="s">
        <v>4</v>
      </c>
      <c r="E256" s="62" t="s">
        <v>5</v>
      </c>
      <c r="F256" s="61" t="s">
        <v>6</v>
      </c>
      <c r="G256" s="61" t="s">
        <v>7</v>
      </c>
      <c r="H256" s="64" t="s">
        <v>8</v>
      </c>
      <c r="I256" s="63" t="s">
        <v>2</v>
      </c>
      <c r="J256" s="61" t="s">
        <v>3</v>
      </c>
      <c r="K256" s="61" t="s">
        <v>4</v>
      </c>
      <c r="L256" s="62" t="s">
        <v>5</v>
      </c>
      <c r="M256" s="61" t="s">
        <v>6</v>
      </c>
      <c r="N256" s="61" t="s">
        <v>7</v>
      </c>
      <c r="O256" s="60" t="s">
        <v>8</v>
      </c>
      <c r="P256" s="59"/>
      <c r="Q256" s="59"/>
      <c r="R256" s="59"/>
      <c r="S256" s="59"/>
      <c r="T256" s="59"/>
      <c r="U256" s="59"/>
      <c r="V256" s="59"/>
      <c r="W256" s="59"/>
      <c r="X256" s="59"/>
      <c r="Y256" s="59"/>
      <c r="Z256" s="59"/>
      <c r="AA256" s="59"/>
      <c r="AB256" s="59"/>
      <c r="AC256" s="59"/>
      <c r="AD256" s="59"/>
      <c r="AE256" s="59"/>
      <c r="AF256" s="59"/>
      <c r="AG256" s="59"/>
      <c r="AH256" s="59"/>
      <c r="AI256" s="59"/>
      <c r="AJ256" s="59"/>
      <c r="AK256" s="59"/>
      <c r="AL256" s="59"/>
      <c r="AM256" s="59"/>
      <c r="AN256" s="59"/>
      <c r="AO256" s="59"/>
      <c r="AP256" s="59"/>
      <c r="AQ256" s="59"/>
      <c r="AR256" s="59"/>
      <c r="AS256" s="59"/>
      <c r="AT256" s="59"/>
      <c r="AU256" s="59"/>
      <c r="AV256" s="59"/>
      <c r="AW256" s="59"/>
      <c r="AX256" s="59"/>
      <c r="AY256" s="59"/>
      <c r="AZ256" s="59"/>
    </row>
    <row r="257" spans="1:67" s="43" customFormat="1" ht="13.5" customHeight="1">
      <c r="A257" s="58" t="s">
        <v>9</v>
      </c>
      <c r="B257" s="57">
        <v>1</v>
      </c>
      <c r="C257" s="57">
        <v>0</v>
      </c>
      <c r="D257" s="57">
        <v>0</v>
      </c>
      <c r="E257" s="57">
        <v>0</v>
      </c>
      <c r="F257" s="57">
        <f t="shared" ref="F257:F293" si="34">SUM(B257:E257)</f>
        <v>1</v>
      </c>
      <c r="G257" s="56">
        <f t="shared" ref="G257:G293" si="35">IF(SUM(C257,E257)=0,0,SUM(C257,E257)/F257*100)</f>
        <v>0</v>
      </c>
      <c r="H257" s="55">
        <f t="shared" ref="H257:H293" si="36">IF(F257=0,0,F257/F$293*100)</f>
        <v>0.41322314049586778</v>
      </c>
      <c r="I257" s="57">
        <f>SUM(方向別!B216,方向別!I216,方向別!B257)</f>
        <v>2</v>
      </c>
      <c r="J257" s="57">
        <f>SUM(方向別!C216,方向別!J216,方向別!C257)</f>
        <v>0</v>
      </c>
      <c r="K257" s="57">
        <f>SUM(方向別!D216,方向別!K216,方向別!D257)</f>
        <v>0</v>
      </c>
      <c r="L257" s="57">
        <f>SUM(方向別!E216,方向別!L216,方向別!E257)</f>
        <v>0</v>
      </c>
      <c r="M257" s="57">
        <f t="shared" ref="M257:M293" si="37">SUM(I257:L257)</f>
        <v>2</v>
      </c>
      <c r="N257" s="56">
        <f t="shared" ref="N257:N293" si="38">IF(SUM(J257,L257)=0,0,SUM(J257,L257)/M257*100)</f>
        <v>0</v>
      </c>
      <c r="O257" s="55">
        <f t="shared" ref="O257:O293" si="39">IF(M257=0,0,M257/M$293*100)</f>
        <v>0.22831050228310501</v>
      </c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  <c r="AA257" s="44"/>
      <c r="AB257" s="44"/>
      <c r="AC257" s="44"/>
      <c r="AD257" s="44"/>
      <c r="AE257" s="44"/>
      <c r="AF257" s="44"/>
      <c r="AG257" s="44"/>
      <c r="AH257" s="44"/>
      <c r="AI257" s="44"/>
      <c r="AJ257" s="44"/>
      <c r="AK257" s="44"/>
      <c r="AL257" s="44"/>
      <c r="AM257" s="44"/>
      <c r="AN257" s="44"/>
      <c r="AO257" s="44"/>
      <c r="AP257" s="44"/>
      <c r="AQ257" s="44"/>
      <c r="AR257" s="44"/>
      <c r="AS257" s="44"/>
      <c r="AT257" s="44"/>
      <c r="AU257" s="44"/>
      <c r="AV257" s="44"/>
      <c r="AW257" s="44"/>
      <c r="AX257" s="44"/>
      <c r="AY257" s="44"/>
      <c r="AZ257" s="44"/>
      <c r="BA257" s="45"/>
      <c r="BB257" s="45"/>
      <c r="BC257" s="45"/>
      <c r="BD257" s="45"/>
      <c r="BE257" s="45"/>
      <c r="BF257" s="45"/>
      <c r="BG257" s="45"/>
      <c r="BH257" s="45"/>
      <c r="BI257" s="45"/>
      <c r="BJ257" s="45"/>
      <c r="BK257" s="45"/>
      <c r="BL257" s="45"/>
      <c r="BM257" s="45"/>
      <c r="BN257" s="45"/>
      <c r="BO257" s="45"/>
    </row>
    <row r="258" spans="1:67" s="43" customFormat="1" ht="13.5" customHeight="1">
      <c r="A258" s="54" t="s">
        <v>10</v>
      </c>
      <c r="B258" s="53">
        <v>1</v>
      </c>
      <c r="C258" s="53">
        <v>0</v>
      </c>
      <c r="D258" s="53">
        <v>0</v>
      </c>
      <c r="E258" s="53">
        <v>0</v>
      </c>
      <c r="F258" s="53">
        <f t="shared" si="34"/>
        <v>1</v>
      </c>
      <c r="G258" s="52">
        <f t="shared" si="35"/>
        <v>0</v>
      </c>
      <c r="H258" s="51">
        <f t="shared" si="36"/>
        <v>0.41322314049586778</v>
      </c>
      <c r="I258" s="53">
        <f>SUM(方向別!B217,方向別!I217,方向別!B258)</f>
        <v>5</v>
      </c>
      <c r="J258" s="53">
        <f>SUM(方向別!C217,方向別!J217,方向別!C258)</f>
        <v>0</v>
      </c>
      <c r="K258" s="53">
        <f>SUM(方向別!D217,方向別!K217,方向別!D258)</f>
        <v>0</v>
      </c>
      <c r="L258" s="53">
        <f>SUM(方向別!E217,方向別!L217,方向別!E258)</f>
        <v>0</v>
      </c>
      <c r="M258" s="53">
        <f t="shared" si="37"/>
        <v>5</v>
      </c>
      <c r="N258" s="52">
        <f t="shared" si="38"/>
        <v>0</v>
      </c>
      <c r="O258" s="51">
        <f t="shared" si="39"/>
        <v>0.57077625570776247</v>
      </c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  <c r="AB258" s="44"/>
      <c r="AC258" s="44"/>
      <c r="AD258" s="44"/>
      <c r="AE258" s="44"/>
      <c r="AF258" s="44"/>
      <c r="AG258" s="44"/>
      <c r="AH258" s="44"/>
      <c r="AI258" s="44"/>
      <c r="AJ258" s="44"/>
      <c r="AK258" s="44"/>
      <c r="AL258" s="44"/>
      <c r="AM258" s="44"/>
      <c r="AN258" s="44"/>
      <c r="AO258" s="44"/>
      <c r="AP258" s="44"/>
      <c r="AQ258" s="44"/>
      <c r="AR258" s="44"/>
      <c r="AS258" s="44"/>
      <c r="AT258" s="44"/>
      <c r="AU258" s="44"/>
      <c r="AV258" s="44"/>
      <c r="AW258" s="44"/>
      <c r="AX258" s="44"/>
      <c r="AY258" s="44"/>
      <c r="AZ258" s="44"/>
      <c r="BA258" s="45"/>
      <c r="BB258" s="45"/>
      <c r="BC258" s="45"/>
      <c r="BD258" s="45"/>
      <c r="BE258" s="45"/>
      <c r="BF258" s="45"/>
      <c r="BG258" s="45"/>
      <c r="BH258" s="45"/>
      <c r="BI258" s="45"/>
      <c r="BJ258" s="45"/>
      <c r="BK258" s="45"/>
      <c r="BL258" s="45"/>
      <c r="BM258" s="45"/>
      <c r="BN258" s="45"/>
      <c r="BO258" s="45"/>
    </row>
    <row r="259" spans="1:67" s="44" customFormat="1" ht="13.5" customHeight="1">
      <c r="A259" s="54" t="s">
        <v>11</v>
      </c>
      <c r="B259" s="53">
        <v>1</v>
      </c>
      <c r="C259" s="53">
        <v>0</v>
      </c>
      <c r="D259" s="53">
        <v>0</v>
      </c>
      <c r="E259" s="53">
        <v>0</v>
      </c>
      <c r="F259" s="53">
        <f t="shared" si="34"/>
        <v>1</v>
      </c>
      <c r="G259" s="52">
        <f t="shared" si="35"/>
        <v>0</v>
      </c>
      <c r="H259" s="51">
        <f t="shared" si="36"/>
        <v>0.41322314049586778</v>
      </c>
      <c r="I259" s="53">
        <f>SUM(方向別!B218,方向別!I218,方向別!B259)</f>
        <v>5</v>
      </c>
      <c r="J259" s="53">
        <f>SUM(方向別!C218,方向別!J218,方向別!C259)</f>
        <v>0</v>
      </c>
      <c r="K259" s="53">
        <f>SUM(方向別!D218,方向別!K218,方向別!D259)</f>
        <v>0</v>
      </c>
      <c r="L259" s="53">
        <f>SUM(方向別!E218,方向別!L218,方向別!E259)</f>
        <v>0</v>
      </c>
      <c r="M259" s="53">
        <f t="shared" si="37"/>
        <v>5</v>
      </c>
      <c r="N259" s="52">
        <f t="shared" si="38"/>
        <v>0</v>
      </c>
      <c r="O259" s="51">
        <f t="shared" si="39"/>
        <v>0.57077625570776247</v>
      </c>
      <c r="BA259" s="45"/>
      <c r="BB259" s="45"/>
      <c r="BC259" s="45"/>
      <c r="BD259" s="45"/>
      <c r="BE259" s="45"/>
      <c r="BF259" s="45"/>
      <c r="BG259" s="45"/>
      <c r="BH259" s="45"/>
      <c r="BI259" s="45"/>
      <c r="BJ259" s="45"/>
      <c r="BK259" s="45"/>
      <c r="BL259" s="45"/>
      <c r="BM259" s="45"/>
      <c r="BN259" s="45"/>
      <c r="BO259" s="45"/>
    </row>
    <row r="260" spans="1:67" s="46" customFormat="1" ht="13.5" customHeight="1">
      <c r="A260" s="54" t="s">
        <v>12</v>
      </c>
      <c r="B260" s="53">
        <v>4</v>
      </c>
      <c r="C260" s="53">
        <v>0</v>
      </c>
      <c r="D260" s="53">
        <v>0</v>
      </c>
      <c r="E260" s="53">
        <v>0</v>
      </c>
      <c r="F260" s="53">
        <f t="shared" si="34"/>
        <v>4</v>
      </c>
      <c r="G260" s="52">
        <f t="shared" si="35"/>
        <v>0</v>
      </c>
      <c r="H260" s="51">
        <f t="shared" si="36"/>
        <v>1.6528925619834711</v>
      </c>
      <c r="I260" s="53">
        <f>SUM(方向別!B219,方向別!I219,方向別!B260)</f>
        <v>12</v>
      </c>
      <c r="J260" s="53">
        <f>SUM(方向別!C219,方向別!J219,方向別!C260)</f>
        <v>0</v>
      </c>
      <c r="K260" s="53">
        <f>SUM(方向別!D219,方向別!K219,方向別!D260)</f>
        <v>0</v>
      </c>
      <c r="L260" s="53">
        <f>SUM(方向別!E219,方向別!L219,方向別!E260)</f>
        <v>0</v>
      </c>
      <c r="M260" s="53">
        <f t="shared" si="37"/>
        <v>12</v>
      </c>
      <c r="N260" s="52">
        <f t="shared" si="38"/>
        <v>0</v>
      </c>
      <c r="O260" s="51">
        <f t="shared" si="39"/>
        <v>1.3698630136986301</v>
      </c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  <c r="AB260" s="44"/>
      <c r="AC260" s="44"/>
      <c r="AD260" s="44"/>
      <c r="AE260" s="44"/>
      <c r="AF260" s="44"/>
      <c r="AG260" s="44"/>
      <c r="AH260" s="44"/>
      <c r="AI260" s="44"/>
      <c r="AJ260" s="44"/>
      <c r="AK260" s="44"/>
      <c r="AL260" s="44"/>
      <c r="AM260" s="44"/>
      <c r="AN260" s="44"/>
      <c r="AO260" s="44"/>
      <c r="AP260" s="44"/>
      <c r="AQ260" s="44"/>
      <c r="AR260" s="44"/>
      <c r="AS260" s="44"/>
      <c r="AT260" s="44"/>
      <c r="AU260" s="44"/>
      <c r="AV260" s="44"/>
      <c r="AW260" s="44"/>
      <c r="AX260" s="44"/>
      <c r="AY260" s="44"/>
      <c r="AZ260" s="44"/>
      <c r="BA260" s="45"/>
      <c r="BB260" s="45"/>
      <c r="BC260" s="45"/>
      <c r="BD260" s="45"/>
      <c r="BE260" s="45"/>
      <c r="BF260" s="45"/>
      <c r="BG260" s="45"/>
      <c r="BH260" s="45"/>
      <c r="BI260" s="45"/>
      <c r="BJ260" s="45"/>
      <c r="BK260" s="45"/>
      <c r="BL260" s="45"/>
      <c r="BM260" s="45"/>
      <c r="BN260" s="45"/>
      <c r="BO260" s="45"/>
    </row>
    <row r="261" spans="1:67" s="44" customFormat="1" ht="13.5" customHeight="1">
      <c r="A261" s="54" t="s">
        <v>13</v>
      </c>
      <c r="B261" s="53">
        <v>3</v>
      </c>
      <c r="C261" s="53">
        <v>0</v>
      </c>
      <c r="D261" s="53">
        <v>1</v>
      </c>
      <c r="E261" s="53">
        <v>0</v>
      </c>
      <c r="F261" s="53">
        <f t="shared" si="34"/>
        <v>4</v>
      </c>
      <c r="G261" s="52">
        <f t="shared" si="35"/>
        <v>0</v>
      </c>
      <c r="H261" s="51">
        <f t="shared" si="36"/>
        <v>1.6528925619834711</v>
      </c>
      <c r="I261" s="53">
        <f>SUM(方向別!B220,方向別!I220,方向別!B261)</f>
        <v>9</v>
      </c>
      <c r="J261" s="53">
        <f>SUM(方向別!C220,方向別!J220,方向別!C261)</f>
        <v>0</v>
      </c>
      <c r="K261" s="53">
        <f>SUM(方向別!D220,方向別!K220,方向別!D261)</f>
        <v>1</v>
      </c>
      <c r="L261" s="53">
        <f>SUM(方向別!E220,方向別!L220,方向別!E261)</f>
        <v>0</v>
      </c>
      <c r="M261" s="53">
        <f t="shared" si="37"/>
        <v>10</v>
      </c>
      <c r="N261" s="52">
        <f t="shared" si="38"/>
        <v>0</v>
      </c>
      <c r="O261" s="51">
        <f t="shared" si="39"/>
        <v>1.1415525114155249</v>
      </c>
      <c r="BA261" s="45"/>
      <c r="BB261" s="45"/>
      <c r="BC261" s="45"/>
      <c r="BD261" s="45"/>
      <c r="BE261" s="45"/>
      <c r="BF261" s="45"/>
      <c r="BG261" s="45"/>
      <c r="BH261" s="45"/>
      <c r="BI261" s="45"/>
      <c r="BJ261" s="45"/>
      <c r="BK261" s="45"/>
      <c r="BL261" s="45"/>
      <c r="BM261" s="45"/>
      <c r="BN261" s="45"/>
      <c r="BO261" s="45"/>
    </row>
    <row r="262" spans="1:67" s="44" customFormat="1" ht="13.5" customHeight="1">
      <c r="A262" s="54" t="s">
        <v>14</v>
      </c>
      <c r="B262" s="53">
        <v>0</v>
      </c>
      <c r="C262" s="53">
        <v>0</v>
      </c>
      <c r="D262" s="53">
        <v>1</v>
      </c>
      <c r="E262" s="53">
        <v>0</v>
      </c>
      <c r="F262" s="53">
        <f t="shared" si="34"/>
        <v>1</v>
      </c>
      <c r="G262" s="52">
        <f t="shared" si="35"/>
        <v>0</v>
      </c>
      <c r="H262" s="51">
        <f t="shared" si="36"/>
        <v>0.41322314049586778</v>
      </c>
      <c r="I262" s="53">
        <f>SUM(方向別!B221,方向別!I221,方向別!B262)</f>
        <v>6</v>
      </c>
      <c r="J262" s="53">
        <f>SUM(方向別!C221,方向別!J221,方向別!C262)</f>
        <v>0</v>
      </c>
      <c r="K262" s="53">
        <f>SUM(方向別!D221,方向別!K221,方向別!D262)</f>
        <v>2</v>
      </c>
      <c r="L262" s="53">
        <f>SUM(方向別!E221,方向別!L221,方向別!E262)</f>
        <v>0</v>
      </c>
      <c r="M262" s="53">
        <f t="shared" si="37"/>
        <v>8</v>
      </c>
      <c r="N262" s="52">
        <f t="shared" si="38"/>
        <v>0</v>
      </c>
      <c r="O262" s="51">
        <f t="shared" si="39"/>
        <v>0.91324200913242004</v>
      </c>
      <c r="BA262" s="45"/>
      <c r="BB262" s="45"/>
      <c r="BC262" s="45"/>
      <c r="BD262" s="45"/>
      <c r="BE262" s="45"/>
      <c r="BF262" s="45"/>
      <c r="BG262" s="45"/>
      <c r="BH262" s="45"/>
      <c r="BI262" s="45"/>
      <c r="BJ262" s="45"/>
      <c r="BK262" s="45"/>
      <c r="BL262" s="45"/>
      <c r="BM262" s="45"/>
      <c r="BN262" s="45"/>
      <c r="BO262" s="45"/>
    </row>
    <row r="263" spans="1:67" s="44" customFormat="1" ht="13.5" customHeight="1">
      <c r="A263" s="50" t="s">
        <v>15</v>
      </c>
      <c r="B263" s="49">
        <f>SUM(B257:B262)</f>
        <v>10</v>
      </c>
      <c r="C263" s="49">
        <f>SUM(C257:C262)</f>
        <v>0</v>
      </c>
      <c r="D263" s="49">
        <f>SUM(D257:D262)</f>
        <v>2</v>
      </c>
      <c r="E263" s="49">
        <f>SUM(E257:E262)</f>
        <v>0</v>
      </c>
      <c r="F263" s="49">
        <f t="shared" si="34"/>
        <v>12</v>
      </c>
      <c r="G263" s="48">
        <f t="shared" si="35"/>
        <v>0</v>
      </c>
      <c r="H263" s="47">
        <f t="shared" si="36"/>
        <v>4.9586776859504136</v>
      </c>
      <c r="I263" s="49">
        <f>SUM(I257:I262)</f>
        <v>39</v>
      </c>
      <c r="J263" s="49">
        <f>SUM(J257:J262)</f>
        <v>0</v>
      </c>
      <c r="K263" s="49">
        <f>SUM(K257:K262)</f>
        <v>3</v>
      </c>
      <c r="L263" s="49">
        <f>SUM(L257:L262)</f>
        <v>0</v>
      </c>
      <c r="M263" s="49">
        <f t="shared" si="37"/>
        <v>42</v>
      </c>
      <c r="N263" s="48">
        <f t="shared" si="38"/>
        <v>0</v>
      </c>
      <c r="O263" s="47">
        <f t="shared" si="39"/>
        <v>4.7945205479452051</v>
      </c>
      <c r="BA263" s="45"/>
      <c r="BB263" s="45"/>
      <c r="BC263" s="45"/>
      <c r="BD263" s="45"/>
      <c r="BE263" s="45"/>
      <c r="BF263" s="45"/>
      <c r="BG263" s="45"/>
      <c r="BH263" s="45"/>
      <c r="BI263" s="45"/>
      <c r="BJ263" s="45"/>
      <c r="BK263" s="45"/>
      <c r="BL263" s="45"/>
      <c r="BM263" s="45"/>
      <c r="BN263" s="45"/>
      <c r="BO263" s="45"/>
    </row>
    <row r="264" spans="1:67" s="46" customFormat="1" ht="13.5" customHeight="1">
      <c r="A264" s="58" t="s">
        <v>16</v>
      </c>
      <c r="B264" s="57">
        <v>0</v>
      </c>
      <c r="C264" s="57">
        <v>0</v>
      </c>
      <c r="D264" s="57">
        <v>0</v>
      </c>
      <c r="E264" s="57">
        <v>0</v>
      </c>
      <c r="F264" s="57">
        <f t="shared" si="34"/>
        <v>0</v>
      </c>
      <c r="G264" s="56">
        <f t="shared" si="35"/>
        <v>0</v>
      </c>
      <c r="H264" s="55">
        <f t="shared" si="36"/>
        <v>0</v>
      </c>
      <c r="I264" s="57">
        <f>SUM(方向別!B223,方向別!I223,方向別!B264)</f>
        <v>1</v>
      </c>
      <c r="J264" s="57">
        <f>SUM(方向別!C223,方向別!J223,方向別!C264)</f>
        <v>0</v>
      </c>
      <c r="K264" s="57">
        <f>SUM(方向別!D223,方向別!K223,方向別!D264)</f>
        <v>0</v>
      </c>
      <c r="L264" s="57">
        <f>SUM(方向別!E223,方向別!L223,方向別!E264)</f>
        <v>0</v>
      </c>
      <c r="M264" s="57">
        <f t="shared" si="37"/>
        <v>1</v>
      </c>
      <c r="N264" s="56">
        <f t="shared" si="38"/>
        <v>0</v>
      </c>
      <c r="O264" s="55">
        <f t="shared" si="39"/>
        <v>0.11415525114155251</v>
      </c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  <c r="AB264" s="44"/>
      <c r="AC264" s="44"/>
      <c r="AD264" s="44"/>
      <c r="AE264" s="44"/>
      <c r="AF264" s="44"/>
      <c r="AG264" s="44"/>
      <c r="AH264" s="44"/>
      <c r="AI264" s="44"/>
      <c r="AJ264" s="44"/>
      <c r="AK264" s="44"/>
      <c r="AL264" s="44"/>
      <c r="AM264" s="44"/>
      <c r="AN264" s="44"/>
      <c r="AO264" s="44"/>
      <c r="AP264" s="44"/>
      <c r="AQ264" s="44"/>
      <c r="AR264" s="44"/>
      <c r="AS264" s="44"/>
      <c r="AT264" s="44"/>
      <c r="AU264" s="44"/>
      <c r="AV264" s="44"/>
      <c r="AW264" s="44"/>
      <c r="AX264" s="44"/>
      <c r="AY264" s="44"/>
      <c r="AZ264" s="44"/>
    </row>
    <row r="265" spans="1:67" s="46" customFormat="1" ht="13.5" customHeight="1">
      <c r="A265" s="54" t="s">
        <v>17</v>
      </c>
      <c r="B265" s="53">
        <v>3</v>
      </c>
      <c r="C265" s="53">
        <v>0</v>
      </c>
      <c r="D265" s="53">
        <v>1</v>
      </c>
      <c r="E265" s="53">
        <v>0</v>
      </c>
      <c r="F265" s="53">
        <f t="shared" si="34"/>
        <v>4</v>
      </c>
      <c r="G265" s="52">
        <f t="shared" si="35"/>
        <v>0</v>
      </c>
      <c r="H265" s="51">
        <f t="shared" si="36"/>
        <v>1.6528925619834711</v>
      </c>
      <c r="I265" s="53">
        <f>SUM(方向別!B224,方向別!I224,方向別!B265)</f>
        <v>12</v>
      </c>
      <c r="J265" s="53">
        <f>SUM(方向別!C224,方向別!J224,方向別!C265)</f>
        <v>0</v>
      </c>
      <c r="K265" s="53">
        <f>SUM(方向別!D224,方向別!K224,方向別!D265)</f>
        <v>1</v>
      </c>
      <c r="L265" s="53">
        <f>SUM(方向別!E224,方向別!L224,方向別!E265)</f>
        <v>0</v>
      </c>
      <c r="M265" s="53">
        <f t="shared" si="37"/>
        <v>13</v>
      </c>
      <c r="N265" s="52">
        <f t="shared" si="38"/>
        <v>0</v>
      </c>
      <c r="O265" s="51">
        <f t="shared" si="39"/>
        <v>1.4840182648401825</v>
      </c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  <c r="AA265" s="44"/>
      <c r="AB265" s="44"/>
      <c r="AC265" s="44"/>
      <c r="AD265" s="44"/>
      <c r="AE265" s="44"/>
      <c r="AF265" s="44"/>
      <c r="AG265" s="44"/>
      <c r="AH265" s="44"/>
      <c r="AI265" s="44"/>
      <c r="AJ265" s="44"/>
      <c r="AK265" s="44"/>
      <c r="AL265" s="44"/>
      <c r="AM265" s="44"/>
      <c r="AN265" s="44"/>
      <c r="AO265" s="44"/>
      <c r="AP265" s="44"/>
      <c r="AQ265" s="44"/>
      <c r="AR265" s="44"/>
      <c r="AS265" s="44"/>
      <c r="AT265" s="44"/>
      <c r="AU265" s="44"/>
      <c r="AV265" s="44"/>
      <c r="AW265" s="44"/>
      <c r="AX265" s="44"/>
      <c r="AY265" s="44"/>
      <c r="AZ265" s="44"/>
    </row>
    <row r="266" spans="1:67" s="46" customFormat="1" ht="13.5" customHeight="1">
      <c r="A266" s="54" t="s">
        <v>18</v>
      </c>
      <c r="B266" s="53">
        <v>6</v>
      </c>
      <c r="C266" s="53">
        <v>0</v>
      </c>
      <c r="D266" s="53">
        <v>1</v>
      </c>
      <c r="E266" s="53">
        <v>0</v>
      </c>
      <c r="F266" s="53">
        <f t="shared" si="34"/>
        <v>7</v>
      </c>
      <c r="G266" s="52">
        <f t="shared" si="35"/>
        <v>0</v>
      </c>
      <c r="H266" s="51">
        <f t="shared" si="36"/>
        <v>2.8925619834710745</v>
      </c>
      <c r="I266" s="53">
        <f>SUM(方向別!B225,方向別!I225,方向別!B266)</f>
        <v>13</v>
      </c>
      <c r="J266" s="53">
        <f>SUM(方向別!C225,方向別!J225,方向別!C266)</f>
        <v>0</v>
      </c>
      <c r="K266" s="53">
        <f>SUM(方向別!D225,方向別!K225,方向別!D266)</f>
        <v>2</v>
      </c>
      <c r="L266" s="53">
        <f>SUM(方向別!E225,方向別!L225,方向別!E266)</f>
        <v>0</v>
      </c>
      <c r="M266" s="53">
        <f t="shared" si="37"/>
        <v>15</v>
      </c>
      <c r="N266" s="52">
        <f t="shared" si="38"/>
        <v>0</v>
      </c>
      <c r="O266" s="51">
        <f t="shared" si="39"/>
        <v>1.7123287671232876</v>
      </c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  <c r="AA266" s="44"/>
      <c r="AB266" s="44"/>
      <c r="AC266" s="44"/>
      <c r="AD266" s="44"/>
      <c r="AE266" s="44"/>
      <c r="AF266" s="44"/>
      <c r="AG266" s="44"/>
      <c r="AH266" s="44"/>
      <c r="AI266" s="44"/>
      <c r="AJ266" s="44"/>
      <c r="AK266" s="44"/>
      <c r="AL266" s="44"/>
      <c r="AM266" s="44"/>
      <c r="AN266" s="44"/>
      <c r="AO266" s="44"/>
      <c r="AP266" s="44"/>
      <c r="AQ266" s="44"/>
      <c r="AR266" s="44"/>
      <c r="AS266" s="44"/>
      <c r="AT266" s="44"/>
      <c r="AU266" s="44"/>
      <c r="AV266" s="44"/>
      <c r="AW266" s="44"/>
      <c r="AX266" s="44"/>
      <c r="AY266" s="44"/>
      <c r="AZ266" s="44"/>
      <c r="BA266" s="45"/>
      <c r="BB266" s="45"/>
      <c r="BC266" s="45"/>
      <c r="BD266" s="45"/>
      <c r="BE266" s="45"/>
      <c r="BF266" s="45"/>
      <c r="BG266" s="45"/>
      <c r="BH266" s="45"/>
      <c r="BI266" s="45"/>
      <c r="BJ266" s="45"/>
      <c r="BK266" s="45"/>
      <c r="BL266" s="45"/>
      <c r="BM266" s="45"/>
      <c r="BN266" s="45"/>
      <c r="BO266" s="45"/>
    </row>
    <row r="267" spans="1:67" s="44" customFormat="1" ht="13.5" customHeight="1">
      <c r="A267" s="54" t="s">
        <v>19</v>
      </c>
      <c r="B267" s="53">
        <v>5</v>
      </c>
      <c r="C267" s="53">
        <v>1</v>
      </c>
      <c r="D267" s="53">
        <v>0</v>
      </c>
      <c r="E267" s="53">
        <v>0</v>
      </c>
      <c r="F267" s="53">
        <f t="shared" si="34"/>
        <v>6</v>
      </c>
      <c r="G267" s="52">
        <f t="shared" si="35"/>
        <v>16.666666666666664</v>
      </c>
      <c r="H267" s="51">
        <f t="shared" si="36"/>
        <v>2.4793388429752068</v>
      </c>
      <c r="I267" s="53">
        <f>SUM(方向別!B226,方向別!I226,方向別!B267)</f>
        <v>7</v>
      </c>
      <c r="J267" s="53">
        <f>SUM(方向別!C226,方向別!J226,方向別!C267)</f>
        <v>1</v>
      </c>
      <c r="K267" s="53">
        <f>SUM(方向別!D226,方向別!K226,方向別!D267)</f>
        <v>1</v>
      </c>
      <c r="L267" s="53">
        <f>SUM(方向別!E226,方向別!L226,方向別!E267)</f>
        <v>1</v>
      </c>
      <c r="M267" s="53">
        <f t="shared" si="37"/>
        <v>10</v>
      </c>
      <c r="N267" s="52">
        <f t="shared" si="38"/>
        <v>20</v>
      </c>
      <c r="O267" s="51">
        <f t="shared" si="39"/>
        <v>1.1415525114155249</v>
      </c>
      <c r="BA267" s="45"/>
      <c r="BB267" s="45"/>
      <c r="BC267" s="45"/>
      <c r="BD267" s="45"/>
      <c r="BE267" s="45"/>
      <c r="BF267" s="45"/>
      <c r="BG267" s="45"/>
      <c r="BH267" s="45"/>
      <c r="BI267" s="45"/>
      <c r="BJ267" s="45"/>
      <c r="BK267" s="45"/>
      <c r="BL267" s="45"/>
      <c r="BM267" s="45"/>
      <c r="BN267" s="45"/>
      <c r="BO267" s="45"/>
    </row>
    <row r="268" spans="1:67" s="46" customFormat="1" ht="13.5" customHeight="1">
      <c r="A268" s="54" t="s">
        <v>20</v>
      </c>
      <c r="B268" s="53">
        <v>3</v>
      </c>
      <c r="C268" s="53">
        <v>0</v>
      </c>
      <c r="D268" s="53">
        <v>1</v>
      </c>
      <c r="E268" s="53">
        <v>0</v>
      </c>
      <c r="F268" s="53">
        <f t="shared" si="34"/>
        <v>4</v>
      </c>
      <c r="G268" s="52">
        <f t="shared" si="35"/>
        <v>0</v>
      </c>
      <c r="H268" s="51">
        <f t="shared" si="36"/>
        <v>1.6528925619834711</v>
      </c>
      <c r="I268" s="53">
        <f>SUM(方向別!B227,方向別!I227,方向別!B268)</f>
        <v>10</v>
      </c>
      <c r="J268" s="53">
        <f>SUM(方向別!C227,方向別!J227,方向別!C268)</f>
        <v>0</v>
      </c>
      <c r="K268" s="53">
        <f>SUM(方向別!D227,方向別!K227,方向別!D268)</f>
        <v>1</v>
      </c>
      <c r="L268" s="53">
        <f>SUM(方向別!E227,方向別!L227,方向別!E268)</f>
        <v>0</v>
      </c>
      <c r="M268" s="53">
        <f t="shared" si="37"/>
        <v>11</v>
      </c>
      <c r="N268" s="52">
        <f t="shared" si="38"/>
        <v>0</v>
      </c>
      <c r="O268" s="51">
        <f t="shared" si="39"/>
        <v>1.2557077625570776</v>
      </c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  <c r="AA268" s="44"/>
      <c r="AB268" s="44"/>
      <c r="AC268" s="44"/>
      <c r="AD268" s="44"/>
      <c r="AE268" s="44"/>
      <c r="AF268" s="44"/>
      <c r="AG268" s="44"/>
      <c r="AH268" s="44"/>
      <c r="AI268" s="44"/>
      <c r="AJ268" s="44"/>
      <c r="AK268" s="44"/>
      <c r="AL268" s="44"/>
      <c r="AM268" s="44"/>
      <c r="AN268" s="44"/>
      <c r="AO268" s="44"/>
      <c r="AP268" s="44"/>
      <c r="AQ268" s="44"/>
      <c r="AR268" s="44"/>
      <c r="AS268" s="44"/>
      <c r="AT268" s="44"/>
      <c r="AU268" s="44"/>
      <c r="AV268" s="44"/>
      <c r="AW268" s="44"/>
      <c r="AX268" s="44"/>
      <c r="AY268" s="44"/>
      <c r="AZ268" s="44"/>
      <c r="BA268" s="45"/>
      <c r="BB268" s="45"/>
      <c r="BC268" s="45"/>
      <c r="BD268" s="45"/>
      <c r="BE268" s="45"/>
      <c r="BF268" s="45"/>
      <c r="BG268" s="45"/>
      <c r="BH268" s="45"/>
      <c r="BI268" s="45"/>
      <c r="BJ268" s="45"/>
      <c r="BK268" s="45"/>
      <c r="BL268" s="45"/>
      <c r="BM268" s="45"/>
      <c r="BN268" s="45"/>
      <c r="BO268" s="45"/>
    </row>
    <row r="269" spans="1:67" s="44" customFormat="1" ht="13.5" customHeight="1">
      <c r="A269" s="54" t="s">
        <v>21</v>
      </c>
      <c r="B269" s="53">
        <v>4</v>
      </c>
      <c r="C269" s="53">
        <v>0</v>
      </c>
      <c r="D269" s="53">
        <v>2</v>
      </c>
      <c r="E269" s="53">
        <v>0</v>
      </c>
      <c r="F269" s="53">
        <f t="shared" si="34"/>
        <v>6</v>
      </c>
      <c r="G269" s="52">
        <f t="shared" si="35"/>
        <v>0</v>
      </c>
      <c r="H269" s="51">
        <f t="shared" si="36"/>
        <v>2.4793388429752068</v>
      </c>
      <c r="I269" s="53">
        <f>SUM(方向別!B228,方向別!I228,方向別!B269)</f>
        <v>6</v>
      </c>
      <c r="J269" s="53">
        <f>SUM(方向別!C228,方向別!J228,方向別!C269)</f>
        <v>0</v>
      </c>
      <c r="K269" s="53">
        <f>SUM(方向別!D228,方向別!K228,方向別!D269)</f>
        <v>2</v>
      </c>
      <c r="L269" s="53">
        <f>SUM(方向別!E228,方向別!L228,方向別!E269)</f>
        <v>0</v>
      </c>
      <c r="M269" s="53">
        <f t="shared" si="37"/>
        <v>8</v>
      </c>
      <c r="N269" s="52">
        <f t="shared" si="38"/>
        <v>0</v>
      </c>
      <c r="O269" s="51">
        <f t="shared" si="39"/>
        <v>0.91324200913242004</v>
      </c>
      <c r="BA269" s="45"/>
      <c r="BB269" s="45"/>
      <c r="BC269" s="45"/>
      <c r="BD269" s="45"/>
      <c r="BE269" s="45"/>
      <c r="BF269" s="45"/>
      <c r="BG269" s="45"/>
      <c r="BH269" s="45"/>
      <c r="BI269" s="45"/>
      <c r="BJ269" s="45"/>
      <c r="BK269" s="45"/>
      <c r="BL269" s="45"/>
      <c r="BM269" s="45"/>
      <c r="BN269" s="45"/>
      <c r="BO269" s="45"/>
    </row>
    <row r="270" spans="1:67" s="46" customFormat="1" ht="13.5" customHeight="1">
      <c r="A270" s="50" t="s">
        <v>15</v>
      </c>
      <c r="B270" s="49">
        <f>SUM(B264:B269)</f>
        <v>21</v>
      </c>
      <c r="C270" s="49">
        <f>SUM(C264:C269)</f>
        <v>1</v>
      </c>
      <c r="D270" s="49">
        <f>SUM(D264:D269)</f>
        <v>5</v>
      </c>
      <c r="E270" s="49">
        <f>SUM(E264:E269)</f>
        <v>0</v>
      </c>
      <c r="F270" s="49">
        <f t="shared" si="34"/>
        <v>27</v>
      </c>
      <c r="G270" s="48">
        <f t="shared" si="35"/>
        <v>3.7037037037037033</v>
      </c>
      <c r="H270" s="47">
        <f t="shared" si="36"/>
        <v>11.15702479338843</v>
      </c>
      <c r="I270" s="49">
        <f>SUM(I264:I269)</f>
        <v>49</v>
      </c>
      <c r="J270" s="49">
        <f>SUM(J264:J269)</f>
        <v>1</v>
      </c>
      <c r="K270" s="49">
        <f>SUM(K264:K269)</f>
        <v>7</v>
      </c>
      <c r="L270" s="49">
        <f>SUM(L264:L269)</f>
        <v>1</v>
      </c>
      <c r="M270" s="49">
        <f t="shared" si="37"/>
        <v>58</v>
      </c>
      <c r="N270" s="48">
        <f t="shared" si="38"/>
        <v>3.4482758620689653</v>
      </c>
      <c r="O270" s="47">
        <f t="shared" si="39"/>
        <v>6.6210045662100452</v>
      </c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  <c r="AA270" s="44"/>
      <c r="AB270" s="44"/>
      <c r="AC270" s="44"/>
      <c r="AD270" s="44"/>
      <c r="AE270" s="44"/>
      <c r="AF270" s="44"/>
      <c r="AG270" s="44"/>
      <c r="AH270" s="44"/>
      <c r="AI270" s="44"/>
      <c r="AJ270" s="44"/>
      <c r="AK270" s="44"/>
      <c r="AL270" s="44"/>
      <c r="AM270" s="44"/>
      <c r="AN270" s="44"/>
      <c r="AO270" s="44"/>
      <c r="AP270" s="44"/>
      <c r="AQ270" s="44"/>
      <c r="AR270" s="44"/>
      <c r="AS270" s="44"/>
      <c r="AT270" s="44"/>
      <c r="AU270" s="44"/>
      <c r="AV270" s="44"/>
      <c r="AW270" s="44"/>
      <c r="AX270" s="44"/>
      <c r="AY270" s="44"/>
      <c r="AZ270" s="44"/>
    </row>
    <row r="271" spans="1:67" s="44" customFormat="1" ht="13.5" customHeight="1">
      <c r="A271" s="54" t="s">
        <v>22</v>
      </c>
      <c r="B271" s="53">
        <v>27</v>
      </c>
      <c r="C271" s="53">
        <v>0</v>
      </c>
      <c r="D271" s="53">
        <v>2</v>
      </c>
      <c r="E271" s="53">
        <v>0</v>
      </c>
      <c r="F271" s="53">
        <f t="shared" si="34"/>
        <v>29</v>
      </c>
      <c r="G271" s="52">
        <f t="shared" si="35"/>
        <v>0</v>
      </c>
      <c r="H271" s="51">
        <f t="shared" si="36"/>
        <v>11.983471074380166</v>
      </c>
      <c r="I271" s="53">
        <f>SUM(方向別!B230,方向別!I230,方向別!B271)</f>
        <v>67</v>
      </c>
      <c r="J271" s="53">
        <f>SUM(方向別!C230,方向別!J230,方向別!C271)</f>
        <v>1</v>
      </c>
      <c r="K271" s="53">
        <f>SUM(方向別!D230,方向別!K230,方向別!D271)</f>
        <v>5</v>
      </c>
      <c r="L271" s="53">
        <f>SUM(方向別!E230,方向別!L230,方向別!E271)</f>
        <v>0</v>
      </c>
      <c r="M271" s="53">
        <f t="shared" si="37"/>
        <v>73</v>
      </c>
      <c r="N271" s="52">
        <f t="shared" si="38"/>
        <v>1.3698630136986301</v>
      </c>
      <c r="O271" s="51">
        <f t="shared" si="39"/>
        <v>8.3333333333333321</v>
      </c>
      <c r="BA271" s="45"/>
      <c r="BB271" s="45"/>
      <c r="BC271" s="45"/>
      <c r="BD271" s="45"/>
      <c r="BE271" s="45"/>
      <c r="BF271" s="45"/>
      <c r="BG271" s="45"/>
      <c r="BH271" s="45"/>
      <c r="BI271" s="45"/>
      <c r="BJ271" s="45"/>
      <c r="BK271" s="45"/>
      <c r="BL271" s="45"/>
      <c r="BM271" s="45"/>
      <c r="BN271" s="45"/>
      <c r="BO271" s="45"/>
    </row>
    <row r="272" spans="1:67" s="46" customFormat="1" ht="13.5" customHeight="1">
      <c r="A272" s="54" t="s">
        <v>23</v>
      </c>
      <c r="B272" s="53">
        <v>20</v>
      </c>
      <c r="C272" s="53">
        <v>0</v>
      </c>
      <c r="D272" s="53">
        <v>1</v>
      </c>
      <c r="E272" s="53">
        <v>0</v>
      </c>
      <c r="F272" s="53">
        <f t="shared" si="34"/>
        <v>21</v>
      </c>
      <c r="G272" s="52">
        <f t="shared" si="35"/>
        <v>0</v>
      </c>
      <c r="H272" s="51">
        <f t="shared" si="36"/>
        <v>8.677685950413224</v>
      </c>
      <c r="I272" s="53">
        <f>SUM(方向別!B231,方向別!I231,方向別!B272)</f>
        <v>51</v>
      </c>
      <c r="J272" s="53">
        <f>SUM(方向別!C231,方向別!J231,方向別!C272)</f>
        <v>1</v>
      </c>
      <c r="K272" s="53">
        <f>SUM(方向別!D231,方向別!K231,方向別!D272)</f>
        <v>13</v>
      </c>
      <c r="L272" s="53">
        <f>SUM(方向別!E231,方向別!L231,方向別!E272)</f>
        <v>1</v>
      </c>
      <c r="M272" s="53">
        <f t="shared" si="37"/>
        <v>66</v>
      </c>
      <c r="N272" s="52">
        <f t="shared" si="38"/>
        <v>3.0303030303030303</v>
      </c>
      <c r="O272" s="51">
        <f t="shared" si="39"/>
        <v>7.5342465753424657</v>
      </c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  <c r="AB272" s="44"/>
      <c r="AC272" s="44"/>
      <c r="AD272" s="44"/>
      <c r="AE272" s="44"/>
      <c r="AF272" s="44"/>
      <c r="AG272" s="44"/>
      <c r="AH272" s="44"/>
      <c r="AI272" s="44"/>
      <c r="AJ272" s="44"/>
      <c r="AK272" s="44"/>
      <c r="AL272" s="44"/>
      <c r="AM272" s="44"/>
      <c r="AN272" s="44"/>
      <c r="AO272" s="44"/>
      <c r="AP272" s="44"/>
      <c r="AQ272" s="44"/>
      <c r="AR272" s="44"/>
      <c r="AS272" s="44"/>
      <c r="AT272" s="44"/>
      <c r="AU272" s="44"/>
      <c r="AV272" s="44"/>
      <c r="AW272" s="44"/>
      <c r="AX272" s="44"/>
      <c r="AY272" s="44"/>
      <c r="AZ272" s="44"/>
    </row>
    <row r="273" spans="1:67" s="44" customFormat="1" ht="13.5" customHeight="1">
      <c r="A273" s="54" t="s">
        <v>24</v>
      </c>
      <c r="B273" s="53">
        <v>16</v>
      </c>
      <c r="C273" s="53">
        <v>0</v>
      </c>
      <c r="D273" s="53">
        <v>0</v>
      </c>
      <c r="E273" s="53">
        <v>0</v>
      </c>
      <c r="F273" s="53">
        <f t="shared" si="34"/>
        <v>16</v>
      </c>
      <c r="G273" s="52">
        <f t="shared" si="35"/>
        <v>0</v>
      </c>
      <c r="H273" s="51">
        <f t="shared" si="36"/>
        <v>6.6115702479338845</v>
      </c>
      <c r="I273" s="53">
        <f>SUM(方向別!B232,方向別!I232,方向別!B273)</f>
        <v>42</v>
      </c>
      <c r="J273" s="53">
        <f>SUM(方向別!C232,方向別!J232,方向別!C273)</f>
        <v>0</v>
      </c>
      <c r="K273" s="53">
        <f>SUM(方向別!D232,方向別!K232,方向別!D273)</f>
        <v>6</v>
      </c>
      <c r="L273" s="53">
        <f>SUM(方向別!E232,方向別!L232,方向別!E273)</f>
        <v>0</v>
      </c>
      <c r="M273" s="53">
        <f t="shared" si="37"/>
        <v>48</v>
      </c>
      <c r="N273" s="52">
        <f t="shared" si="38"/>
        <v>0</v>
      </c>
      <c r="O273" s="51">
        <f t="shared" si="39"/>
        <v>5.4794520547945202</v>
      </c>
      <c r="BA273" s="45"/>
      <c r="BB273" s="45"/>
      <c r="BC273" s="45"/>
      <c r="BD273" s="45"/>
      <c r="BE273" s="45"/>
      <c r="BF273" s="45"/>
      <c r="BG273" s="45"/>
      <c r="BH273" s="45"/>
      <c r="BI273" s="45"/>
      <c r="BJ273" s="45"/>
      <c r="BK273" s="45"/>
      <c r="BL273" s="45"/>
      <c r="BM273" s="45"/>
      <c r="BN273" s="45"/>
      <c r="BO273" s="45"/>
    </row>
    <row r="274" spans="1:67" s="46" customFormat="1" ht="13.5" customHeight="1">
      <c r="A274" s="54" t="s">
        <v>25</v>
      </c>
      <c r="B274" s="53">
        <v>25</v>
      </c>
      <c r="C274" s="53">
        <v>0</v>
      </c>
      <c r="D274" s="53">
        <v>8</v>
      </c>
      <c r="E274" s="53">
        <v>0</v>
      </c>
      <c r="F274" s="53">
        <f t="shared" si="34"/>
        <v>33</v>
      </c>
      <c r="G274" s="52">
        <f t="shared" si="35"/>
        <v>0</v>
      </c>
      <c r="H274" s="51">
        <f t="shared" si="36"/>
        <v>13.636363636363635</v>
      </c>
      <c r="I274" s="53">
        <f>SUM(方向別!B233,方向別!I233,方向別!B274)</f>
        <v>72</v>
      </c>
      <c r="J274" s="53">
        <f>SUM(方向別!C233,方向別!J233,方向別!C274)</f>
        <v>0</v>
      </c>
      <c r="K274" s="53">
        <f>SUM(方向別!D233,方向別!K233,方向別!D274)</f>
        <v>14</v>
      </c>
      <c r="L274" s="53">
        <f>SUM(方向別!E233,方向別!L233,方向別!E274)</f>
        <v>2</v>
      </c>
      <c r="M274" s="53">
        <f t="shared" si="37"/>
        <v>88</v>
      </c>
      <c r="N274" s="52">
        <f t="shared" si="38"/>
        <v>2.2727272727272729</v>
      </c>
      <c r="O274" s="51">
        <f t="shared" si="39"/>
        <v>10.045662100456621</v>
      </c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  <c r="AC274" s="44"/>
      <c r="AD274" s="44"/>
      <c r="AE274" s="44"/>
      <c r="AF274" s="44"/>
      <c r="AG274" s="44"/>
      <c r="AH274" s="44"/>
      <c r="AI274" s="44"/>
      <c r="AJ274" s="44"/>
      <c r="AK274" s="44"/>
      <c r="AL274" s="44"/>
      <c r="AM274" s="44"/>
      <c r="AN274" s="44"/>
      <c r="AO274" s="44"/>
      <c r="AP274" s="44"/>
      <c r="AQ274" s="44"/>
      <c r="AR274" s="44"/>
      <c r="AS274" s="44"/>
      <c r="AT274" s="44"/>
      <c r="AU274" s="44"/>
      <c r="AV274" s="44"/>
      <c r="AW274" s="44"/>
      <c r="AX274" s="44"/>
      <c r="AY274" s="44"/>
      <c r="AZ274" s="44"/>
    </row>
    <row r="275" spans="1:67" s="46" customFormat="1" ht="13.5" customHeight="1">
      <c r="A275" s="54" t="s">
        <v>26</v>
      </c>
      <c r="B275" s="53">
        <v>17</v>
      </c>
      <c r="C275" s="53">
        <v>0</v>
      </c>
      <c r="D275" s="53">
        <v>3</v>
      </c>
      <c r="E275" s="53">
        <v>0</v>
      </c>
      <c r="F275" s="53">
        <f t="shared" si="34"/>
        <v>20</v>
      </c>
      <c r="G275" s="52">
        <f t="shared" si="35"/>
        <v>0</v>
      </c>
      <c r="H275" s="51">
        <f t="shared" si="36"/>
        <v>8.2644628099173563</v>
      </c>
      <c r="I275" s="53">
        <f>SUM(方向別!B234,方向別!I234,方向別!B275)</f>
        <v>54</v>
      </c>
      <c r="J275" s="53">
        <f>SUM(方向別!C234,方向別!J234,方向別!C275)</f>
        <v>0</v>
      </c>
      <c r="K275" s="53">
        <f>SUM(方向別!D234,方向別!K234,方向別!D275)</f>
        <v>10</v>
      </c>
      <c r="L275" s="53">
        <f>SUM(方向別!E234,方向別!L234,方向別!E275)</f>
        <v>0</v>
      </c>
      <c r="M275" s="53">
        <f t="shared" si="37"/>
        <v>64</v>
      </c>
      <c r="N275" s="52">
        <f t="shared" si="38"/>
        <v>0</v>
      </c>
      <c r="O275" s="51">
        <f t="shared" si="39"/>
        <v>7.3059360730593603</v>
      </c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  <c r="AA275" s="44"/>
      <c r="AB275" s="44"/>
      <c r="AC275" s="44"/>
      <c r="AD275" s="44"/>
      <c r="AE275" s="44"/>
      <c r="AF275" s="44"/>
      <c r="AG275" s="44"/>
      <c r="AH275" s="44"/>
      <c r="AI275" s="44"/>
      <c r="AJ275" s="44"/>
      <c r="AK275" s="44"/>
      <c r="AL275" s="44"/>
      <c r="AM275" s="44"/>
      <c r="AN275" s="44"/>
      <c r="AO275" s="44"/>
      <c r="AP275" s="44"/>
      <c r="AQ275" s="44"/>
      <c r="AR275" s="44"/>
      <c r="AS275" s="44"/>
      <c r="AT275" s="44"/>
      <c r="AU275" s="44"/>
      <c r="AV275" s="44"/>
      <c r="AW275" s="44"/>
      <c r="AX275" s="44"/>
      <c r="AY275" s="44"/>
      <c r="AZ275" s="44"/>
    </row>
    <row r="276" spans="1:67" s="46" customFormat="1" ht="13.5" customHeight="1">
      <c r="A276" s="54" t="s">
        <v>27</v>
      </c>
      <c r="B276" s="53">
        <v>17</v>
      </c>
      <c r="C276" s="53">
        <v>1</v>
      </c>
      <c r="D276" s="53">
        <v>0</v>
      </c>
      <c r="E276" s="53">
        <v>0</v>
      </c>
      <c r="F276" s="53">
        <f t="shared" si="34"/>
        <v>18</v>
      </c>
      <c r="G276" s="52">
        <f t="shared" si="35"/>
        <v>5.5555555555555554</v>
      </c>
      <c r="H276" s="51">
        <f t="shared" si="36"/>
        <v>7.4380165289256199</v>
      </c>
      <c r="I276" s="53">
        <f>SUM(方向別!B235,方向別!I235,方向別!B276)</f>
        <v>71</v>
      </c>
      <c r="J276" s="53">
        <f>SUM(方向別!C235,方向別!J235,方向別!C276)</f>
        <v>1</v>
      </c>
      <c r="K276" s="53">
        <f>SUM(方向別!D235,方向別!K235,方向別!D276)</f>
        <v>13</v>
      </c>
      <c r="L276" s="53">
        <f>SUM(方向別!E235,方向別!L235,方向別!E276)</f>
        <v>1</v>
      </c>
      <c r="M276" s="53">
        <f t="shared" si="37"/>
        <v>86</v>
      </c>
      <c r="N276" s="52">
        <f t="shared" si="38"/>
        <v>2.3255813953488373</v>
      </c>
      <c r="O276" s="51">
        <f t="shared" si="39"/>
        <v>9.8173515981735147</v>
      </c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  <c r="AA276" s="44"/>
      <c r="AB276" s="44"/>
      <c r="AC276" s="44"/>
      <c r="AD276" s="44"/>
      <c r="AE276" s="44"/>
      <c r="AF276" s="44"/>
      <c r="AG276" s="44"/>
      <c r="AH276" s="44"/>
      <c r="AI276" s="44"/>
      <c r="AJ276" s="44"/>
      <c r="AK276" s="44"/>
      <c r="AL276" s="44"/>
      <c r="AM276" s="44"/>
      <c r="AN276" s="44"/>
      <c r="AO276" s="44"/>
      <c r="AP276" s="44"/>
      <c r="AQ276" s="44"/>
      <c r="AR276" s="44"/>
      <c r="AS276" s="44"/>
      <c r="AT276" s="44"/>
      <c r="AU276" s="44"/>
      <c r="AV276" s="44"/>
      <c r="AW276" s="44"/>
      <c r="AX276" s="44"/>
      <c r="AY276" s="44"/>
      <c r="AZ276" s="44"/>
      <c r="BA276" s="45"/>
      <c r="BB276" s="45"/>
      <c r="BC276" s="45"/>
      <c r="BD276" s="45"/>
      <c r="BE276" s="45"/>
      <c r="BF276" s="45"/>
      <c r="BG276" s="45"/>
      <c r="BH276" s="45"/>
      <c r="BI276" s="45"/>
      <c r="BJ276" s="45"/>
      <c r="BK276" s="45"/>
      <c r="BL276" s="45"/>
      <c r="BM276" s="45"/>
      <c r="BN276" s="45"/>
      <c r="BO276" s="45"/>
    </row>
    <row r="277" spans="1:67" s="44" customFormat="1" ht="13.5" customHeight="1">
      <c r="A277" s="54" t="s">
        <v>28</v>
      </c>
      <c r="B277" s="53">
        <v>17</v>
      </c>
      <c r="C277" s="53">
        <v>0</v>
      </c>
      <c r="D277" s="53">
        <v>4</v>
      </c>
      <c r="E277" s="53">
        <v>1</v>
      </c>
      <c r="F277" s="53">
        <f t="shared" si="34"/>
        <v>22</v>
      </c>
      <c r="G277" s="52">
        <f t="shared" si="35"/>
        <v>4.5454545454545459</v>
      </c>
      <c r="H277" s="51">
        <f t="shared" si="36"/>
        <v>9.0909090909090917</v>
      </c>
      <c r="I277" s="53">
        <f>SUM(方向別!B236,方向別!I236,方向別!B277)</f>
        <v>67</v>
      </c>
      <c r="J277" s="53">
        <f>SUM(方向別!C236,方向別!J236,方向別!C277)</f>
        <v>0</v>
      </c>
      <c r="K277" s="53">
        <f>SUM(方向別!D236,方向別!K236,方向別!D277)</f>
        <v>9</v>
      </c>
      <c r="L277" s="53">
        <f>SUM(方向別!E236,方向別!L236,方向別!E277)</f>
        <v>3</v>
      </c>
      <c r="M277" s="53">
        <f t="shared" si="37"/>
        <v>79</v>
      </c>
      <c r="N277" s="52">
        <f t="shared" si="38"/>
        <v>3.79746835443038</v>
      </c>
      <c r="O277" s="51">
        <f t="shared" si="39"/>
        <v>9.0182648401826473</v>
      </c>
      <c r="BA277" s="45"/>
      <c r="BB277" s="45"/>
      <c r="BC277" s="45"/>
      <c r="BD277" s="45"/>
      <c r="BE277" s="45"/>
      <c r="BF277" s="45"/>
      <c r="BG277" s="45"/>
      <c r="BH277" s="45"/>
      <c r="BI277" s="45"/>
      <c r="BJ277" s="45"/>
      <c r="BK277" s="45"/>
      <c r="BL277" s="45"/>
      <c r="BM277" s="45"/>
      <c r="BN277" s="45"/>
      <c r="BO277" s="45"/>
    </row>
    <row r="278" spans="1:67" s="44" customFormat="1" ht="13.5" customHeight="1">
      <c r="A278" s="54" t="s">
        <v>59</v>
      </c>
      <c r="B278" s="53">
        <v>19</v>
      </c>
      <c r="C278" s="53">
        <v>0</v>
      </c>
      <c r="D278" s="53">
        <v>2</v>
      </c>
      <c r="E278" s="53">
        <v>1</v>
      </c>
      <c r="F278" s="53">
        <f t="shared" si="34"/>
        <v>22</v>
      </c>
      <c r="G278" s="52">
        <f t="shared" si="35"/>
        <v>4.5454545454545459</v>
      </c>
      <c r="H278" s="51">
        <f t="shared" si="36"/>
        <v>9.0909090909090917</v>
      </c>
      <c r="I278" s="53">
        <f>SUM(方向別!B237,方向別!I237,方向別!B278)</f>
        <v>72</v>
      </c>
      <c r="J278" s="53">
        <f>SUM(方向別!C237,方向別!J237,方向別!C278)</f>
        <v>0</v>
      </c>
      <c r="K278" s="53">
        <f>SUM(方向別!D237,方向別!K237,方向別!D278)</f>
        <v>17</v>
      </c>
      <c r="L278" s="53">
        <f>SUM(方向別!E237,方向別!L237,方向別!E278)</f>
        <v>2</v>
      </c>
      <c r="M278" s="53">
        <f t="shared" si="37"/>
        <v>91</v>
      </c>
      <c r="N278" s="52">
        <f t="shared" si="38"/>
        <v>2.197802197802198</v>
      </c>
      <c r="O278" s="51">
        <f t="shared" si="39"/>
        <v>10.388127853881278</v>
      </c>
      <c r="BA278" s="45"/>
      <c r="BB278" s="45"/>
      <c r="BC278" s="45"/>
      <c r="BD278" s="45"/>
      <c r="BE278" s="45"/>
      <c r="BF278" s="45"/>
      <c r="BG278" s="45"/>
      <c r="BH278" s="45"/>
      <c r="BI278" s="45"/>
      <c r="BJ278" s="45"/>
      <c r="BK278" s="45"/>
      <c r="BL278" s="45"/>
      <c r="BM278" s="45"/>
      <c r="BN278" s="45"/>
      <c r="BO278" s="45"/>
    </row>
    <row r="279" spans="1:67" s="44" customFormat="1" ht="13.5" customHeight="1">
      <c r="A279" s="58" t="s">
        <v>29</v>
      </c>
      <c r="B279" s="57">
        <v>2</v>
      </c>
      <c r="C279" s="57">
        <v>0</v>
      </c>
      <c r="D279" s="57">
        <v>0</v>
      </c>
      <c r="E279" s="57">
        <v>0</v>
      </c>
      <c r="F279" s="57">
        <f t="shared" si="34"/>
        <v>2</v>
      </c>
      <c r="G279" s="56">
        <f t="shared" si="35"/>
        <v>0</v>
      </c>
      <c r="H279" s="55">
        <f t="shared" si="36"/>
        <v>0.82644628099173556</v>
      </c>
      <c r="I279" s="57">
        <f>SUM(方向別!B238,方向別!I238,方向別!B279)</f>
        <v>17</v>
      </c>
      <c r="J279" s="57">
        <f>SUM(方向別!C238,方向別!J238,方向別!C279)</f>
        <v>0</v>
      </c>
      <c r="K279" s="57">
        <f>SUM(方向別!D238,方向別!K238,方向別!D279)</f>
        <v>2</v>
      </c>
      <c r="L279" s="57">
        <f>SUM(方向別!E238,方向別!L238,方向別!E279)</f>
        <v>0</v>
      </c>
      <c r="M279" s="57">
        <f t="shared" si="37"/>
        <v>19</v>
      </c>
      <c r="N279" s="56">
        <f t="shared" si="38"/>
        <v>0</v>
      </c>
      <c r="O279" s="55">
        <f t="shared" si="39"/>
        <v>2.1689497716894977</v>
      </c>
      <c r="BA279" s="45"/>
      <c r="BB279" s="45"/>
      <c r="BC279" s="45"/>
      <c r="BD279" s="45"/>
      <c r="BE279" s="45"/>
      <c r="BF279" s="45"/>
      <c r="BG279" s="45"/>
      <c r="BH279" s="45"/>
      <c r="BI279" s="45"/>
      <c r="BJ279" s="45"/>
      <c r="BK279" s="45"/>
      <c r="BL279" s="45"/>
      <c r="BM279" s="45"/>
      <c r="BN279" s="45"/>
      <c r="BO279" s="45"/>
    </row>
    <row r="280" spans="1:67" s="46" customFormat="1" ht="13.5" customHeight="1">
      <c r="A280" s="54" t="s">
        <v>30</v>
      </c>
      <c r="B280" s="53">
        <v>0</v>
      </c>
      <c r="C280" s="53">
        <v>0</v>
      </c>
      <c r="D280" s="53">
        <v>0</v>
      </c>
      <c r="E280" s="53">
        <v>0</v>
      </c>
      <c r="F280" s="53">
        <f t="shared" si="34"/>
        <v>0</v>
      </c>
      <c r="G280" s="52">
        <f t="shared" si="35"/>
        <v>0</v>
      </c>
      <c r="H280" s="51">
        <f t="shared" si="36"/>
        <v>0</v>
      </c>
      <c r="I280" s="53">
        <f>SUM(方向別!B239,方向別!I239,方向別!B280)</f>
        <v>21</v>
      </c>
      <c r="J280" s="53">
        <f>SUM(方向別!C239,方向別!J239,方向別!C280)</f>
        <v>0</v>
      </c>
      <c r="K280" s="53">
        <f>SUM(方向別!D239,方向別!K239,方向別!D280)</f>
        <v>3</v>
      </c>
      <c r="L280" s="53">
        <f>SUM(方向別!E239,方向別!L239,方向別!E280)</f>
        <v>1</v>
      </c>
      <c r="M280" s="53">
        <f t="shared" si="37"/>
        <v>25</v>
      </c>
      <c r="N280" s="52">
        <f t="shared" si="38"/>
        <v>4</v>
      </c>
      <c r="O280" s="51">
        <f t="shared" si="39"/>
        <v>2.8538812785388128</v>
      </c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  <c r="AA280" s="44"/>
      <c r="AB280" s="44"/>
      <c r="AC280" s="44"/>
      <c r="AD280" s="44"/>
      <c r="AE280" s="44"/>
      <c r="AF280" s="44"/>
      <c r="AG280" s="44"/>
      <c r="AH280" s="44"/>
      <c r="AI280" s="44"/>
      <c r="AJ280" s="44"/>
      <c r="AK280" s="44"/>
      <c r="AL280" s="44"/>
      <c r="AM280" s="44"/>
      <c r="AN280" s="44"/>
      <c r="AO280" s="44"/>
      <c r="AP280" s="44"/>
      <c r="AQ280" s="44"/>
      <c r="AR280" s="44"/>
      <c r="AS280" s="44"/>
      <c r="AT280" s="44"/>
      <c r="AU280" s="44"/>
      <c r="AV280" s="44"/>
      <c r="AW280" s="44"/>
      <c r="AX280" s="44"/>
      <c r="AY280" s="44"/>
      <c r="AZ280" s="44"/>
    </row>
    <row r="281" spans="1:67" s="46" customFormat="1" ht="13.5" customHeight="1">
      <c r="A281" s="54" t="s">
        <v>31</v>
      </c>
      <c r="B281" s="53">
        <v>1</v>
      </c>
      <c r="C281" s="53">
        <v>0</v>
      </c>
      <c r="D281" s="53">
        <v>0</v>
      </c>
      <c r="E281" s="53">
        <v>0</v>
      </c>
      <c r="F281" s="53">
        <f t="shared" si="34"/>
        <v>1</v>
      </c>
      <c r="G281" s="52">
        <f t="shared" si="35"/>
        <v>0</v>
      </c>
      <c r="H281" s="51">
        <f t="shared" si="36"/>
        <v>0.41322314049586778</v>
      </c>
      <c r="I281" s="53">
        <f>SUM(方向別!B240,方向別!I240,方向別!B281)</f>
        <v>13</v>
      </c>
      <c r="J281" s="53">
        <f>SUM(方向別!C240,方向別!J240,方向別!C281)</f>
        <v>0</v>
      </c>
      <c r="K281" s="53">
        <f>SUM(方向別!D240,方向別!K240,方向別!D281)</f>
        <v>0</v>
      </c>
      <c r="L281" s="53">
        <f>SUM(方向別!E240,方向別!L240,方向別!E281)</f>
        <v>1</v>
      </c>
      <c r="M281" s="53">
        <f t="shared" si="37"/>
        <v>14</v>
      </c>
      <c r="N281" s="52">
        <f t="shared" si="38"/>
        <v>7.1428571428571423</v>
      </c>
      <c r="O281" s="51">
        <f t="shared" si="39"/>
        <v>1.5981735159817352</v>
      </c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  <c r="AA281" s="44"/>
      <c r="AB281" s="44"/>
      <c r="AC281" s="44"/>
      <c r="AD281" s="44"/>
      <c r="AE281" s="44"/>
      <c r="AF281" s="44"/>
      <c r="AG281" s="44"/>
      <c r="AH281" s="44"/>
      <c r="AI281" s="44"/>
      <c r="AJ281" s="44"/>
      <c r="AK281" s="44"/>
      <c r="AL281" s="44"/>
      <c r="AM281" s="44"/>
      <c r="AN281" s="44"/>
      <c r="AO281" s="44"/>
      <c r="AP281" s="44"/>
      <c r="AQ281" s="44"/>
      <c r="AR281" s="44"/>
      <c r="AS281" s="44"/>
      <c r="AT281" s="44"/>
      <c r="AU281" s="44"/>
      <c r="AV281" s="44"/>
      <c r="AW281" s="44"/>
      <c r="AX281" s="44"/>
      <c r="AY281" s="44"/>
      <c r="AZ281" s="44"/>
    </row>
    <row r="282" spans="1:67" s="46" customFormat="1" ht="13.5" customHeight="1">
      <c r="A282" s="54" t="s">
        <v>32</v>
      </c>
      <c r="B282" s="53">
        <v>4</v>
      </c>
      <c r="C282" s="53">
        <v>0</v>
      </c>
      <c r="D282" s="53">
        <v>1</v>
      </c>
      <c r="E282" s="53">
        <v>0</v>
      </c>
      <c r="F282" s="53">
        <f t="shared" si="34"/>
        <v>5</v>
      </c>
      <c r="G282" s="52">
        <f t="shared" si="35"/>
        <v>0</v>
      </c>
      <c r="H282" s="51">
        <f t="shared" si="36"/>
        <v>2.0661157024793391</v>
      </c>
      <c r="I282" s="53">
        <f>SUM(方向別!B241,方向別!I241,方向別!B282)</f>
        <v>23</v>
      </c>
      <c r="J282" s="53">
        <f>SUM(方向別!C241,方向別!J241,方向別!C282)</f>
        <v>0</v>
      </c>
      <c r="K282" s="53">
        <f>SUM(方向別!D241,方向別!K241,方向別!D282)</f>
        <v>2</v>
      </c>
      <c r="L282" s="53">
        <f>SUM(方向別!E241,方向別!L241,方向別!E282)</f>
        <v>0</v>
      </c>
      <c r="M282" s="53">
        <f t="shared" si="37"/>
        <v>25</v>
      </c>
      <c r="N282" s="52">
        <f t="shared" si="38"/>
        <v>0</v>
      </c>
      <c r="O282" s="51">
        <f t="shared" si="39"/>
        <v>2.8538812785388128</v>
      </c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  <c r="AB282" s="44"/>
      <c r="AC282" s="44"/>
      <c r="AD282" s="44"/>
      <c r="AE282" s="44"/>
      <c r="AF282" s="44"/>
      <c r="AG282" s="44"/>
      <c r="AH282" s="44"/>
      <c r="AI282" s="44"/>
      <c r="AJ282" s="44"/>
      <c r="AK282" s="44"/>
      <c r="AL282" s="44"/>
      <c r="AM282" s="44"/>
      <c r="AN282" s="44"/>
      <c r="AO282" s="44"/>
      <c r="AP282" s="44"/>
      <c r="AQ282" s="44"/>
      <c r="AR282" s="44"/>
      <c r="AS282" s="44"/>
      <c r="AT282" s="44"/>
      <c r="AU282" s="44"/>
      <c r="AV282" s="44"/>
      <c r="AW282" s="44"/>
      <c r="AX282" s="44"/>
      <c r="AY282" s="44"/>
      <c r="AZ282" s="44"/>
      <c r="BA282" s="45"/>
      <c r="BB282" s="45"/>
      <c r="BC282" s="45"/>
      <c r="BD282" s="45"/>
      <c r="BE282" s="45"/>
      <c r="BF282" s="45"/>
      <c r="BG282" s="45"/>
      <c r="BH282" s="45"/>
      <c r="BI282" s="45"/>
      <c r="BJ282" s="45"/>
      <c r="BK282" s="45"/>
      <c r="BL282" s="45"/>
      <c r="BM282" s="45"/>
      <c r="BN282" s="45"/>
      <c r="BO282" s="45"/>
    </row>
    <row r="283" spans="1:67" s="44" customFormat="1" ht="13.5" customHeight="1">
      <c r="A283" s="54" t="s">
        <v>33</v>
      </c>
      <c r="B283" s="53">
        <v>1</v>
      </c>
      <c r="C283" s="53">
        <v>0</v>
      </c>
      <c r="D283" s="53">
        <v>0</v>
      </c>
      <c r="E283" s="53">
        <v>0</v>
      </c>
      <c r="F283" s="53">
        <f t="shared" si="34"/>
        <v>1</v>
      </c>
      <c r="G283" s="52">
        <f t="shared" si="35"/>
        <v>0</v>
      </c>
      <c r="H283" s="51">
        <f t="shared" si="36"/>
        <v>0.41322314049586778</v>
      </c>
      <c r="I283" s="53">
        <f>SUM(方向別!B242,方向別!I242,方向別!B283)</f>
        <v>13</v>
      </c>
      <c r="J283" s="53">
        <f>SUM(方向別!C242,方向別!J242,方向別!C283)</f>
        <v>0</v>
      </c>
      <c r="K283" s="53">
        <f>SUM(方向別!D242,方向別!K242,方向別!D283)</f>
        <v>0</v>
      </c>
      <c r="L283" s="53">
        <f>SUM(方向別!E242,方向別!L242,方向別!E283)</f>
        <v>0</v>
      </c>
      <c r="M283" s="53">
        <f t="shared" si="37"/>
        <v>13</v>
      </c>
      <c r="N283" s="52">
        <f t="shared" si="38"/>
        <v>0</v>
      </c>
      <c r="O283" s="51">
        <f t="shared" si="39"/>
        <v>1.4840182648401825</v>
      </c>
      <c r="BA283" s="45"/>
      <c r="BB283" s="45"/>
      <c r="BC283" s="45"/>
      <c r="BD283" s="45"/>
      <c r="BE283" s="45"/>
      <c r="BF283" s="45"/>
      <c r="BG283" s="45"/>
      <c r="BH283" s="45"/>
      <c r="BI283" s="45"/>
      <c r="BJ283" s="45"/>
      <c r="BK283" s="45"/>
      <c r="BL283" s="45"/>
      <c r="BM283" s="45"/>
      <c r="BN283" s="45"/>
      <c r="BO283" s="45"/>
    </row>
    <row r="284" spans="1:67" s="46" customFormat="1" ht="13.5" customHeight="1">
      <c r="A284" s="54" t="s">
        <v>34</v>
      </c>
      <c r="B284" s="53">
        <v>1</v>
      </c>
      <c r="C284" s="53">
        <v>0</v>
      </c>
      <c r="D284" s="53">
        <v>0</v>
      </c>
      <c r="E284" s="53">
        <v>0</v>
      </c>
      <c r="F284" s="53">
        <f t="shared" si="34"/>
        <v>1</v>
      </c>
      <c r="G284" s="52">
        <f t="shared" si="35"/>
        <v>0</v>
      </c>
      <c r="H284" s="51">
        <f t="shared" si="36"/>
        <v>0.41322314049586778</v>
      </c>
      <c r="I284" s="53">
        <f>SUM(方向別!B243,方向別!I243,方向別!B284)</f>
        <v>11</v>
      </c>
      <c r="J284" s="53">
        <f>SUM(方向別!C243,方向別!J243,方向別!C284)</f>
        <v>0</v>
      </c>
      <c r="K284" s="53">
        <f>SUM(方向別!D243,方向別!K243,方向別!D284)</f>
        <v>0</v>
      </c>
      <c r="L284" s="53">
        <f>SUM(方向別!E243,方向別!L243,方向別!E284)</f>
        <v>1</v>
      </c>
      <c r="M284" s="53">
        <f t="shared" si="37"/>
        <v>12</v>
      </c>
      <c r="N284" s="52">
        <f t="shared" si="38"/>
        <v>8.3333333333333321</v>
      </c>
      <c r="O284" s="51">
        <f t="shared" si="39"/>
        <v>1.3698630136986301</v>
      </c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  <c r="AB284" s="44"/>
      <c r="AC284" s="44"/>
      <c r="AD284" s="44"/>
      <c r="AE284" s="44"/>
      <c r="AF284" s="44"/>
      <c r="AG284" s="44"/>
      <c r="AH284" s="44"/>
      <c r="AI284" s="44"/>
      <c r="AJ284" s="44"/>
      <c r="AK284" s="44"/>
      <c r="AL284" s="44"/>
      <c r="AM284" s="44"/>
      <c r="AN284" s="44"/>
      <c r="AO284" s="44"/>
      <c r="AP284" s="44"/>
      <c r="AQ284" s="44"/>
      <c r="AR284" s="44"/>
      <c r="AS284" s="44"/>
      <c r="AT284" s="44"/>
      <c r="AU284" s="44"/>
      <c r="AV284" s="44"/>
      <c r="AW284" s="44"/>
      <c r="AX284" s="44"/>
      <c r="AY284" s="44"/>
      <c r="AZ284" s="44"/>
      <c r="BA284" s="45"/>
      <c r="BB284" s="45"/>
      <c r="BC284" s="45"/>
      <c r="BD284" s="45"/>
      <c r="BE284" s="45"/>
      <c r="BF284" s="45"/>
      <c r="BG284" s="45"/>
      <c r="BH284" s="45"/>
      <c r="BI284" s="45"/>
      <c r="BJ284" s="45"/>
      <c r="BK284" s="45"/>
      <c r="BL284" s="45"/>
      <c r="BM284" s="45"/>
      <c r="BN284" s="45"/>
      <c r="BO284" s="45"/>
    </row>
    <row r="285" spans="1:67" s="44" customFormat="1" ht="13.5" customHeight="1">
      <c r="A285" s="50" t="s">
        <v>15</v>
      </c>
      <c r="B285" s="49">
        <f>SUM(B279:B284)</f>
        <v>9</v>
      </c>
      <c r="C285" s="49">
        <f>SUM(C279:C284)</f>
        <v>0</v>
      </c>
      <c r="D285" s="49">
        <f>SUM(D279:D284)</f>
        <v>1</v>
      </c>
      <c r="E285" s="49">
        <f>SUM(E279:E284)</f>
        <v>0</v>
      </c>
      <c r="F285" s="49">
        <f t="shared" si="34"/>
        <v>10</v>
      </c>
      <c r="G285" s="48">
        <f t="shared" si="35"/>
        <v>0</v>
      </c>
      <c r="H285" s="47">
        <f t="shared" si="36"/>
        <v>4.1322314049586781</v>
      </c>
      <c r="I285" s="49">
        <f>SUM(I279:I284)</f>
        <v>98</v>
      </c>
      <c r="J285" s="49">
        <f>SUM(J279:J284)</f>
        <v>0</v>
      </c>
      <c r="K285" s="49">
        <f>SUM(K279:K284)</f>
        <v>7</v>
      </c>
      <c r="L285" s="49">
        <f>SUM(L279:L284)</f>
        <v>3</v>
      </c>
      <c r="M285" s="49">
        <f t="shared" si="37"/>
        <v>108</v>
      </c>
      <c r="N285" s="48">
        <f t="shared" si="38"/>
        <v>2.7777777777777777</v>
      </c>
      <c r="O285" s="47">
        <f t="shared" si="39"/>
        <v>12.328767123287671</v>
      </c>
      <c r="BA285" s="45"/>
      <c r="BB285" s="45"/>
      <c r="BC285" s="45"/>
      <c r="BD285" s="45"/>
      <c r="BE285" s="45"/>
      <c r="BF285" s="45"/>
      <c r="BG285" s="45"/>
      <c r="BH285" s="45"/>
      <c r="BI285" s="45"/>
      <c r="BJ285" s="45"/>
      <c r="BK285" s="45"/>
      <c r="BL285" s="45"/>
      <c r="BM285" s="45"/>
      <c r="BN285" s="45"/>
      <c r="BO285" s="45"/>
    </row>
    <row r="286" spans="1:67" s="44" customFormat="1" ht="13.5" customHeight="1">
      <c r="A286" s="58" t="s">
        <v>35</v>
      </c>
      <c r="B286" s="57">
        <v>1</v>
      </c>
      <c r="C286" s="57">
        <v>0</v>
      </c>
      <c r="D286" s="57">
        <v>0</v>
      </c>
      <c r="E286" s="57">
        <v>0</v>
      </c>
      <c r="F286" s="57">
        <f t="shared" si="34"/>
        <v>1</v>
      </c>
      <c r="G286" s="56">
        <f t="shared" si="35"/>
        <v>0</v>
      </c>
      <c r="H286" s="55">
        <f t="shared" si="36"/>
        <v>0.41322314049586778</v>
      </c>
      <c r="I286" s="57">
        <f>SUM(方向別!B245,方向別!I245,方向別!B286)</f>
        <v>12</v>
      </c>
      <c r="J286" s="57">
        <f>SUM(方向別!C245,方向別!J245,方向別!C286)</f>
        <v>0</v>
      </c>
      <c r="K286" s="57">
        <f>SUM(方向別!D245,方向別!K245,方向別!D286)</f>
        <v>0</v>
      </c>
      <c r="L286" s="57">
        <f>SUM(方向別!E245,方向別!L245,方向別!E286)</f>
        <v>1</v>
      </c>
      <c r="M286" s="57">
        <f t="shared" si="37"/>
        <v>13</v>
      </c>
      <c r="N286" s="56">
        <f t="shared" si="38"/>
        <v>7.6923076923076925</v>
      </c>
      <c r="O286" s="55">
        <f t="shared" si="39"/>
        <v>1.4840182648401825</v>
      </c>
      <c r="BA286" s="45"/>
      <c r="BB286" s="45"/>
      <c r="BC286" s="45"/>
      <c r="BD286" s="45"/>
      <c r="BE286" s="45"/>
      <c r="BF286" s="45"/>
      <c r="BG286" s="45"/>
      <c r="BH286" s="45"/>
      <c r="BI286" s="45"/>
      <c r="BJ286" s="45"/>
      <c r="BK286" s="45"/>
      <c r="BL286" s="45"/>
      <c r="BM286" s="45"/>
      <c r="BN286" s="45"/>
      <c r="BO286" s="45"/>
    </row>
    <row r="287" spans="1:67" s="46" customFormat="1" ht="13.5" customHeight="1">
      <c r="A287" s="54" t="s">
        <v>36</v>
      </c>
      <c r="B287" s="53">
        <v>5</v>
      </c>
      <c r="C287" s="53">
        <v>0</v>
      </c>
      <c r="D287" s="53">
        <v>0</v>
      </c>
      <c r="E287" s="53">
        <v>0</v>
      </c>
      <c r="F287" s="53">
        <f t="shared" si="34"/>
        <v>5</v>
      </c>
      <c r="G287" s="52">
        <f t="shared" si="35"/>
        <v>0</v>
      </c>
      <c r="H287" s="51">
        <f t="shared" si="36"/>
        <v>2.0661157024793391</v>
      </c>
      <c r="I287" s="53">
        <f>SUM(方向別!B246,方向別!I246,方向別!B287)</f>
        <v>19</v>
      </c>
      <c r="J287" s="53">
        <f>SUM(方向別!C246,方向別!J246,方向別!C287)</f>
        <v>0</v>
      </c>
      <c r="K287" s="53">
        <f>SUM(方向別!D246,方向別!K246,方向別!D287)</f>
        <v>1</v>
      </c>
      <c r="L287" s="53">
        <f>SUM(方向別!E246,方向別!L246,方向別!E287)</f>
        <v>0</v>
      </c>
      <c r="M287" s="53">
        <f t="shared" si="37"/>
        <v>20</v>
      </c>
      <c r="N287" s="52">
        <f t="shared" si="38"/>
        <v>0</v>
      </c>
      <c r="O287" s="51">
        <f t="shared" si="39"/>
        <v>2.2831050228310499</v>
      </c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  <c r="AA287" s="44"/>
      <c r="AB287" s="44"/>
      <c r="AC287" s="44"/>
      <c r="AD287" s="44"/>
      <c r="AE287" s="44"/>
      <c r="AF287" s="44"/>
      <c r="AG287" s="44"/>
      <c r="AH287" s="44"/>
      <c r="AI287" s="44"/>
      <c r="AJ287" s="44"/>
      <c r="AK287" s="44"/>
      <c r="AL287" s="44"/>
      <c r="AM287" s="44"/>
      <c r="AN287" s="44"/>
      <c r="AO287" s="44"/>
      <c r="AP287" s="44"/>
      <c r="AQ287" s="44"/>
      <c r="AR287" s="44"/>
      <c r="AS287" s="44"/>
      <c r="AT287" s="44"/>
      <c r="AU287" s="44"/>
      <c r="AV287" s="44"/>
      <c r="AW287" s="44"/>
      <c r="AX287" s="44"/>
      <c r="AY287" s="44"/>
      <c r="AZ287" s="44"/>
    </row>
    <row r="288" spans="1:67" s="46" customFormat="1" ht="13.5" customHeight="1">
      <c r="A288" s="54" t="s">
        <v>37</v>
      </c>
      <c r="B288" s="53">
        <v>0</v>
      </c>
      <c r="C288" s="53">
        <v>0</v>
      </c>
      <c r="D288" s="53">
        <v>0</v>
      </c>
      <c r="E288" s="53">
        <v>0</v>
      </c>
      <c r="F288" s="53">
        <f t="shared" si="34"/>
        <v>0</v>
      </c>
      <c r="G288" s="52">
        <f t="shared" si="35"/>
        <v>0</v>
      </c>
      <c r="H288" s="51">
        <f t="shared" si="36"/>
        <v>0</v>
      </c>
      <c r="I288" s="53">
        <f>SUM(方向別!B247,方向別!I247,方向別!B288)</f>
        <v>11</v>
      </c>
      <c r="J288" s="53">
        <f>SUM(方向別!C247,方向別!J247,方向別!C288)</f>
        <v>0</v>
      </c>
      <c r="K288" s="53">
        <f>SUM(方向別!D247,方向別!K247,方向別!D288)</f>
        <v>1</v>
      </c>
      <c r="L288" s="53">
        <f>SUM(方向別!E247,方向別!L247,方向別!E288)</f>
        <v>0</v>
      </c>
      <c r="M288" s="53">
        <f t="shared" si="37"/>
        <v>12</v>
      </c>
      <c r="N288" s="52">
        <f t="shared" si="38"/>
        <v>0</v>
      </c>
      <c r="O288" s="51">
        <f t="shared" si="39"/>
        <v>1.3698630136986301</v>
      </c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  <c r="AB288" s="44"/>
      <c r="AC288" s="44"/>
      <c r="AD288" s="44"/>
      <c r="AE288" s="44"/>
      <c r="AF288" s="44"/>
      <c r="AG288" s="44"/>
      <c r="AH288" s="44"/>
      <c r="AI288" s="44"/>
      <c r="AJ288" s="44"/>
      <c r="AK288" s="44"/>
      <c r="AL288" s="44"/>
      <c r="AM288" s="44"/>
      <c r="AN288" s="44"/>
      <c r="AO288" s="44"/>
      <c r="AP288" s="44"/>
      <c r="AQ288" s="44"/>
      <c r="AR288" s="44"/>
      <c r="AS288" s="44"/>
      <c r="AT288" s="44"/>
      <c r="AU288" s="44"/>
      <c r="AV288" s="44"/>
      <c r="AW288" s="44"/>
      <c r="AX288" s="44"/>
      <c r="AY288" s="44"/>
      <c r="AZ288" s="44"/>
    </row>
    <row r="289" spans="1:67" s="43" customFormat="1" ht="13.5" customHeight="1">
      <c r="A289" s="54" t="s">
        <v>38</v>
      </c>
      <c r="B289" s="53">
        <v>2</v>
      </c>
      <c r="C289" s="53">
        <v>0</v>
      </c>
      <c r="D289" s="53">
        <v>0</v>
      </c>
      <c r="E289" s="53">
        <v>0</v>
      </c>
      <c r="F289" s="53">
        <f t="shared" si="34"/>
        <v>2</v>
      </c>
      <c r="G289" s="52">
        <f t="shared" si="35"/>
        <v>0</v>
      </c>
      <c r="H289" s="51">
        <f t="shared" si="36"/>
        <v>0.82644628099173556</v>
      </c>
      <c r="I289" s="53">
        <f>SUM(方向別!B248,方向別!I248,方向別!B289)</f>
        <v>7</v>
      </c>
      <c r="J289" s="53">
        <f>SUM(方向別!C248,方向別!J248,方向別!C289)</f>
        <v>0</v>
      </c>
      <c r="K289" s="53">
        <f>SUM(方向別!D248,方向別!K248,方向別!D289)</f>
        <v>1</v>
      </c>
      <c r="L289" s="53">
        <f>SUM(方向別!E248,方向別!L248,方向別!E289)</f>
        <v>0</v>
      </c>
      <c r="M289" s="53">
        <f t="shared" si="37"/>
        <v>8</v>
      </c>
      <c r="N289" s="52">
        <f t="shared" si="38"/>
        <v>0</v>
      </c>
      <c r="O289" s="51">
        <f t="shared" si="39"/>
        <v>0.91324200913242004</v>
      </c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  <c r="AA289" s="44"/>
      <c r="AB289" s="44"/>
      <c r="AC289" s="44"/>
      <c r="AD289" s="44"/>
      <c r="AE289" s="44"/>
      <c r="AF289" s="44"/>
      <c r="AG289" s="44"/>
      <c r="AH289" s="44"/>
      <c r="AI289" s="44"/>
      <c r="AJ289" s="44"/>
      <c r="AK289" s="44"/>
      <c r="AL289" s="44"/>
      <c r="AM289" s="44"/>
      <c r="AN289" s="44"/>
      <c r="AO289" s="44"/>
      <c r="AP289" s="44"/>
      <c r="AQ289" s="44"/>
      <c r="AR289" s="44"/>
      <c r="AS289" s="44"/>
      <c r="AT289" s="44"/>
      <c r="AU289" s="44"/>
      <c r="AV289" s="44"/>
      <c r="AW289" s="44"/>
      <c r="AX289" s="44"/>
      <c r="AY289" s="44"/>
      <c r="AZ289" s="44"/>
      <c r="BA289" s="45"/>
      <c r="BB289" s="45"/>
      <c r="BC289" s="45"/>
      <c r="BD289" s="45"/>
      <c r="BE289" s="45"/>
      <c r="BF289" s="45"/>
      <c r="BG289" s="45"/>
      <c r="BH289" s="45"/>
      <c r="BI289" s="45"/>
      <c r="BJ289" s="45"/>
      <c r="BK289" s="45"/>
      <c r="BL289" s="45"/>
      <c r="BM289" s="45"/>
      <c r="BN289" s="45"/>
      <c r="BO289" s="45"/>
    </row>
    <row r="290" spans="1:67" s="43" customFormat="1" ht="13.5" customHeight="1">
      <c r="A290" s="54" t="s">
        <v>39</v>
      </c>
      <c r="B290" s="53">
        <v>2</v>
      </c>
      <c r="C290" s="53">
        <v>0</v>
      </c>
      <c r="D290" s="53">
        <v>0</v>
      </c>
      <c r="E290" s="53">
        <v>0</v>
      </c>
      <c r="F290" s="53">
        <f t="shared" si="34"/>
        <v>2</v>
      </c>
      <c r="G290" s="52">
        <f t="shared" si="35"/>
        <v>0</v>
      </c>
      <c r="H290" s="51">
        <f t="shared" si="36"/>
        <v>0.82644628099173556</v>
      </c>
      <c r="I290" s="53">
        <f>SUM(方向別!B249,方向別!I249,方向別!B290)</f>
        <v>11</v>
      </c>
      <c r="J290" s="53">
        <f>SUM(方向別!C249,方向別!J249,方向別!C290)</f>
        <v>0</v>
      </c>
      <c r="K290" s="53">
        <f>SUM(方向別!D249,方向別!K249,方向別!D290)</f>
        <v>0</v>
      </c>
      <c r="L290" s="53">
        <f>SUM(方向別!E249,方向別!L249,方向別!E290)</f>
        <v>0</v>
      </c>
      <c r="M290" s="53">
        <f t="shared" si="37"/>
        <v>11</v>
      </c>
      <c r="N290" s="52">
        <f t="shared" si="38"/>
        <v>0</v>
      </c>
      <c r="O290" s="51">
        <f t="shared" si="39"/>
        <v>1.2557077625570776</v>
      </c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  <c r="AA290" s="44"/>
      <c r="AB290" s="44"/>
      <c r="AC290" s="44"/>
      <c r="AD290" s="44"/>
      <c r="AE290" s="44"/>
      <c r="AF290" s="44"/>
      <c r="AG290" s="44"/>
      <c r="AH290" s="44"/>
      <c r="AI290" s="44"/>
      <c r="AJ290" s="44"/>
      <c r="AK290" s="44"/>
      <c r="AL290" s="44"/>
      <c r="AM290" s="44"/>
      <c r="AN290" s="44"/>
      <c r="AO290" s="44"/>
      <c r="AP290" s="44"/>
      <c r="AQ290" s="44"/>
      <c r="AR290" s="44"/>
      <c r="AS290" s="44"/>
      <c r="AT290" s="44"/>
      <c r="AU290" s="44"/>
      <c r="AV290" s="44"/>
      <c r="AW290" s="44"/>
      <c r="AX290" s="44"/>
      <c r="AY290" s="44"/>
      <c r="AZ290" s="44"/>
      <c r="BA290" s="45"/>
      <c r="BB290" s="45"/>
      <c r="BC290" s="45"/>
      <c r="BD290" s="45"/>
      <c r="BE290" s="45"/>
      <c r="BF290" s="45"/>
      <c r="BG290" s="45"/>
      <c r="BH290" s="45"/>
      <c r="BI290" s="45"/>
      <c r="BJ290" s="45"/>
      <c r="BK290" s="45"/>
      <c r="BL290" s="45"/>
      <c r="BM290" s="45"/>
      <c r="BN290" s="45"/>
      <c r="BO290" s="45"/>
    </row>
    <row r="291" spans="1:67" s="44" customFormat="1" ht="13.5" customHeight="1">
      <c r="A291" s="54" t="s">
        <v>40</v>
      </c>
      <c r="B291" s="53">
        <v>2</v>
      </c>
      <c r="C291" s="53">
        <v>0</v>
      </c>
      <c r="D291" s="53">
        <v>0</v>
      </c>
      <c r="E291" s="53">
        <v>0</v>
      </c>
      <c r="F291" s="53">
        <f t="shared" si="34"/>
        <v>2</v>
      </c>
      <c r="G291" s="52">
        <f t="shared" si="35"/>
        <v>0</v>
      </c>
      <c r="H291" s="51">
        <f t="shared" si="36"/>
        <v>0.82644628099173556</v>
      </c>
      <c r="I291" s="53">
        <f>SUM(方向別!B250,方向別!I250,方向別!B291)</f>
        <v>8</v>
      </c>
      <c r="J291" s="53">
        <f>SUM(方向別!C250,方向別!J250,方向別!C291)</f>
        <v>0</v>
      </c>
      <c r="K291" s="53">
        <f>SUM(方向別!D250,方向別!K250,方向別!D291)</f>
        <v>1</v>
      </c>
      <c r="L291" s="53">
        <f>SUM(方向別!E250,方向別!L250,方向別!E291)</f>
        <v>0</v>
      </c>
      <c r="M291" s="53">
        <f t="shared" si="37"/>
        <v>9</v>
      </c>
      <c r="N291" s="52">
        <f t="shared" si="38"/>
        <v>0</v>
      </c>
      <c r="O291" s="51">
        <f t="shared" si="39"/>
        <v>1.0273972602739725</v>
      </c>
      <c r="BA291" s="45"/>
      <c r="BB291" s="45"/>
      <c r="BC291" s="45"/>
      <c r="BD291" s="45"/>
      <c r="BE291" s="45"/>
      <c r="BF291" s="45"/>
      <c r="BG291" s="45"/>
      <c r="BH291" s="45"/>
      <c r="BI291" s="45"/>
      <c r="BJ291" s="45"/>
      <c r="BK291" s="45"/>
      <c r="BL291" s="45"/>
      <c r="BM291" s="45"/>
      <c r="BN291" s="45"/>
      <c r="BO291" s="45"/>
    </row>
    <row r="292" spans="1:67" s="46" customFormat="1" ht="13.5" customHeight="1">
      <c r="A292" s="50" t="s">
        <v>15</v>
      </c>
      <c r="B292" s="49">
        <f>SUM(B286:B291)</f>
        <v>12</v>
      </c>
      <c r="C292" s="49">
        <f>SUM(C286:C291)</f>
        <v>0</v>
      </c>
      <c r="D292" s="49">
        <f>SUM(D286:D291)</f>
        <v>0</v>
      </c>
      <c r="E292" s="49">
        <f>SUM(E286:E291)</f>
        <v>0</v>
      </c>
      <c r="F292" s="49">
        <f t="shared" si="34"/>
        <v>12</v>
      </c>
      <c r="G292" s="48">
        <f t="shared" si="35"/>
        <v>0</v>
      </c>
      <c r="H292" s="47">
        <f t="shared" si="36"/>
        <v>4.9586776859504136</v>
      </c>
      <c r="I292" s="49">
        <f>SUM(I286:I291)</f>
        <v>68</v>
      </c>
      <c r="J292" s="49">
        <f>SUM(J286:J291)</f>
        <v>0</v>
      </c>
      <c r="K292" s="49">
        <f>SUM(K286:K291)</f>
        <v>4</v>
      </c>
      <c r="L292" s="49">
        <f>SUM(L286:L291)</f>
        <v>1</v>
      </c>
      <c r="M292" s="49">
        <f t="shared" si="37"/>
        <v>73</v>
      </c>
      <c r="N292" s="48">
        <f t="shared" si="38"/>
        <v>1.3698630136986301</v>
      </c>
      <c r="O292" s="47">
        <f t="shared" si="39"/>
        <v>8.3333333333333321</v>
      </c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  <c r="AA292" s="44"/>
      <c r="AB292" s="44"/>
      <c r="AC292" s="44"/>
      <c r="AD292" s="44"/>
      <c r="AE292" s="44"/>
      <c r="AF292" s="44"/>
      <c r="AG292" s="44"/>
      <c r="AH292" s="44"/>
      <c r="AI292" s="44"/>
      <c r="AJ292" s="44"/>
      <c r="AK292" s="44"/>
      <c r="AL292" s="44"/>
      <c r="AM292" s="44"/>
      <c r="AN292" s="44"/>
      <c r="AO292" s="44"/>
      <c r="AP292" s="44"/>
      <c r="AQ292" s="44"/>
      <c r="AR292" s="44"/>
      <c r="AS292" s="44"/>
      <c r="AT292" s="44"/>
      <c r="AU292" s="44"/>
      <c r="AV292" s="44"/>
      <c r="AW292" s="44"/>
      <c r="AX292" s="44"/>
      <c r="AY292" s="44"/>
      <c r="AZ292" s="44"/>
    </row>
    <row r="293" spans="1:67" s="43" customFormat="1" ht="13.5" customHeight="1">
      <c r="A293" s="50" t="s">
        <v>41</v>
      </c>
      <c r="B293" s="49">
        <f>SUM(B263,B270:B278,B285,B292)</f>
        <v>210</v>
      </c>
      <c r="C293" s="49">
        <f>SUM(C263,C270:C278,C285,C292)</f>
        <v>2</v>
      </c>
      <c r="D293" s="49">
        <f>SUM(D263,D270:D278,D285,D292)</f>
        <v>28</v>
      </c>
      <c r="E293" s="49">
        <f>SUM(E263,E270:E278,E285,E292)</f>
        <v>2</v>
      </c>
      <c r="F293" s="49">
        <f t="shared" si="34"/>
        <v>242</v>
      </c>
      <c r="G293" s="48">
        <f t="shared" si="35"/>
        <v>1.6528925619834711</v>
      </c>
      <c r="H293" s="47">
        <f t="shared" si="36"/>
        <v>100</v>
      </c>
      <c r="I293" s="49">
        <f>SUM(I263,I270:I278,I285,I292)</f>
        <v>750</v>
      </c>
      <c r="J293" s="49">
        <f>SUM(J263,J270:J278,J285,J292)</f>
        <v>4</v>
      </c>
      <c r="K293" s="49">
        <f>SUM(K263,K270:K278,K285,K292)</f>
        <v>108</v>
      </c>
      <c r="L293" s="49">
        <f>SUM(L263,L270:L278,L285,L292)</f>
        <v>14</v>
      </c>
      <c r="M293" s="49">
        <f t="shared" si="37"/>
        <v>876</v>
      </c>
      <c r="N293" s="48">
        <f t="shared" si="38"/>
        <v>2.054794520547945</v>
      </c>
      <c r="O293" s="47">
        <f t="shared" si="39"/>
        <v>100</v>
      </c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  <c r="AA293" s="44"/>
      <c r="AB293" s="44"/>
      <c r="AC293" s="44"/>
      <c r="AD293" s="44"/>
      <c r="AE293" s="44"/>
      <c r="AF293" s="44"/>
      <c r="AG293" s="44"/>
      <c r="AH293" s="44"/>
      <c r="AI293" s="44"/>
      <c r="AJ293" s="44"/>
      <c r="AK293" s="44"/>
      <c r="AL293" s="44"/>
      <c r="AM293" s="44"/>
      <c r="AN293" s="44"/>
      <c r="AO293" s="44"/>
      <c r="AP293" s="44"/>
      <c r="AQ293" s="44"/>
      <c r="AR293" s="44"/>
      <c r="AS293" s="44"/>
      <c r="AT293" s="44"/>
      <c r="AU293" s="44"/>
      <c r="AV293" s="44"/>
      <c r="AW293" s="44"/>
      <c r="AX293" s="44"/>
      <c r="AY293" s="44"/>
      <c r="AZ293" s="44"/>
      <c r="BA293" s="45"/>
      <c r="BB293" s="45"/>
      <c r="BC293" s="45"/>
      <c r="BD293" s="45"/>
      <c r="BE293" s="45"/>
      <c r="BF293" s="45"/>
      <c r="BG293" s="45"/>
      <c r="BH293" s="45"/>
      <c r="BI293" s="45"/>
      <c r="BJ293" s="45"/>
      <c r="BK293" s="45"/>
      <c r="BL293" s="45"/>
      <c r="BM293" s="45"/>
      <c r="BN293" s="45"/>
      <c r="BO293" s="45"/>
    </row>
    <row r="294" spans="1:67" s="43" customFormat="1" ht="12" customHeight="1">
      <c r="A294" s="44"/>
      <c r="B294" s="44"/>
      <c r="C294" s="44"/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  <c r="AA294" s="44"/>
      <c r="AB294" s="44"/>
      <c r="AC294" s="44"/>
      <c r="AD294" s="44"/>
      <c r="AE294" s="44"/>
      <c r="AF294" s="44"/>
      <c r="AG294" s="44"/>
      <c r="AH294" s="44"/>
      <c r="AI294" s="44"/>
      <c r="AJ294" s="44"/>
      <c r="AK294" s="44"/>
      <c r="AL294" s="44"/>
      <c r="AM294" s="44"/>
      <c r="AN294" s="44"/>
      <c r="AO294" s="44"/>
      <c r="AP294" s="44"/>
      <c r="AQ294" s="44"/>
      <c r="AR294" s="44"/>
      <c r="AS294" s="44"/>
      <c r="AT294" s="44"/>
      <c r="AU294" s="44"/>
      <c r="AV294" s="44"/>
      <c r="AW294" s="44"/>
      <c r="AX294" s="44"/>
      <c r="AY294" s="44"/>
      <c r="AZ294" s="44"/>
    </row>
    <row r="295" spans="1:67" s="43" customFormat="1" ht="12" customHeight="1">
      <c r="A295" s="44"/>
      <c r="B295" s="44"/>
      <c r="C295" s="44"/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  <c r="AA295" s="44"/>
      <c r="AB295" s="44"/>
      <c r="AC295" s="44"/>
      <c r="AD295" s="44"/>
      <c r="AE295" s="44"/>
      <c r="AF295" s="44"/>
      <c r="AG295" s="44"/>
      <c r="AH295" s="44"/>
      <c r="AI295" s="44"/>
      <c r="AJ295" s="44"/>
      <c r="AK295" s="44"/>
      <c r="AL295" s="44"/>
      <c r="AM295" s="44"/>
      <c r="AN295" s="44"/>
      <c r="AO295" s="44"/>
      <c r="AP295" s="44"/>
      <c r="AQ295" s="44"/>
      <c r="AR295" s="44"/>
      <c r="AS295" s="44"/>
      <c r="AT295" s="44"/>
      <c r="AU295" s="44"/>
      <c r="AV295" s="44"/>
      <c r="AW295" s="44"/>
      <c r="AX295" s="44"/>
      <c r="AY295" s="44"/>
      <c r="AZ295" s="44"/>
    </row>
    <row r="296" spans="1:67" s="44" customFormat="1" ht="12" customHeight="1">
      <c r="A296" s="70" t="s">
        <v>0</v>
      </c>
      <c r="B296" s="69">
        <v>11</v>
      </c>
      <c r="C296" s="68"/>
      <c r="D296" s="68"/>
      <c r="E296" s="68"/>
      <c r="F296" s="68"/>
      <c r="G296" s="68"/>
      <c r="H296" s="67"/>
      <c r="I296" s="69">
        <v>12</v>
      </c>
      <c r="J296" s="68"/>
      <c r="K296" s="68"/>
      <c r="L296" s="68"/>
      <c r="M296" s="68"/>
      <c r="N296" s="68"/>
      <c r="O296" s="67"/>
      <c r="P296" s="66"/>
      <c r="Q296" s="66"/>
      <c r="R296" s="66"/>
      <c r="S296" s="66"/>
      <c r="T296" s="66"/>
      <c r="U296" s="66"/>
      <c r="V296" s="66"/>
      <c r="W296" s="66"/>
      <c r="X296" s="66"/>
      <c r="Y296" s="66"/>
      <c r="Z296" s="66"/>
      <c r="AA296" s="66"/>
      <c r="AB296" s="66"/>
      <c r="AC296" s="66"/>
      <c r="AD296" s="66"/>
      <c r="AE296" s="66"/>
      <c r="AF296" s="66"/>
      <c r="AG296" s="66"/>
      <c r="AH296" s="66"/>
      <c r="AI296" s="66"/>
      <c r="AJ296" s="66"/>
      <c r="AK296" s="66"/>
      <c r="AL296" s="66"/>
      <c r="AM296" s="66"/>
      <c r="AN296" s="66"/>
      <c r="AO296" s="66"/>
      <c r="AP296" s="66"/>
      <c r="AQ296" s="66"/>
      <c r="AR296" s="66"/>
      <c r="AS296" s="66"/>
      <c r="AT296" s="66"/>
      <c r="AU296" s="66"/>
      <c r="AV296" s="66"/>
      <c r="AW296" s="66"/>
      <c r="AX296" s="66"/>
      <c r="AY296" s="66"/>
      <c r="AZ296" s="66"/>
      <c r="BA296" s="45"/>
      <c r="BB296" s="45"/>
      <c r="BC296" s="45"/>
      <c r="BD296" s="45"/>
      <c r="BE296" s="45"/>
      <c r="BF296" s="45"/>
      <c r="BG296" s="45"/>
      <c r="BH296" s="45"/>
      <c r="BI296" s="45"/>
      <c r="BJ296" s="45"/>
      <c r="BK296" s="45"/>
      <c r="BL296" s="45"/>
      <c r="BM296" s="45"/>
      <c r="BN296" s="45"/>
      <c r="BO296" s="45"/>
    </row>
    <row r="297" spans="1:67" s="46" customFormat="1" ht="39.6" customHeight="1">
      <c r="A297" s="65" t="s">
        <v>1</v>
      </c>
      <c r="B297" s="63" t="s">
        <v>2</v>
      </c>
      <c r="C297" s="62" t="s">
        <v>3</v>
      </c>
      <c r="D297" s="61" t="s">
        <v>4</v>
      </c>
      <c r="E297" s="62" t="s">
        <v>5</v>
      </c>
      <c r="F297" s="61" t="s">
        <v>6</v>
      </c>
      <c r="G297" s="61" t="s">
        <v>7</v>
      </c>
      <c r="H297" s="64" t="s">
        <v>8</v>
      </c>
      <c r="I297" s="63" t="s">
        <v>2</v>
      </c>
      <c r="J297" s="61" t="s">
        <v>3</v>
      </c>
      <c r="K297" s="61" t="s">
        <v>4</v>
      </c>
      <c r="L297" s="62" t="s">
        <v>5</v>
      </c>
      <c r="M297" s="61" t="s">
        <v>6</v>
      </c>
      <c r="N297" s="61" t="s">
        <v>7</v>
      </c>
      <c r="O297" s="60" t="s">
        <v>8</v>
      </c>
      <c r="P297" s="59"/>
      <c r="Q297" s="59"/>
      <c r="R297" s="59"/>
      <c r="S297" s="59"/>
      <c r="T297" s="59"/>
      <c r="U297" s="59"/>
      <c r="V297" s="59"/>
      <c r="W297" s="59"/>
      <c r="X297" s="59"/>
      <c r="Y297" s="59"/>
      <c r="Z297" s="59"/>
      <c r="AA297" s="59"/>
      <c r="AB297" s="59"/>
      <c r="AC297" s="59"/>
      <c r="AD297" s="59"/>
      <c r="AE297" s="59"/>
      <c r="AF297" s="59"/>
      <c r="AG297" s="59"/>
      <c r="AH297" s="59"/>
      <c r="AI297" s="59"/>
      <c r="AJ297" s="59"/>
      <c r="AK297" s="59"/>
      <c r="AL297" s="59"/>
      <c r="AM297" s="59"/>
      <c r="AN297" s="59"/>
      <c r="AO297" s="59"/>
      <c r="AP297" s="59"/>
      <c r="AQ297" s="59"/>
      <c r="AR297" s="59"/>
      <c r="AS297" s="59"/>
      <c r="AT297" s="59"/>
      <c r="AU297" s="59"/>
      <c r="AV297" s="59"/>
      <c r="AW297" s="59"/>
      <c r="AX297" s="59"/>
      <c r="AY297" s="59"/>
      <c r="AZ297" s="59"/>
    </row>
    <row r="298" spans="1:67" s="43" customFormat="1" ht="13.5" customHeight="1">
      <c r="A298" s="58" t="s">
        <v>9</v>
      </c>
      <c r="B298" s="57">
        <v>0</v>
      </c>
      <c r="C298" s="57">
        <v>0</v>
      </c>
      <c r="D298" s="57">
        <v>0</v>
      </c>
      <c r="E298" s="57">
        <v>0</v>
      </c>
      <c r="F298" s="57">
        <f t="shared" ref="F298:F334" si="40">SUM(B298:E298)</f>
        <v>0</v>
      </c>
      <c r="G298" s="56">
        <f t="shared" ref="G298:G334" si="41">IF(SUM(C298,E298)=0,0,SUM(C298,E298)/F298*100)</f>
        <v>0</v>
      </c>
      <c r="H298" s="55">
        <f t="shared" ref="H298:H334" si="42">IF(F298=0,0,F298/F$334*100)</f>
        <v>0</v>
      </c>
      <c r="I298" s="57">
        <v>1</v>
      </c>
      <c r="J298" s="57">
        <v>0</v>
      </c>
      <c r="K298" s="57">
        <v>1</v>
      </c>
      <c r="L298" s="57">
        <v>0</v>
      </c>
      <c r="M298" s="57">
        <f t="shared" ref="M298:M334" si="43">SUM(I298:L298)</f>
        <v>2</v>
      </c>
      <c r="N298" s="56">
        <f t="shared" ref="N298:N334" si="44">IF(SUM(J298,L298)=0,0,SUM(J298,L298)/M298*100)</f>
        <v>0</v>
      </c>
      <c r="O298" s="55">
        <f t="shared" ref="O298:O334" si="45">IF(M298=0,0,M298/M$334*100)</f>
        <v>0.84745762711864403</v>
      </c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  <c r="AA298" s="44"/>
      <c r="AB298" s="44"/>
      <c r="AC298" s="44"/>
      <c r="AD298" s="44"/>
      <c r="AE298" s="44"/>
      <c r="AF298" s="44"/>
      <c r="AG298" s="44"/>
      <c r="AH298" s="44"/>
      <c r="AI298" s="44"/>
      <c r="AJ298" s="44"/>
      <c r="AK298" s="44"/>
      <c r="AL298" s="44"/>
      <c r="AM298" s="44"/>
      <c r="AN298" s="44"/>
      <c r="AO298" s="44"/>
      <c r="AP298" s="44"/>
      <c r="AQ298" s="44"/>
      <c r="AR298" s="44"/>
      <c r="AS298" s="44"/>
      <c r="AT298" s="44"/>
      <c r="AU298" s="44"/>
      <c r="AV298" s="44"/>
      <c r="AW298" s="44"/>
      <c r="AX298" s="44"/>
      <c r="AY298" s="44"/>
      <c r="AZ298" s="44"/>
      <c r="BA298" s="45"/>
      <c r="BB298" s="45"/>
      <c r="BC298" s="45"/>
      <c r="BD298" s="45"/>
      <c r="BE298" s="45"/>
      <c r="BF298" s="45"/>
      <c r="BG298" s="45"/>
      <c r="BH298" s="45"/>
      <c r="BI298" s="45"/>
      <c r="BJ298" s="45"/>
      <c r="BK298" s="45"/>
      <c r="BL298" s="45"/>
      <c r="BM298" s="45"/>
      <c r="BN298" s="45"/>
      <c r="BO298" s="45"/>
    </row>
    <row r="299" spans="1:67" s="43" customFormat="1" ht="13.5" customHeight="1">
      <c r="A299" s="54" t="s">
        <v>10</v>
      </c>
      <c r="B299" s="53">
        <v>0</v>
      </c>
      <c r="C299" s="53">
        <v>0</v>
      </c>
      <c r="D299" s="53">
        <v>0</v>
      </c>
      <c r="E299" s="53">
        <v>0</v>
      </c>
      <c r="F299" s="53">
        <f t="shared" si="40"/>
        <v>0</v>
      </c>
      <c r="G299" s="52">
        <f t="shared" si="41"/>
        <v>0</v>
      </c>
      <c r="H299" s="51">
        <f t="shared" si="42"/>
        <v>0</v>
      </c>
      <c r="I299" s="53">
        <v>2</v>
      </c>
      <c r="J299" s="53">
        <v>0</v>
      </c>
      <c r="K299" s="53">
        <v>0</v>
      </c>
      <c r="L299" s="53">
        <v>0</v>
      </c>
      <c r="M299" s="53">
        <f t="shared" si="43"/>
        <v>2</v>
      </c>
      <c r="N299" s="52">
        <f t="shared" si="44"/>
        <v>0</v>
      </c>
      <c r="O299" s="51">
        <f t="shared" si="45"/>
        <v>0.84745762711864403</v>
      </c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  <c r="AA299" s="44"/>
      <c r="AB299" s="44"/>
      <c r="AC299" s="44"/>
      <c r="AD299" s="44"/>
      <c r="AE299" s="44"/>
      <c r="AF299" s="44"/>
      <c r="AG299" s="44"/>
      <c r="AH299" s="44"/>
      <c r="AI299" s="44"/>
      <c r="AJ299" s="44"/>
      <c r="AK299" s="44"/>
      <c r="AL299" s="44"/>
      <c r="AM299" s="44"/>
      <c r="AN299" s="44"/>
      <c r="AO299" s="44"/>
      <c r="AP299" s="44"/>
      <c r="AQ299" s="44"/>
      <c r="AR299" s="44"/>
      <c r="AS299" s="44"/>
      <c r="AT299" s="44"/>
      <c r="AU299" s="44"/>
      <c r="AV299" s="44"/>
      <c r="AW299" s="44"/>
      <c r="AX299" s="44"/>
      <c r="AY299" s="44"/>
      <c r="AZ299" s="44"/>
      <c r="BA299" s="45"/>
      <c r="BB299" s="45"/>
      <c r="BC299" s="45"/>
      <c r="BD299" s="45"/>
      <c r="BE299" s="45"/>
      <c r="BF299" s="45"/>
      <c r="BG299" s="45"/>
      <c r="BH299" s="45"/>
      <c r="BI299" s="45"/>
      <c r="BJ299" s="45"/>
      <c r="BK299" s="45"/>
      <c r="BL299" s="45"/>
      <c r="BM299" s="45"/>
      <c r="BN299" s="45"/>
      <c r="BO299" s="45"/>
    </row>
    <row r="300" spans="1:67" s="44" customFormat="1" ht="13.5" customHeight="1">
      <c r="A300" s="54" t="s">
        <v>11</v>
      </c>
      <c r="B300" s="53">
        <v>0</v>
      </c>
      <c r="C300" s="53">
        <v>0</v>
      </c>
      <c r="D300" s="53">
        <v>0</v>
      </c>
      <c r="E300" s="53">
        <v>0</v>
      </c>
      <c r="F300" s="53">
        <f t="shared" si="40"/>
        <v>0</v>
      </c>
      <c r="G300" s="52">
        <f t="shared" si="41"/>
        <v>0</v>
      </c>
      <c r="H300" s="51">
        <f t="shared" si="42"/>
        <v>0</v>
      </c>
      <c r="I300" s="53">
        <v>1</v>
      </c>
      <c r="J300" s="53">
        <v>0</v>
      </c>
      <c r="K300" s="53">
        <v>0</v>
      </c>
      <c r="L300" s="53">
        <v>0</v>
      </c>
      <c r="M300" s="53">
        <f t="shared" si="43"/>
        <v>1</v>
      </c>
      <c r="N300" s="52">
        <f t="shared" si="44"/>
        <v>0</v>
      </c>
      <c r="O300" s="51">
        <f t="shared" si="45"/>
        <v>0.42372881355932202</v>
      </c>
      <c r="BA300" s="45"/>
      <c r="BB300" s="45"/>
      <c r="BC300" s="45"/>
      <c r="BD300" s="45"/>
      <c r="BE300" s="45"/>
      <c r="BF300" s="45"/>
      <c r="BG300" s="45"/>
      <c r="BH300" s="45"/>
      <c r="BI300" s="45"/>
      <c r="BJ300" s="45"/>
      <c r="BK300" s="45"/>
      <c r="BL300" s="45"/>
      <c r="BM300" s="45"/>
      <c r="BN300" s="45"/>
      <c r="BO300" s="45"/>
    </row>
    <row r="301" spans="1:67" s="46" customFormat="1" ht="13.5" customHeight="1">
      <c r="A301" s="54" t="s">
        <v>12</v>
      </c>
      <c r="B301" s="53">
        <v>0</v>
      </c>
      <c r="C301" s="53">
        <v>0</v>
      </c>
      <c r="D301" s="53">
        <v>0</v>
      </c>
      <c r="E301" s="53">
        <v>0</v>
      </c>
      <c r="F301" s="53">
        <f t="shared" si="40"/>
        <v>0</v>
      </c>
      <c r="G301" s="52">
        <f t="shared" si="41"/>
        <v>0</v>
      </c>
      <c r="H301" s="51">
        <f t="shared" si="42"/>
        <v>0</v>
      </c>
      <c r="I301" s="53">
        <v>0</v>
      </c>
      <c r="J301" s="53">
        <v>0</v>
      </c>
      <c r="K301" s="53">
        <v>1</v>
      </c>
      <c r="L301" s="53">
        <v>0</v>
      </c>
      <c r="M301" s="53">
        <f t="shared" si="43"/>
        <v>1</v>
      </c>
      <c r="N301" s="52">
        <f t="shared" si="44"/>
        <v>0</v>
      </c>
      <c r="O301" s="51">
        <f t="shared" si="45"/>
        <v>0.42372881355932202</v>
      </c>
      <c r="P301" s="44"/>
      <c r="Q301" s="44"/>
      <c r="R301" s="44"/>
      <c r="S301" s="44"/>
      <c r="T301" s="44"/>
      <c r="U301" s="44"/>
      <c r="V301" s="44"/>
      <c r="W301" s="44"/>
      <c r="X301" s="44"/>
      <c r="Y301" s="44"/>
      <c r="Z301" s="44"/>
      <c r="AA301" s="44"/>
      <c r="AB301" s="44"/>
      <c r="AC301" s="44"/>
      <c r="AD301" s="44"/>
      <c r="AE301" s="44"/>
      <c r="AF301" s="44"/>
      <c r="AG301" s="44"/>
      <c r="AH301" s="44"/>
      <c r="AI301" s="44"/>
      <c r="AJ301" s="44"/>
      <c r="AK301" s="44"/>
      <c r="AL301" s="44"/>
      <c r="AM301" s="44"/>
      <c r="AN301" s="44"/>
      <c r="AO301" s="44"/>
      <c r="AP301" s="44"/>
      <c r="AQ301" s="44"/>
      <c r="AR301" s="44"/>
      <c r="AS301" s="44"/>
      <c r="AT301" s="44"/>
      <c r="AU301" s="44"/>
      <c r="AV301" s="44"/>
      <c r="AW301" s="44"/>
      <c r="AX301" s="44"/>
      <c r="AY301" s="44"/>
      <c r="AZ301" s="44"/>
      <c r="BA301" s="45"/>
      <c r="BB301" s="45"/>
      <c r="BC301" s="45"/>
      <c r="BD301" s="45"/>
      <c r="BE301" s="45"/>
      <c r="BF301" s="45"/>
      <c r="BG301" s="45"/>
      <c r="BH301" s="45"/>
      <c r="BI301" s="45"/>
      <c r="BJ301" s="45"/>
      <c r="BK301" s="45"/>
      <c r="BL301" s="45"/>
      <c r="BM301" s="45"/>
      <c r="BN301" s="45"/>
      <c r="BO301" s="45"/>
    </row>
    <row r="302" spans="1:67" s="44" customFormat="1" ht="13.5" customHeight="1">
      <c r="A302" s="54" t="s">
        <v>13</v>
      </c>
      <c r="B302" s="53">
        <v>0</v>
      </c>
      <c r="C302" s="53">
        <v>0</v>
      </c>
      <c r="D302" s="53">
        <v>0</v>
      </c>
      <c r="E302" s="53">
        <v>0</v>
      </c>
      <c r="F302" s="53">
        <f t="shared" si="40"/>
        <v>0</v>
      </c>
      <c r="G302" s="52">
        <f t="shared" si="41"/>
        <v>0</v>
      </c>
      <c r="H302" s="51">
        <f t="shared" si="42"/>
        <v>0</v>
      </c>
      <c r="I302" s="53">
        <v>1</v>
      </c>
      <c r="J302" s="53">
        <v>0</v>
      </c>
      <c r="K302" s="53">
        <v>1</v>
      </c>
      <c r="L302" s="53">
        <v>0</v>
      </c>
      <c r="M302" s="53">
        <f t="shared" si="43"/>
        <v>2</v>
      </c>
      <c r="N302" s="52">
        <f t="shared" si="44"/>
        <v>0</v>
      </c>
      <c r="O302" s="51">
        <f t="shared" si="45"/>
        <v>0.84745762711864403</v>
      </c>
      <c r="BA302" s="45"/>
      <c r="BB302" s="45"/>
      <c r="BC302" s="45"/>
      <c r="BD302" s="45"/>
      <c r="BE302" s="45"/>
      <c r="BF302" s="45"/>
      <c r="BG302" s="45"/>
      <c r="BH302" s="45"/>
      <c r="BI302" s="45"/>
      <c r="BJ302" s="45"/>
      <c r="BK302" s="45"/>
      <c r="BL302" s="45"/>
      <c r="BM302" s="45"/>
      <c r="BN302" s="45"/>
      <c r="BO302" s="45"/>
    </row>
    <row r="303" spans="1:67" s="44" customFormat="1" ht="13.5" customHeight="1">
      <c r="A303" s="54" t="s">
        <v>14</v>
      </c>
      <c r="B303" s="53">
        <v>0</v>
      </c>
      <c r="C303" s="53">
        <v>0</v>
      </c>
      <c r="D303" s="53">
        <v>0</v>
      </c>
      <c r="E303" s="53">
        <v>0</v>
      </c>
      <c r="F303" s="53">
        <f t="shared" si="40"/>
        <v>0</v>
      </c>
      <c r="G303" s="52">
        <f t="shared" si="41"/>
        <v>0</v>
      </c>
      <c r="H303" s="51">
        <f t="shared" si="42"/>
        <v>0</v>
      </c>
      <c r="I303" s="53">
        <v>1</v>
      </c>
      <c r="J303" s="53">
        <v>0</v>
      </c>
      <c r="K303" s="53">
        <v>0</v>
      </c>
      <c r="L303" s="53">
        <v>0</v>
      </c>
      <c r="M303" s="53">
        <f t="shared" si="43"/>
        <v>1</v>
      </c>
      <c r="N303" s="52">
        <f t="shared" si="44"/>
        <v>0</v>
      </c>
      <c r="O303" s="51">
        <f t="shared" si="45"/>
        <v>0.42372881355932202</v>
      </c>
      <c r="BA303" s="45"/>
      <c r="BB303" s="45"/>
      <c r="BC303" s="45"/>
      <c r="BD303" s="45"/>
      <c r="BE303" s="45"/>
      <c r="BF303" s="45"/>
      <c r="BG303" s="45"/>
      <c r="BH303" s="45"/>
      <c r="BI303" s="45"/>
      <c r="BJ303" s="45"/>
      <c r="BK303" s="45"/>
      <c r="BL303" s="45"/>
      <c r="BM303" s="45"/>
      <c r="BN303" s="45"/>
      <c r="BO303" s="45"/>
    </row>
    <row r="304" spans="1:67" s="44" customFormat="1" ht="13.5" customHeight="1">
      <c r="A304" s="50" t="s">
        <v>15</v>
      </c>
      <c r="B304" s="49">
        <f>SUM(B298:B303)</f>
        <v>0</v>
      </c>
      <c r="C304" s="49">
        <f>SUM(C298:C303)</f>
        <v>0</v>
      </c>
      <c r="D304" s="49">
        <f>SUM(D298:D303)</f>
        <v>0</v>
      </c>
      <c r="E304" s="49">
        <f>SUM(E298:E303)</f>
        <v>0</v>
      </c>
      <c r="F304" s="49">
        <f t="shared" si="40"/>
        <v>0</v>
      </c>
      <c r="G304" s="48">
        <f t="shared" si="41"/>
        <v>0</v>
      </c>
      <c r="H304" s="47">
        <f t="shared" si="42"/>
        <v>0</v>
      </c>
      <c r="I304" s="49">
        <f>SUM(I298:I303)</f>
        <v>6</v>
      </c>
      <c r="J304" s="49">
        <f>SUM(J298:J303)</f>
        <v>0</v>
      </c>
      <c r="K304" s="49">
        <f>SUM(K298:K303)</f>
        <v>3</v>
      </c>
      <c r="L304" s="49">
        <f>SUM(L298:L303)</f>
        <v>0</v>
      </c>
      <c r="M304" s="49">
        <f t="shared" si="43"/>
        <v>9</v>
      </c>
      <c r="N304" s="48">
        <f t="shared" si="44"/>
        <v>0</v>
      </c>
      <c r="O304" s="47">
        <f t="shared" si="45"/>
        <v>3.8135593220338984</v>
      </c>
      <c r="BA304" s="45"/>
      <c r="BB304" s="45"/>
      <c r="BC304" s="45"/>
      <c r="BD304" s="45"/>
      <c r="BE304" s="45"/>
      <c r="BF304" s="45"/>
      <c r="BG304" s="45"/>
      <c r="BH304" s="45"/>
      <c r="BI304" s="45"/>
      <c r="BJ304" s="45"/>
      <c r="BK304" s="45"/>
      <c r="BL304" s="45"/>
      <c r="BM304" s="45"/>
      <c r="BN304" s="45"/>
      <c r="BO304" s="45"/>
    </row>
    <row r="305" spans="1:67" s="46" customFormat="1" ht="13.5" customHeight="1">
      <c r="A305" s="58" t="s">
        <v>16</v>
      </c>
      <c r="B305" s="57">
        <v>0</v>
      </c>
      <c r="C305" s="57">
        <v>0</v>
      </c>
      <c r="D305" s="57">
        <v>0</v>
      </c>
      <c r="E305" s="57">
        <v>0</v>
      </c>
      <c r="F305" s="57">
        <f t="shared" si="40"/>
        <v>0</v>
      </c>
      <c r="G305" s="56">
        <f t="shared" si="41"/>
        <v>0</v>
      </c>
      <c r="H305" s="55">
        <f t="shared" si="42"/>
        <v>0</v>
      </c>
      <c r="I305" s="57">
        <v>1</v>
      </c>
      <c r="J305" s="57">
        <v>0</v>
      </c>
      <c r="K305" s="57">
        <v>0</v>
      </c>
      <c r="L305" s="57">
        <v>1</v>
      </c>
      <c r="M305" s="57">
        <f t="shared" si="43"/>
        <v>2</v>
      </c>
      <c r="N305" s="56">
        <f t="shared" si="44"/>
        <v>50</v>
      </c>
      <c r="O305" s="55">
        <f t="shared" si="45"/>
        <v>0.84745762711864403</v>
      </c>
      <c r="P305" s="44"/>
      <c r="Q305" s="44"/>
      <c r="R305" s="44"/>
      <c r="S305" s="44"/>
      <c r="T305" s="44"/>
      <c r="U305" s="44"/>
      <c r="V305" s="44"/>
      <c r="W305" s="44"/>
      <c r="X305" s="44"/>
      <c r="Y305" s="44"/>
      <c r="Z305" s="44"/>
      <c r="AA305" s="44"/>
      <c r="AB305" s="44"/>
      <c r="AC305" s="44"/>
      <c r="AD305" s="44"/>
      <c r="AE305" s="44"/>
      <c r="AF305" s="44"/>
      <c r="AG305" s="44"/>
      <c r="AH305" s="44"/>
      <c r="AI305" s="44"/>
      <c r="AJ305" s="44"/>
      <c r="AK305" s="44"/>
      <c r="AL305" s="44"/>
      <c r="AM305" s="44"/>
      <c r="AN305" s="44"/>
      <c r="AO305" s="44"/>
      <c r="AP305" s="44"/>
      <c r="AQ305" s="44"/>
      <c r="AR305" s="44"/>
      <c r="AS305" s="44"/>
      <c r="AT305" s="44"/>
      <c r="AU305" s="44"/>
      <c r="AV305" s="44"/>
      <c r="AW305" s="44"/>
      <c r="AX305" s="44"/>
      <c r="AY305" s="44"/>
      <c r="AZ305" s="44"/>
    </row>
    <row r="306" spans="1:67" s="46" customFormat="1" ht="13.5" customHeight="1">
      <c r="A306" s="54" t="s">
        <v>17</v>
      </c>
      <c r="B306" s="53">
        <v>0</v>
      </c>
      <c r="C306" s="53">
        <v>0</v>
      </c>
      <c r="D306" s="53">
        <v>0</v>
      </c>
      <c r="E306" s="53">
        <v>0</v>
      </c>
      <c r="F306" s="53">
        <f t="shared" si="40"/>
        <v>0</v>
      </c>
      <c r="G306" s="52">
        <f t="shared" si="41"/>
        <v>0</v>
      </c>
      <c r="H306" s="51">
        <f t="shared" si="42"/>
        <v>0</v>
      </c>
      <c r="I306" s="53">
        <v>1</v>
      </c>
      <c r="J306" s="53">
        <v>0</v>
      </c>
      <c r="K306" s="53">
        <v>1</v>
      </c>
      <c r="L306" s="53">
        <v>0</v>
      </c>
      <c r="M306" s="53">
        <f t="shared" si="43"/>
        <v>2</v>
      </c>
      <c r="N306" s="52">
        <f t="shared" si="44"/>
        <v>0</v>
      </c>
      <c r="O306" s="51">
        <f t="shared" si="45"/>
        <v>0.84745762711864403</v>
      </c>
      <c r="P306" s="44"/>
      <c r="Q306" s="44"/>
      <c r="R306" s="44"/>
      <c r="S306" s="44"/>
      <c r="T306" s="44"/>
      <c r="U306" s="44"/>
      <c r="V306" s="44"/>
      <c r="W306" s="44"/>
      <c r="X306" s="44"/>
      <c r="Y306" s="44"/>
      <c r="Z306" s="44"/>
      <c r="AA306" s="44"/>
      <c r="AB306" s="44"/>
      <c r="AC306" s="44"/>
      <c r="AD306" s="44"/>
      <c r="AE306" s="44"/>
      <c r="AF306" s="44"/>
      <c r="AG306" s="44"/>
      <c r="AH306" s="44"/>
      <c r="AI306" s="44"/>
      <c r="AJ306" s="44"/>
      <c r="AK306" s="44"/>
      <c r="AL306" s="44"/>
      <c r="AM306" s="44"/>
      <c r="AN306" s="44"/>
      <c r="AO306" s="44"/>
      <c r="AP306" s="44"/>
      <c r="AQ306" s="44"/>
      <c r="AR306" s="44"/>
      <c r="AS306" s="44"/>
      <c r="AT306" s="44"/>
      <c r="AU306" s="44"/>
      <c r="AV306" s="44"/>
      <c r="AW306" s="44"/>
      <c r="AX306" s="44"/>
      <c r="AY306" s="44"/>
      <c r="AZ306" s="44"/>
    </row>
    <row r="307" spans="1:67" s="46" customFormat="1" ht="13.5" customHeight="1">
      <c r="A307" s="54" t="s">
        <v>18</v>
      </c>
      <c r="B307" s="53">
        <v>0</v>
      </c>
      <c r="C307" s="53">
        <v>0</v>
      </c>
      <c r="D307" s="53">
        <v>0</v>
      </c>
      <c r="E307" s="53">
        <v>0</v>
      </c>
      <c r="F307" s="53">
        <f t="shared" si="40"/>
        <v>0</v>
      </c>
      <c r="G307" s="52">
        <f t="shared" si="41"/>
        <v>0</v>
      </c>
      <c r="H307" s="51">
        <f t="shared" si="42"/>
        <v>0</v>
      </c>
      <c r="I307" s="53">
        <v>3</v>
      </c>
      <c r="J307" s="53">
        <v>0</v>
      </c>
      <c r="K307" s="53">
        <v>1</v>
      </c>
      <c r="L307" s="53">
        <v>0</v>
      </c>
      <c r="M307" s="53">
        <f t="shared" si="43"/>
        <v>4</v>
      </c>
      <c r="N307" s="52">
        <f t="shared" si="44"/>
        <v>0</v>
      </c>
      <c r="O307" s="51">
        <f t="shared" si="45"/>
        <v>1.6949152542372881</v>
      </c>
      <c r="P307" s="44"/>
      <c r="Q307" s="44"/>
      <c r="R307" s="44"/>
      <c r="S307" s="44"/>
      <c r="T307" s="44"/>
      <c r="U307" s="44"/>
      <c r="V307" s="44"/>
      <c r="W307" s="44"/>
      <c r="X307" s="44"/>
      <c r="Y307" s="44"/>
      <c r="Z307" s="44"/>
      <c r="AA307" s="44"/>
      <c r="AB307" s="44"/>
      <c r="AC307" s="44"/>
      <c r="AD307" s="44"/>
      <c r="AE307" s="44"/>
      <c r="AF307" s="44"/>
      <c r="AG307" s="44"/>
      <c r="AH307" s="44"/>
      <c r="AI307" s="44"/>
      <c r="AJ307" s="44"/>
      <c r="AK307" s="44"/>
      <c r="AL307" s="44"/>
      <c r="AM307" s="44"/>
      <c r="AN307" s="44"/>
      <c r="AO307" s="44"/>
      <c r="AP307" s="44"/>
      <c r="AQ307" s="44"/>
      <c r="AR307" s="44"/>
      <c r="AS307" s="44"/>
      <c r="AT307" s="44"/>
      <c r="AU307" s="44"/>
      <c r="AV307" s="44"/>
      <c r="AW307" s="44"/>
      <c r="AX307" s="44"/>
      <c r="AY307" s="44"/>
      <c r="AZ307" s="44"/>
      <c r="BA307" s="45"/>
      <c r="BB307" s="45"/>
      <c r="BC307" s="45"/>
      <c r="BD307" s="45"/>
      <c r="BE307" s="45"/>
      <c r="BF307" s="45"/>
      <c r="BG307" s="45"/>
      <c r="BH307" s="45"/>
      <c r="BI307" s="45"/>
      <c r="BJ307" s="45"/>
      <c r="BK307" s="45"/>
      <c r="BL307" s="45"/>
      <c r="BM307" s="45"/>
      <c r="BN307" s="45"/>
      <c r="BO307" s="45"/>
    </row>
    <row r="308" spans="1:67" s="44" customFormat="1" ht="13.5" customHeight="1">
      <c r="A308" s="54" t="s">
        <v>19</v>
      </c>
      <c r="B308" s="53">
        <v>0</v>
      </c>
      <c r="C308" s="53">
        <v>0</v>
      </c>
      <c r="D308" s="53">
        <v>0</v>
      </c>
      <c r="E308" s="53">
        <v>0</v>
      </c>
      <c r="F308" s="53">
        <f t="shared" si="40"/>
        <v>0</v>
      </c>
      <c r="G308" s="52">
        <f t="shared" si="41"/>
        <v>0</v>
      </c>
      <c r="H308" s="51">
        <f t="shared" si="42"/>
        <v>0</v>
      </c>
      <c r="I308" s="53">
        <v>3</v>
      </c>
      <c r="J308" s="53">
        <v>1</v>
      </c>
      <c r="K308" s="53">
        <v>1</v>
      </c>
      <c r="L308" s="53">
        <v>0</v>
      </c>
      <c r="M308" s="53">
        <f t="shared" si="43"/>
        <v>5</v>
      </c>
      <c r="N308" s="52">
        <f t="shared" si="44"/>
        <v>20</v>
      </c>
      <c r="O308" s="51">
        <f t="shared" si="45"/>
        <v>2.1186440677966099</v>
      </c>
      <c r="BA308" s="45"/>
      <c r="BB308" s="45"/>
      <c r="BC308" s="45"/>
      <c r="BD308" s="45"/>
      <c r="BE308" s="45"/>
      <c r="BF308" s="45"/>
      <c r="BG308" s="45"/>
      <c r="BH308" s="45"/>
      <c r="BI308" s="45"/>
      <c r="BJ308" s="45"/>
      <c r="BK308" s="45"/>
      <c r="BL308" s="45"/>
      <c r="BM308" s="45"/>
      <c r="BN308" s="45"/>
      <c r="BO308" s="45"/>
    </row>
    <row r="309" spans="1:67" s="46" customFormat="1" ht="13.5" customHeight="1">
      <c r="A309" s="54" t="s">
        <v>20</v>
      </c>
      <c r="B309" s="53">
        <v>0</v>
      </c>
      <c r="C309" s="53">
        <v>0</v>
      </c>
      <c r="D309" s="53">
        <v>0</v>
      </c>
      <c r="E309" s="53">
        <v>0</v>
      </c>
      <c r="F309" s="53">
        <f t="shared" si="40"/>
        <v>0</v>
      </c>
      <c r="G309" s="52">
        <f t="shared" si="41"/>
        <v>0</v>
      </c>
      <c r="H309" s="51">
        <f t="shared" si="42"/>
        <v>0</v>
      </c>
      <c r="I309" s="53">
        <v>3</v>
      </c>
      <c r="J309" s="53">
        <v>0</v>
      </c>
      <c r="K309" s="53">
        <v>0</v>
      </c>
      <c r="L309" s="53">
        <v>0</v>
      </c>
      <c r="M309" s="53">
        <f t="shared" si="43"/>
        <v>3</v>
      </c>
      <c r="N309" s="52">
        <f t="shared" si="44"/>
        <v>0</v>
      </c>
      <c r="O309" s="51">
        <f t="shared" si="45"/>
        <v>1.2711864406779663</v>
      </c>
      <c r="P309" s="44"/>
      <c r="Q309" s="44"/>
      <c r="R309" s="44"/>
      <c r="S309" s="44"/>
      <c r="T309" s="44"/>
      <c r="U309" s="44"/>
      <c r="V309" s="44"/>
      <c r="W309" s="44"/>
      <c r="X309" s="44"/>
      <c r="Y309" s="44"/>
      <c r="Z309" s="44"/>
      <c r="AA309" s="44"/>
      <c r="AB309" s="44"/>
      <c r="AC309" s="44"/>
      <c r="AD309" s="44"/>
      <c r="AE309" s="44"/>
      <c r="AF309" s="44"/>
      <c r="AG309" s="44"/>
      <c r="AH309" s="44"/>
      <c r="AI309" s="44"/>
      <c r="AJ309" s="44"/>
      <c r="AK309" s="44"/>
      <c r="AL309" s="44"/>
      <c r="AM309" s="44"/>
      <c r="AN309" s="44"/>
      <c r="AO309" s="44"/>
      <c r="AP309" s="44"/>
      <c r="AQ309" s="44"/>
      <c r="AR309" s="44"/>
      <c r="AS309" s="44"/>
      <c r="AT309" s="44"/>
      <c r="AU309" s="44"/>
      <c r="AV309" s="44"/>
      <c r="AW309" s="44"/>
      <c r="AX309" s="44"/>
      <c r="AY309" s="44"/>
      <c r="AZ309" s="44"/>
      <c r="BA309" s="45"/>
      <c r="BB309" s="45"/>
      <c r="BC309" s="45"/>
      <c r="BD309" s="45"/>
      <c r="BE309" s="45"/>
      <c r="BF309" s="45"/>
      <c r="BG309" s="45"/>
      <c r="BH309" s="45"/>
      <c r="BI309" s="45"/>
      <c r="BJ309" s="45"/>
      <c r="BK309" s="45"/>
      <c r="BL309" s="45"/>
      <c r="BM309" s="45"/>
      <c r="BN309" s="45"/>
      <c r="BO309" s="45"/>
    </row>
    <row r="310" spans="1:67" s="44" customFormat="1" ht="13.5" customHeight="1">
      <c r="A310" s="54" t="s">
        <v>21</v>
      </c>
      <c r="B310" s="53">
        <v>0</v>
      </c>
      <c r="C310" s="53">
        <v>0</v>
      </c>
      <c r="D310" s="53">
        <v>0</v>
      </c>
      <c r="E310" s="53">
        <v>0</v>
      </c>
      <c r="F310" s="53">
        <f t="shared" si="40"/>
        <v>0</v>
      </c>
      <c r="G310" s="52">
        <f t="shared" si="41"/>
        <v>0</v>
      </c>
      <c r="H310" s="51">
        <f t="shared" si="42"/>
        <v>0</v>
      </c>
      <c r="I310" s="53">
        <v>3</v>
      </c>
      <c r="J310" s="53">
        <v>0</v>
      </c>
      <c r="K310" s="53">
        <v>1</v>
      </c>
      <c r="L310" s="53">
        <v>0</v>
      </c>
      <c r="M310" s="53">
        <f t="shared" si="43"/>
        <v>4</v>
      </c>
      <c r="N310" s="52">
        <f t="shared" si="44"/>
        <v>0</v>
      </c>
      <c r="O310" s="51">
        <f t="shared" si="45"/>
        <v>1.6949152542372881</v>
      </c>
      <c r="BA310" s="45"/>
      <c r="BB310" s="45"/>
      <c r="BC310" s="45"/>
      <c r="BD310" s="45"/>
      <c r="BE310" s="45"/>
      <c r="BF310" s="45"/>
      <c r="BG310" s="45"/>
      <c r="BH310" s="45"/>
      <c r="BI310" s="45"/>
      <c r="BJ310" s="45"/>
      <c r="BK310" s="45"/>
      <c r="BL310" s="45"/>
      <c r="BM310" s="45"/>
      <c r="BN310" s="45"/>
      <c r="BO310" s="45"/>
    </row>
    <row r="311" spans="1:67" s="46" customFormat="1" ht="13.5" customHeight="1">
      <c r="A311" s="50" t="s">
        <v>15</v>
      </c>
      <c r="B311" s="49">
        <f>SUM(B305:B310)</f>
        <v>0</v>
      </c>
      <c r="C311" s="49">
        <f>SUM(C305:C310)</f>
        <v>0</v>
      </c>
      <c r="D311" s="49">
        <f>SUM(D305:D310)</f>
        <v>0</v>
      </c>
      <c r="E311" s="49">
        <f>SUM(E305:E310)</f>
        <v>0</v>
      </c>
      <c r="F311" s="49">
        <f t="shared" si="40"/>
        <v>0</v>
      </c>
      <c r="G311" s="48">
        <f t="shared" si="41"/>
        <v>0</v>
      </c>
      <c r="H311" s="47">
        <f t="shared" si="42"/>
        <v>0</v>
      </c>
      <c r="I311" s="49">
        <f>SUM(I305:I310)</f>
        <v>14</v>
      </c>
      <c r="J311" s="49">
        <f>SUM(J305:J310)</f>
        <v>1</v>
      </c>
      <c r="K311" s="49">
        <f>SUM(K305:K310)</f>
        <v>4</v>
      </c>
      <c r="L311" s="49">
        <f>SUM(L305:L310)</f>
        <v>1</v>
      </c>
      <c r="M311" s="49">
        <f t="shared" si="43"/>
        <v>20</v>
      </c>
      <c r="N311" s="48">
        <f t="shared" si="44"/>
        <v>10</v>
      </c>
      <c r="O311" s="47">
        <f t="shared" si="45"/>
        <v>8.4745762711864394</v>
      </c>
      <c r="P311" s="44"/>
      <c r="Q311" s="44"/>
      <c r="R311" s="44"/>
      <c r="S311" s="44"/>
      <c r="T311" s="44"/>
      <c r="U311" s="44"/>
      <c r="V311" s="44"/>
      <c r="W311" s="44"/>
      <c r="X311" s="44"/>
      <c r="Y311" s="44"/>
      <c r="Z311" s="44"/>
      <c r="AA311" s="44"/>
      <c r="AB311" s="44"/>
      <c r="AC311" s="44"/>
      <c r="AD311" s="44"/>
      <c r="AE311" s="44"/>
      <c r="AF311" s="44"/>
      <c r="AG311" s="44"/>
      <c r="AH311" s="44"/>
      <c r="AI311" s="44"/>
      <c r="AJ311" s="44"/>
      <c r="AK311" s="44"/>
      <c r="AL311" s="44"/>
      <c r="AM311" s="44"/>
      <c r="AN311" s="44"/>
      <c r="AO311" s="44"/>
      <c r="AP311" s="44"/>
      <c r="AQ311" s="44"/>
      <c r="AR311" s="44"/>
      <c r="AS311" s="44"/>
      <c r="AT311" s="44"/>
      <c r="AU311" s="44"/>
      <c r="AV311" s="44"/>
      <c r="AW311" s="44"/>
      <c r="AX311" s="44"/>
      <c r="AY311" s="44"/>
      <c r="AZ311" s="44"/>
    </row>
    <row r="312" spans="1:67" s="44" customFormat="1" ht="13.5" customHeight="1">
      <c r="A312" s="54" t="s">
        <v>22</v>
      </c>
      <c r="B312" s="53">
        <v>0</v>
      </c>
      <c r="C312" s="53">
        <v>0</v>
      </c>
      <c r="D312" s="53">
        <v>0</v>
      </c>
      <c r="E312" s="53">
        <v>0</v>
      </c>
      <c r="F312" s="53">
        <f t="shared" si="40"/>
        <v>0</v>
      </c>
      <c r="G312" s="52">
        <f t="shared" si="41"/>
        <v>0</v>
      </c>
      <c r="H312" s="51">
        <f t="shared" si="42"/>
        <v>0</v>
      </c>
      <c r="I312" s="53">
        <v>10</v>
      </c>
      <c r="J312" s="53">
        <v>0</v>
      </c>
      <c r="K312" s="53">
        <v>1</v>
      </c>
      <c r="L312" s="53">
        <v>2</v>
      </c>
      <c r="M312" s="53">
        <f t="shared" si="43"/>
        <v>13</v>
      </c>
      <c r="N312" s="52">
        <f t="shared" si="44"/>
        <v>15.384615384615385</v>
      </c>
      <c r="O312" s="51">
        <f t="shared" si="45"/>
        <v>5.508474576271186</v>
      </c>
      <c r="BA312" s="45"/>
      <c r="BB312" s="45"/>
      <c r="BC312" s="45"/>
      <c r="BD312" s="45"/>
      <c r="BE312" s="45"/>
      <c r="BF312" s="45"/>
      <c r="BG312" s="45"/>
      <c r="BH312" s="45"/>
      <c r="BI312" s="45"/>
      <c r="BJ312" s="45"/>
      <c r="BK312" s="45"/>
      <c r="BL312" s="45"/>
      <c r="BM312" s="45"/>
      <c r="BN312" s="45"/>
      <c r="BO312" s="45"/>
    </row>
    <row r="313" spans="1:67" s="46" customFormat="1" ht="13.5" customHeight="1">
      <c r="A313" s="54" t="s">
        <v>23</v>
      </c>
      <c r="B313" s="53">
        <v>0</v>
      </c>
      <c r="C313" s="53">
        <v>0</v>
      </c>
      <c r="D313" s="53">
        <v>0</v>
      </c>
      <c r="E313" s="53">
        <v>0</v>
      </c>
      <c r="F313" s="53">
        <f t="shared" si="40"/>
        <v>0</v>
      </c>
      <c r="G313" s="52">
        <f t="shared" si="41"/>
        <v>0</v>
      </c>
      <c r="H313" s="51">
        <f t="shared" si="42"/>
        <v>0</v>
      </c>
      <c r="I313" s="53">
        <v>11</v>
      </c>
      <c r="J313" s="53">
        <v>0</v>
      </c>
      <c r="K313" s="53">
        <v>3</v>
      </c>
      <c r="L313" s="53">
        <v>1</v>
      </c>
      <c r="M313" s="53">
        <f t="shared" si="43"/>
        <v>15</v>
      </c>
      <c r="N313" s="52">
        <f t="shared" si="44"/>
        <v>6.666666666666667</v>
      </c>
      <c r="O313" s="51">
        <f t="shared" si="45"/>
        <v>6.3559322033898304</v>
      </c>
      <c r="P313" s="44"/>
      <c r="Q313" s="44"/>
      <c r="R313" s="44"/>
      <c r="S313" s="44"/>
      <c r="T313" s="44"/>
      <c r="U313" s="44"/>
      <c r="V313" s="44"/>
      <c r="W313" s="44"/>
      <c r="X313" s="44"/>
      <c r="Y313" s="44"/>
      <c r="Z313" s="44"/>
      <c r="AA313" s="44"/>
      <c r="AB313" s="44"/>
      <c r="AC313" s="44"/>
      <c r="AD313" s="44"/>
      <c r="AE313" s="44"/>
      <c r="AF313" s="44"/>
      <c r="AG313" s="44"/>
      <c r="AH313" s="44"/>
      <c r="AI313" s="44"/>
      <c r="AJ313" s="44"/>
      <c r="AK313" s="44"/>
      <c r="AL313" s="44"/>
      <c r="AM313" s="44"/>
      <c r="AN313" s="44"/>
      <c r="AO313" s="44"/>
      <c r="AP313" s="44"/>
      <c r="AQ313" s="44"/>
      <c r="AR313" s="44"/>
      <c r="AS313" s="44"/>
      <c r="AT313" s="44"/>
      <c r="AU313" s="44"/>
      <c r="AV313" s="44"/>
      <c r="AW313" s="44"/>
      <c r="AX313" s="44"/>
      <c r="AY313" s="44"/>
      <c r="AZ313" s="44"/>
    </row>
    <row r="314" spans="1:67" s="44" customFormat="1" ht="13.5" customHeight="1">
      <c r="A314" s="54" t="s">
        <v>24</v>
      </c>
      <c r="B314" s="53">
        <v>0</v>
      </c>
      <c r="C314" s="53">
        <v>0</v>
      </c>
      <c r="D314" s="53">
        <v>0</v>
      </c>
      <c r="E314" s="53">
        <v>0</v>
      </c>
      <c r="F314" s="53">
        <f t="shared" si="40"/>
        <v>0</v>
      </c>
      <c r="G314" s="52">
        <f t="shared" si="41"/>
        <v>0</v>
      </c>
      <c r="H314" s="51">
        <f t="shared" si="42"/>
        <v>0</v>
      </c>
      <c r="I314" s="53">
        <v>18</v>
      </c>
      <c r="J314" s="53">
        <v>0</v>
      </c>
      <c r="K314" s="53">
        <v>3</v>
      </c>
      <c r="L314" s="53">
        <v>1</v>
      </c>
      <c r="M314" s="53">
        <f t="shared" si="43"/>
        <v>22</v>
      </c>
      <c r="N314" s="52">
        <f t="shared" si="44"/>
        <v>4.5454545454545459</v>
      </c>
      <c r="O314" s="51">
        <f t="shared" si="45"/>
        <v>9.3220338983050848</v>
      </c>
      <c r="BA314" s="45"/>
      <c r="BB314" s="45"/>
      <c r="BC314" s="45"/>
      <c r="BD314" s="45"/>
      <c r="BE314" s="45"/>
      <c r="BF314" s="45"/>
      <c r="BG314" s="45"/>
      <c r="BH314" s="45"/>
      <c r="BI314" s="45"/>
      <c r="BJ314" s="45"/>
      <c r="BK314" s="45"/>
      <c r="BL314" s="45"/>
      <c r="BM314" s="45"/>
      <c r="BN314" s="45"/>
      <c r="BO314" s="45"/>
    </row>
    <row r="315" spans="1:67" s="46" customFormat="1" ht="13.5" customHeight="1">
      <c r="A315" s="54" t="s">
        <v>25</v>
      </c>
      <c r="B315" s="53">
        <v>1</v>
      </c>
      <c r="C315" s="53">
        <v>0</v>
      </c>
      <c r="D315" s="53">
        <v>0</v>
      </c>
      <c r="E315" s="53">
        <v>0</v>
      </c>
      <c r="F315" s="53">
        <f t="shared" si="40"/>
        <v>1</v>
      </c>
      <c r="G315" s="52">
        <f t="shared" si="41"/>
        <v>0</v>
      </c>
      <c r="H315" s="51">
        <f t="shared" si="42"/>
        <v>25</v>
      </c>
      <c r="I315" s="53">
        <v>23</v>
      </c>
      <c r="J315" s="53">
        <v>0</v>
      </c>
      <c r="K315" s="53">
        <v>0</v>
      </c>
      <c r="L315" s="53">
        <v>0</v>
      </c>
      <c r="M315" s="53">
        <f t="shared" si="43"/>
        <v>23</v>
      </c>
      <c r="N315" s="52">
        <f t="shared" si="44"/>
        <v>0</v>
      </c>
      <c r="O315" s="51">
        <f t="shared" si="45"/>
        <v>9.7457627118644066</v>
      </c>
      <c r="P315" s="44"/>
      <c r="Q315" s="44"/>
      <c r="R315" s="44"/>
      <c r="S315" s="44"/>
      <c r="T315" s="44"/>
      <c r="U315" s="44"/>
      <c r="V315" s="44"/>
      <c r="W315" s="44"/>
      <c r="X315" s="44"/>
      <c r="Y315" s="44"/>
      <c r="Z315" s="44"/>
      <c r="AA315" s="44"/>
      <c r="AB315" s="44"/>
      <c r="AC315" s="44"/>
      <c r="AD315" s="44"/>
      <c r="AE315" s="44"/>
      <c r="AF315" s="44"/>
      <c r="AG315" s="44"/>
      <c r="AH315" s="44"/>
      <c r="AI315" s="44"/>
      <c r="AJ315" s="44"/>
      <c r="AK315" s="44"/>
      <c r="AL315" s="44"/>
      <c r="AM315" s="44"/>
      <c r="AN315" s="44"/>
      <c r="AO315" s="44"/>
      <c r="AP315" s="44"/>
      <c r="AQ315" s="44"/>
      <c r="AR315" s="44"/>
      <c r="AS315" s="44"/>
      <c r="AT315" s="44"/>
      <c r="AU315" s="44"/>
      <c r="AV315" s="44"/>
      <c r="AW315" s="44"/>
      <c r="AX315" s="44"/>
      <c r="AY315" s="44"/>
      <c r="AZ315" s="44"/>
    </row>
    <row r="316" spans="1:67" s="46" customFormat="1" ht="13.5" customHeight="1">
      <c r="A316" s="54" t="s">
        <v>26</v>
      </c>
      <c r="B316" s="53">
        <v>0</v>
      </c>
      <c r="C316" s="53">
        <v>0</v>
      </c>
      <c r="D316" s="53">
        <v>0</v>
      </c>
      <c r="E316" s="53">
        <v>0</v>
      </c>
      <c r="F316" s="53">
        <f t="shared" si="40"/>
        <v>0</v>
      </c>
      <c r="G316" s="52">
        <f t="shared" si="41"/>
        <v>0</v>
      </c>
      <c r="H316" s="51">
        <f t="shared" si="42"/>
        <v>0</v>
      </c>
      <c r="I316" s="53">
        <v>20</v>
      </c>
      <c r="J316" s="53">
        <v>0</v>
      </c>
      <c r="K316" s="53">
        <v>3</v>
      </c>
      <c r="L316" s="53">
        <v>0</v>
      </c>
      <c r="M316" s="53">
        <f t="shared" si="43"/>
        <v>23</v>
      </c>
      <c r="N316" s="52">
        <f t="shared" si="44"/>
        <v>0</v>
      </c>
      <c r="O316" s="51">
        <f t="shared" si="45"/>
        <v>9.7457627118644066</v>
      </c>
      <c r="P316" s="44"/>
      <c r="Q316" s="44"/>
      <c r="R316" s="44"/>
      <c r="S316" s="44"/>
      <c r="T316" s="44"/>
      <c r="U316" s="44"/>
      <c r="V316" s="44"/>
      <c r="W316" s="44"/>
      <c r="X316" s="44"/>
      <c r="Y316" s="44"/>
      <c r="Z316" s="44"/>
      <c r="AA316" s="44"/>
      <c r="AB316" s="44"/>
      <c r="AC316" s="44"/>
      <c r="AD316" s="44"/>
      <c r="AE316" s="44"/>
      <c r="AF316" s="44"/>
      <c r="AG316" s="44"/>
      <c r="AH316" s="44"/>
      <c r="AI316" s="44"/>
      <c r="AJ316" s="44"/>
      <c r="AK316" s="44"/>
      <c r="AL316" s="44"/>
      <c r="AM316" s="44"/>
      <c r="AN316" s="44"/>
      <c r="AO316" s="44"/>
      <c r="AP316" s="44"/>
      <c r="AQ316" s="44"/>
      <c r="AR316" s="44"/>
      <c r="AS316" s="44"/>
      <c r="AT316" s="44"/>
      <c r="AU316" s="44"/>
      <c r="AV316" s="44"/>
      <c r="AW316" s="44"/>
      <c r="AX316" s="44"/>
      <c r="AY316" s="44"/>
      <c r="AZ316" s="44"/>
    </row>
    <row r="317" spans="1:67" s="46" customFormat="1" ht="13.5" customHeight="1">
      <c r="A317" s="54" t="s">
        <v>27</v>
      </c>
      <c r="B317" s="53">
        <v>0</v>
      </c>
      <c r="C317" s="53">
        <v>0</v>
      </c>
      <c r="D317" s="53">
        <v>0</v>
      </c>
      <c r="E317" s="53">
        <v>0</v>
      </c>
      <c r="F317" s="53">
        <f t="shared" si="40"/>
        <v>0</v>
      </c>
      <c r="G317" s="52">
        <f t="shared" si="41"/>
        <v>0</v>
      </c>
      <c r="H317" s="51">
        <f t="shared" si="42"/>
        <v>0</v>
      </c>
      <c r="I317" s="53">
        <v>15</v>
      </c>
      <c r="J317" s="53">
        <v>0</v>
      </c>
      <c r="K317" s="53">
        <v>5</v>
      </c>
      <c r="L317" s="53">
        <v>0</v>
      </c>
      <c r="M317" s="53">
        <f t="shared" si="43"/>
        <v>20</v>
      </c>
      <c r="N317" s="52">
        <f t="shared" si="44"/>
        <v>0</v>
      </c>
      <c r="O317" s="51">
        <f t="shared" si="45"/>
        <v>8.4745762711864394</v>
      </c>
      <c r="P317" s="44"/>
      <c r="Q317" s="44"/>
      <c r="R317" s="44"/>
      <c r="S317" s="44"/>
      <c r="T317" s="44"/>
      <c r="U317" s="44"/>
      <c r="V317" s="44"/>
      <c r="W317" s="44"/>
      <c r="X317" s="44"/>
      <c r="Y317" s="44"/>
      <c r="Z317" s="44"/>
      <c r="AA317" s="44"/>
      <c r="AB317" s="44"/>
      <c r="AC317" s="44"/>
      <c r="AD317" s="44"/>
      <c r="AE317" s="44"/>
      <c r="AF317" s="44"/>
      <c r="AG317" s="44"/>
      <c r="AH317" s="44"/>
      <c r="AI317" s="44"/>
      <c r="AJ317" s="44"/>
      <c r="AK317" s="44"/>
      <c r="AL317" s="44"/>
      <c r="AM317" s="44"/>
      <c r="AN317" s="44"/>
      <c r="AO317" s="44"/>
      <c r="AP317" s="44"/>
      <c r="AQ317" s="44"/>
      <c r="AR317" s="44"/>
      <c r="AS317" s="44"/>
      <c r="AT317" s="44"/>
      <c r="AU317" s="44"/>
      <c r="AV317" s="44"/>
      <c r="AW317" s="44"/>
      <c r="AX317" s="44"/>
      <c r="AY317" s="44"/>
      <c r="AZ317" s="44"/>
      <c r="BA317" s="45"/>
      <c r="BB317" s="45"/>
      <c r="BC317" s="45"/>
      <c r="BD317" s="45"/>
      <c r="BE317" s="45"/>
      <c r="BF317" s="45"/>
      <c r="BG317" s="45"/>
      <c r="BH317" s="45"/>
      <c r="BI317" s="45"/>
      <c r="BJ317" s="45"/>
      <c r="BK317" s="45"/>
      <c r="BL317" s="45"/>
      <c r="BM317" s="45"/>
      <c r="BN317" s="45"/>
      <c r="BO317" s="45"/>
    </row>
    <row r="318" spans="1:67" s="44" customFormat="1" ht="13.5" customHeight="1">
      <c r="A318" s="54" t="s">
        <v>28</v>
      </c>
      <c r="B318" s="53">
        <v>1</v>
      </c>
      <c r="C318" s="53">
        <v>0</v>
      </c>
      <c r="D318" s="53">
        <v>0</v>
      </c>
      <c r="E318" s="53">
        <v>0</v>
      </c>
      <c r="F318" s="53">
        <f t="shared" si="40"/>
        <v>1</v>
      </c>
      <c r="G318" s="52">
        <f t="shared" si="41"/>
        <v>0</v>
      </c>
      <c r="H318" s="51">
        <f t="shared" si="42"/>
        <v>25</v>
      </c>
      <c r="I318" s="53">
        <v>22</v>
      </c>
      <c r="J318" s="53">
        <v>2</v>
      </c>
      <c r="K318" s="53">
        <v>0</v>
      </c>
      <c r="L318" s="53">
        <v>0</v>
      </c>
      <c r="M318" s="53">
        <f t="shared" si="43"/>
        <v>24</v>
      </c>
      <c r="N318" s="52">
        <f t="shared" si="44"/>
        <v>8.3333333333333321</v>
      </c>
      <c r="O318" s="51">
        <f t="shared" si="45"/>
        <v>10.16949152542373</v>
      </c>
      <c r="BA318" s="45"/>
      <c r="BB318" s="45"/>
      <c r="BC318" s="45"/>
      <c r="BD318" s="45"/>
      <c r="BE318" s="45"/>
      <c r="BF318" s="45"/>
      <c r="BG318" s="45"/>
      <c r="BH318" s="45"/>
      <c r="BI318" s="45"/>
      <c r="BJ318" s="45"/>
      <c r="BK318" s="45"/>
      <c r="BL318" s="45"/>
      <c r="BM318" s="45"/>
      <c r="BN318" s="45"/>
      <c r="BO318" s="45"/>
    </row>
    <row r="319" spans="1:67" s="44" customFormat="1" ht="13.5" customHeight="1">
      <c r="A319" s="54" t="s">
        <v>59</v>
      </c>
      <c r="B319" s="53">
        <v>0</v>
      </c>
      <c r="C319" s="53">
        <v>0</v>
      </c>
      <c r="D319" s="53">
        <v>0</v>
      </c>
      <c r="E319" s="53">
        <v>0</v>
      </c>
      <c r="F319" s="53">
        <f t="shared" si="40"/>
        <v>0</v>
      </c>
      <c r="G319" s="52">
        <f t="shared" si="41"/>
        <v>0</v>
      </c>
      <c r="H319" s="51">
        <f t="shared" si="42"/>
        <v>0</v>
      </c>
      <c r="I319" s="53">
        <v>18</v>
      </c>
      <c r="J319" s="53">
        <v>0</v>
      </c>
      <c r="K319" s="53">
        <v>2</v>
      </c>
      <c r="L319" s="53">
        <v>1</v>
      </c>
      <c r="M319" s="53">
        <f t="shared" si="43"/>
        <v>21</v>
      </c>
      <c r="N319" s="52">
        <f t="shared" si="44"/>
        <v>4.7619047619047619</v>
      </c>
      <c r="O319" s="51">
        <f t="shared" si="45"/>
        <v>8.898305084745763</v>
      </c>
      <c r="BA319" s="45"/>
      <c r="BB319" s="45"/>
      <c r="BC319" s="45"/>
      <c r="BD319" s="45"/>
      <c r="BE319" s="45"/>
      <c r="BF319" s="45"/>
      <c r="BG319" s="45"/>
      <c r="BH319" s="45"/>
      <c r="BI319" s="45"/>
      <c r="BJ319" s="45"/>
      <c r="BK319" s="45"/>
      <c r="BL319" s="45"/>
      <c r="BM319" s="45"/>
      <c r="BN319" s="45"/>
      <c r="BO319" s="45"/>
    </row>
    <row r="320" spans="1:67" s="44" customFormat="1" ht="13.5" customHeight="1">
      <c r="A320" s="58" t="s">
        <v>29</v>
      </c>
      <c r="B320" s="57">
        <v>1</v>
      </c>
      <c r="C320" s="57">
        <v>0</v>
      </c>
      <c r="D320" s="57">
        <v>0</v>
      </c>
      <c r="E320" s="57">
        <v>0</v>
      </c>
      <c r="F320" s="57">
        <f t="shared" si="40"/>
        <v>1</v>
      </c>
      <c r="G320" s="56">
        <f t="shared" si="41"/>
        <v>0</v>
      </c>
      <c r="H320" s="55">
        <f t="shared" si="42"/>
        <v>25</v>
      </c>
      <c r="I320" s="57">
        <v>2</v>
      </c>
      <c r="J320" s="57">
        <v>0</v>
      </c>
      <c r="K320" s="57">
        <v>0</v>
      </c>
      <c r="L320" s="57">
        <v>0</v>
      </c>
      <c r="M320" s="57">
        <f t="shared" si="43"/>
        <v>2</v>
      </c>
      <c r="N320" s="56">
        <f t="shared" si="44"/>
        <v>0</v>
      </c>
      <c r="O320" s="55">
        <f t="shared" si="45"/>
        <v>0.84745762711864403</v>
      </c>
      <c r="BA320" s="45"/>
      <c r="BB320" s="45"/>
      <c r="BC320" s="45"/>
      <c r="BD320" s="45"/>
      <c r="BE320" s="45"/>
      <c r="BF320" s="45"/>
      <c r="BG320" s="45"/>
      <c r="BH320" s="45"/>
      <c r="BI320" s="45"/>
      <c r="BJ320" s="45"/>
      <c r="BK320" s="45"/>
      <c r="BL320" s="45"/>
      <c r="BM320" s="45"/>
      <c r="BN320" s="45"/>
      <c r="BO320" s="45"/>
    </row>
    <row r="321" spans="1:67" s="46" customFormat="1" ht="13.5" customHeight="1">
      <c r="A321" s="54" t="s">
        <v>30</v>
      </c>
      <c r="B321" s="53">
        <v>0</v>
      </c>
      <c r="C321" s="53">
        <v>0</v>
      </c>
      <c r="D321" s="53">
        <v>0</v>
      </c>
      <c r="E321" s="53">
        <v>0</v>
      </c>
      <c r="F321" s="53">
        <f t="shared" si="40"/>
        <v>0</v>
      </c>
      <c r="G321" s="52">
        <f t="shared" si="41"/>
        <v>0</v>
      </c>
      <c r="H321" s="51">
        <f t="shared" si="42"/>
        <v>0</v>
      </c>
      <c r="I321" s="53">
        <v>2</v>
      </c>
      <c r="J321" s="53">
        <v>0</v>
      </c>
      <c r="K321" s="53">
        <v>0</v>
      </c>
      <c r="L321" s="53">
        <v>0</v>
      </c>
      <c r="M321" s="53">
        <f t="shared" si="43"/>
        <v>2</v>
      </c>
      <c r="N321" s="52">
        <f t="shared" si="44"/>
        <v>0</v>
      </c>
      <c r="O321" s="51">
        <f t="shared" si="45"/>
        <v>0.84745762711864403</v>
      </c>
      <c r="P321" s="44"/>
      <c r="Q321" s="44"/>
      <c r="R321" s="44"/>
      <c r="S321" s="44"/>
      <c r="T321" s="44"/>
      <c r="U321" s="44"/>
      <c r="V321" s="44"/>
      <c r="W321" s="44"/>
      <c r="X321" s="44"/>
      <c r="Y321" s="44"/>
      <c r="Z321" s="44"/>
      <c r="AA321" s="44"/>
      <c r="AB321" s="44"/>
      <c r="AC321" s="44"/>
      <c r="AD321" s="44"/>
      <c r="AE321" s="44"/>
      <c r="AF321" s="44"/>
      <c r="AG321" s="44"/>
      <c r="AH321" s="44"/>
      <c r="AI321" s="44"/>
      <c r="AJ321" s="44"/>
      <c r="AK321" s="44"/>
      <c r="AL321" s="44"/>
      <c r="AM321" s="44"/>
      <c r="AN321" s="44"/>
      <c r="AO321" s="44"/>
      <c r="AP321" s="44"/>
      <c r="AQ321" s="44"/>
      <c r="AR321" s="44"/>
      <c r="AS321" s="44"/>
      <c r="AT321" s="44"/>
      <c r="AU321" s="44"/>
      <c r="AV321" s="44"/>
      <c r="AW321" s="44"/>
      <c r="AX321" s="44"/>
      <c r="AY321" s="44"/>
      <c r="AZ321" s="44"/>
    </row>
    <row r="322" spans="1:67" s="46" customFormat="1" ht="13.5" customHeight="1">
      <c r="A322" s="54" t="s">
        <v>31</v>
      </c>
      <c r="B322" s="53">
        <v>0</v>
      </c>
      <c r="C322" s="53">
        <v>0</v>
      </c>
      <c r="D322" s="53">
        <v>0</v>
      </c>
      <c r="E322" s="53">
        <v>0</v>
      </c>
      <c r="F322" s="53">
        <f t="shared" si="40"/>
        <v>0</v>
      </c>
      <c r="G322" s="52">
        <f t="shared" si="41"/>
        <v>0</v>
      </c>
      <c r="H322" s="51">
        <f t="shared" si="42"/>
        <v>0</v>
      </c>
      <c r="I322" s="53">
        <v>4</v>
      </c>
      <c r="J322" s="53">
        <v>0</v>
      </c>
      <c r="K322" s="53">
        <v>0</v>
      </c>
      <c r="L322" s="53">
        <v>0</v>
      </c>
      <c r="M322" s="53">
        <f t="shared" si="43"/>
        <v>4</v>
      </c>
      <c r="N322" s="52">
        <f t="shared" si="44"/>
        <v>0</v>
      </c>
      <c r="O322" s="51">
        <f t="shared" si="45"/>
        <v>1.6949152542372881</v>
      </c>
      <c r="P322" s="44"/>
      <c r="Q322" s="44"/>
      <c r="R322" s="44"/>
      <c r="S322" s="44"/>
      <c r="T322" s="44"/>
      <c r="U322" s="44"/>
      <c r="V322" s="44"/>
      <c r="W322" s="44"/>
      <c r="X322" s="44"/>
      <c r="Y322" s="44"/>
      <c r="Z322" s="44"/>
      <c r="AA322" s="44"/>
      <c r="AB322" s="44"/>
      <c r="AC322" s="44"/>
      <c r="AD322" s="44"/>
      <c r="AE322" s="44"/>
      <c r="AF322" s="44"/>
      <c r="AG322" s="44"/>
      <c r="AH322" s="44"/>
      <c r="AI322" s="44"/>
      <c r="AJ322" s="44"/>
      <c r="AK322" s="44"/>
      <c r="AL322" s="44"/>
      <c r="AM322" s="44"/>
      <c r="AN322" s="44"/>
      <c r="AO322" s="44"/>
      <c r="AP322" s="44"/>
      <c r="AQ322" s="44"/>
      <c r="AR322" s="44"/>
      <c r="AS322" s="44"/>
      <c r="AT322" s="44"/>
      <c r="AU322" s="44"/>
      <c r="AV322" s="44"/>
      <c r="AW322" s="44"/>
      <c r="AX322" s="44"/>
      <c r="AY322" s="44"/>
      <c r="AZ322" s="44"/>
    </row>
    <row r="323" spans="1:67" s="46" customFormat="1" ht="13.5" customHeight="1">
      <c r="A323" s="54" t="s">
        <v>32</v>
      </c>
      <c r="B323" s="53">
        <v>0</v>
      </c>
      <c r="C323" s="53">
        <v>0</v>
      </c>
      <c r="D323" s="53">
        <v>0</v>
      </c>
      <c r="E323" s="53">
        <v>0</v>
      </c>
      <c r="F323" s="53">
        <f t="shared" si="40"/>
        <v>0</v>
      </c>
      <c r="G323" s="52">
        <f t="shared" si="41"/>
        <v>0</v>
      </c>
      <c r="H323" s="51">
        <f t="shared" si="42"/>
        <v>0</v>
      </c>
      <c r="I323" s="53">
        <v>5</v>
      </c>
      <c r="J323" s="53">
        <v>0</v>
      </c>
      <c r="K323" s="53">
        <v>1</v>
      </c>
      <c r="L323" s="53">
        <v>0</v>
      </c>
      <c r="M323" s="53">
        <f t="shared" si="43"/>
        <v>6</v>
      </c>
      <c r="N323" s="52">
        <f t="shared" si="44"/>
        <v>0</v>
      </c>
      <c r="O323" s="51">
        <f t="shared" si="45"/>
        <v>2.5423728813559325</v>
      </c>
      <c r="P323" s="44"/>
      <c r="Q323" s="44"/>
      <c r="R323" s="44"/>
      <c r="S323" s="44"/>
      <c r="T323" s="44"/>
      <c r="U323" s="44"/>
      <c r="V323" s="44"/>
      <c r="W323" s="44"/>
      <c r="X323" s="44"/>
      <c r="Y323" s="44"/>
      <c r="Z323" s="44"/>
      <c r="AA323" s="44"/>
      <c r="AB323" s="44"/>
      <c r="AC323" s="44"/>
      <c r="AD323" s="44"/>
      <c r="AE323" s="44"/>
      <c r="AF323" s="44"/>
      <c r="AG323" s="44"/>
      <c r="AH323" s="44"/>
      <c r="AI323" s="44"/>
      <c r="AJ323" s="44"/>
      <c r="AK323" s="44"/>
      <c r="AL323" s="44"/>
      <c r="AM323" s="44"/>
      <c r="AN323" s="44"/>
      <c r="AO323" s="44"/>
      <c r="AP323" s="44"/>
      <c r="AQ323" s="44"/>
      <c r="AR323" s="44"/>
      <c r="AS323" s="44"/>
      <c r="AT323" s="44"/>
      <c r="AU323" s="44"/>
      <c r="AV323" s="44"/>
      <c r="AW323" s="44"/>
      <c r="AX323" s="44"/>
      <c r="AY323" s="44"/>
      <c r="AZ323" s="44"/>
      <c r="BA323" s="45"/>
      <c r="BB323" s="45"/>
      <c r="BC323" s="45"/>
      <c r="BD323" s="45"/>
      <c r="BE323" s="45"/>
      <c r="BF323" s="45"/>
      <c r="BG323" s="45"/>
      <c r="BH323" s="45"/>
      <c r="BI323" s="45"/>
      <c r="BJ323" s="45"/>
      <c r="BK323" s="45"/>
      <c r="BL323" s="45"/>
      <c r="BM323" s="45"/>
      <c r="BN323" s="45"/>
      <c r="BO323" s="45"/>
    </row>
    <row r="324" spans="1:67" s="44" customFormat="1" ht="13.5" customHeight="1">
      <c r="A324" s="54" t="s">
        <v>33</v>
      </c>
      <c r="B324" s="53">
        <v>0</v>
      </c>
      <c r="C324" s="53">
        <v>0</v>
      </c>
      <c r="D324" s="53">
        <v>0</v>
      </c>
      <c r="E324" s="53">
        <v>0</v>
      </c>
      <c r="F324" s="53">
        <f t="shared" si="40"/>
        <v>0</v>
      </c>
      <c r="G324" s="52">
        <f t="shared" si="41"/>
        <v>0</v>
      </c>
      <c r="H324" s="51">
        <f t="shared" si="42"/>
        <v>0</v>
      </c>
      <c r="I324" s="53">
        <v>5</v>
      </c>
      <c r="J324" s="53">
        <v>0</v>
      </c>
      <c r="K324" s="53">
        <v>1</v>
      </c>
      <c r="L324" s="53">
        <v>0</v>
      </c>
      <c r="M324" s="53">
        <f t="shared" si="43"/>
        <v>6</v>
      </c>
      <c r="N324" s="52">
        <f t="shared" si="44"/>
        <v>0</v>
      </c>
      <c r="O324" s="51">
        <f t="shared" si="45"/>
        <v>2.5423728813559325</v>
      </c>
      <c r="BA324" s="45"/>
      <c r="BB324" s="45"/>
      <c r="BC324" s="45"/>
      <c r="BD324" s="45"/>
      <c r="BE324" s="45"/>
      <c r="BF324" s="45"/>
      <c r="BG324" s="45"/>
      <c r="BH324" s="45"/>
      <c r="BI324" s="45"/>
      <c r="BJ324" s="45"/>
      <c r="BK324" s="45"/>
      <c r="BL324" s="45"/>
      <c r="BM324" s="45"/>
      <c r="BN324" s="45"/>
      <c r="BO324" s="45"/>
    </row>
    <row r="325" spans="1:67" s="46" customFormat="1" ht="13.5" customHeight="1">
      <c r="A325" s="54" t="s">
        <v>34</v>
      </c>
      <c r="B325" s="53">
        <v>1</v>
      </c>
      <c r="C325" s="53">
        <v>0</v>
      </c>
      <c r="D325" s="53">
        <v>0</v>
      </c>
      <c r="E325" s="53">
        <v>0</v>
      </c>
      <c r="F325" s="53">
        <f t="shared" si="40"/>
        <v>1</v>
      </c>
      <c r="G325" s="52">
        <f t="shared" si="41"/>
        <v>0</v>
      </c>
      <c r="H325" s="51">
        <f t="shared" si="42"/>
        <v>25</v>
      </c>
      <c r="I325" s="53">
        <v>4</v>
      </c>
      <c r="J325" s="53">
        <v>0</v>
      </c>
      <c r="K325" s="53">
        <v>1</v>
      </c>
      <c r="L325" s="53">
        <v>0</v>
      </c>
      <c r="M325" s="53">
        <f t="shared" si="43"/>
        <v>5</v>
      </c>
      <c r="N325" s="52">
        <f t="shared" si="44"/>
        <v>0</v>
      </c>
      <c r="O325" s="51">
        <f t="shared" si="45"/>
        <v>2.1186440677966099</v>
      </c>
      <c r="P325" s="44"/>
      <c r="Q325" s="44"/>
      <c r="R325" s="44"/>
      <c r="S325" s="44"/>
      <c r="T325" s="44"/>
      <c r="U325" s="44"/>
      <c r="V325" s="44"/>
      <c r="W325" s="44"/>
      <c r="X325" s="44"/>
      <c r="Y325" s="44"/>
      <c r="Z325" s="44"/>
      <c r="AA325" s="44"/>
      <c r="AB325" s="44"/>
      <c r="AC325" s="44"/>
      <c r="AD325" s="44"/>
      <c r="AE325" s="44"/>
      <c r="AF325" s="44"/>
      <c r="AG325" s="44"/>
      <c r="AH325" s="44"/>
      <c r="AI325" s="44"/>
      <c r="AJ325" s="44"/>
      <c r="AK325" s="44"/>
      <c r="AL325" s="44"/>
      <c r="AM325" s="44"/>
      <c r="AN325" s="44"/>
      <c r="AO325" s="44"/>
      <c r="AP325" s="44"/>
      <c r="AQ325" s="44"/>
      <c r="AR325" s="44"/>
      <c r="AS325" s="44"/>
      <c r="AT325" s="44"/>
      <c r="AU325" s="44"/>
      <c r="AV325" s="44"/>
      <c r="AW325" s="44"/>
      <c r="AX325" s="44"/>
      <c r="AY325" s="44"/>
      <c r="AZ325" s="44"/>
      <c r="BA325" s="45"/>
      <c r="BB325" s="45"/>
      <c r="BC325" s="45"/>
      <c r="BD325" s="45"/>
      <c r="BE325" s="45"/>
      <c r="BF325" s="45"/>
      <c r="BG325" s="45"/>
      <c r="BH325" s="45"/>
      <c r="BI325" s="45"/>
      <c r="BJ325" s="45"/>
      <c r="BK325" s="45"/>
      <c r="BL325" s="45"/>
      <c r="BM325" s="45"/>
      <c r="BN325" s="45"/>
      <c r="BO325" s="45"/>
    </row>
    <row r="326" spans="1:67" s="44" customFormat="1" ht="13.5" customHeight="1">
      <c r="A326" s="50" t="s">
        <v>15</v>
      </c>
      <c r="B326" s="49">
        <f>SUM(B320:B325)</f>
        <v>2</v>
      </c>
      <c r="C326" s="49">
        <f>SUM(C320:C325)</f>
        <v>0</v>
      </c>
      <c r="D326" s="49">
        <f>SUM(D320:D325)</f>
        <v>0</v>
      </c>
      <c r="E326" s="49">
        <f>SUM(E320:E325)</f>
        <v>0</v>
      </c>
      <c r="F326" s="49">
        <f t="shared" si="40"/>
        <v>2</v>
      </c>
      <c r="G326" s="48">
        <f t="shared" si="41"/>
        <v>0</v>
      </c>
      <c r="H326" s="47">
        <f t="shared" si="42"/>
        <v>50</v>
      </c>
      <c r="I326" s="49">
        <f>SUM(I320:I325)</f>
        <v>22</v>
      </c>
      <c r="J326" s="49">
        <f>SUM(J320:J325)</f>
        <v>0</v>
      </c>
      <c r="K326" s="49">
        <f>SUM(K320:K325)</f>
        <v>3</v>
      </c>
      <c r="L326" s="49">
        <f>SUM(L320:L325)</f>
        <v>0</v>
      </c>
      <c r="M326" s="49">
        <f t="shared" si="43"/>
        <v>25</v>
      </c>
      <c r="N326" s="48">
        <f t="shared" si="44"/>
        <v>0</v>
      </c>
      <c r="O326" s="47">
        <f t="shared" si="45"/>
        <v>10.59322033898305</v>
      </c>
      <c r="BA326" s="45"/>
      <c r="BB326" s="45"/>
      <c r="BC326" s="45"/>
      <c r="BD326" s="45"/>
      <c r="BE326" s="45"/>
      <c r="BF326" s="45"/>
      <c r="BG326" s="45"/>
      <c r="BH326" s="45"/>
      <c r="BI326" s="45"/>
      <c r="BJ326" s="45"/>
      <c r="BK326" s="45"/>
      <c r="BL326" s="45"/>
      <c r="BM326" s="45"/>
      <c r="BN326" s="45"/>
      <c r="BO326" s="45"/>
    </row>
    <row r="327" spans="1:67" s="44" customFormat="1" ht="13.5" customHeight="1">
      <c r="A327" s="58" t="s">
        <v>35</v>
      </c>
      <c r="B327" s="57">
        <v>0</v>
      </c>
      <c r="C327" s="57">
        <v>0</v>
      </c>
      <c r="D327" s="57">
        <v>0</v>
      </c>
      <c r="E327" s="57">
        <v>0</v>
      </c>
      <c r="F327" s="57">
        <f t="shared" si="40"/>
        <v>0</v>
      </c>
      <c r="G327" s="56">
        <f t="shared" si="41"/>
        <v>0</v>
      </c>
      <c r="H327" s="55">
        <f t="shared" si="42"/>
        <v>0</v>
      </c>
      <c r="I327" s="57">
        <v>2</v>
      </c>
      <c r="J327" s="57">
        <v>0</v>
      </c>
      <c r="K327" s="57">
        <v>2</v>
      </c>
      <c r="L327" s="57">
        <v>0</v>
      </c>
      <c r="M327" s="57">
        <f t="shared" si="43"/>
        <v>4</v>
      </c>
      <c r="N327" s="56">
        <f t="shared" si="44"/>
        <v>0</v>
      </c>
      <c r="O327" s="55">
        <f t="shared" si="45"/>
        <v>1.6949152542372881</v>
      </c>
      <c r="BA327" s="45"/>
      <c r="BB327" s="45"/>
      <c r="BC327" s="45"/>
      <c r="BD327" s="45"/>
      <c r="BE327" s="45"/>
      <c r="BF327" s="45"/>
      <c r="BG327" s="45"/>
      <c r="BH327" s="45"/>
      <c r="BI327" s="45"/>
      <c r="BJ327" s="45"/>
      <c r="BK327" s="45"/>
      <c r="BL327" s="45"/>
      <c r="BM327" s="45"/>
      <c r="BN327" s="45"/>
      <c r="BO327" s="45"/>
    </row>
    <row r="328" spans="1:67" s="46" customFormat="1" ht="13.5" customHeight="1">
      <c r="A328" s="54" t="s">
        <v>36</v>
      </c>
      <c r="B328" s="53">
        <v>0</v>
      </c>
      <c r="C328" s="53">
        <v>0</v>
      </c>
      <c r="D328" s="53">
        <v>0</v>
      </c>
      <c r="E328" s="53">
        <v>0</v>
      </c>
      <c r="F328" s="53">
        <f t="shared" si="40"/>
        <v>0</v>
      </c>
      <c r="G328" s="52">
        <f t="shared" si="41"/>
        <v>0</v>
      </c>
      <c r="H328" s="51">
        <f t="shared" si="42"/>
        <v>0</v>
      </c>
      <c r="I328" s="53">
        <v>1</v>
      </c>
      <c r="J328" s="53">
        <v>0</v>
      </c>
      <c r="K328" s="53">
        <v>0</v>
      </c>
      <c r="L328" s="53">
        <v>0</v>
      </c>
      <c r="M328" s="53">
        <f t="shared" si="43"/>
        <v>1</v>
      </c>
      <c r="N328" s="52">
        <f t="shared" si="44"/>
        <v>0</v>
      </c>
      <c r="O328" s="51">
        <f t="shared" si="45"/>
        <v>0.42372881355932202</v>
      </c>
      <c r="P328" s="44"/>
      <c r="Q328" s="44"/>
      <c r="R328" s="44"/>
      <c r="S328" s="44"/>
      <c r="T328" s="44"/>
      <c r="U328" s="44"/>
      <c r="V328" s="44"/>
      <c r="W328" s="44"/>
      <c r="X328" s="44"/>
      <c r="Y328" s="44"/>
      <c r="Z328" s="44"/>
      <c r="AA328" s="44"/>
      <c r="AB328" s="44"/>
      <c r="AC328" s="44"/>
      <c r="AD328" s="44"/>
      <c r="AE328" s="44"/>
      <c r="AF328" s="44"/>
      <c r="AG328" s="44"/>
      <c r="AH328" s="44"/>
      <c r="AI328" s="44"/>
      <c r="AJ328" s="44"/>
      <c r="AK328" s="44"/>
      <c r="AL328" s="44"/>
      <c r="AM328" s="44"/>
      <c r="AN328" s="44"/>
      <c r="AO328" s="44"/>
      <c r="AP328" s="44"/>
      <c r="AQ328" s="44"/>
      <c r="AR328" s="44"/>
      <c r="AS328" s="44"/>
      <c r="AT328" s="44"/>
      <c r="AU328" s="44"/>
      <c r="AV328" s="44"/>
      <c r="AW328" s="44"/>
      <c r="AX328" s="44"/>
      <c r="AY328" s="44"/>
      <c r="AZ328" s="44"/>
    </row>
    <row r="329" spans="1:67" s="46" customFormat="1" ht="13.5" customHeight="1">
      <c r="A329" s="54" t="s">
        <v>37</v>
      </c>
      <c r="B329" s="53">
        <v>0</v>
      </c>
      <c r="C329" s="53">
        <v>0</v>
      </c>
      <c r="D329" s="53">
        <v>0</v>
      </c>
      <c r="E329" s="53">
        <v>0</v>
      </c>
      <c r="F329" s="53">
        <f t="shared" si="40"/>
        <v>0</v>
      </c>
      <c r="G329" s="52">
        <f t="shared" si="41"/>
        <v>0</v>
      </c>
      <c r="H329" s="51">
        <f t="shared" si="42"/>
        <v>0</v>
      </c>
      <c r="I329" s="53">
        <v>5</v>
      </c>
      <c r="J329" s="53">
        <v>0</v>
      </c>
      <c r="K329" s="53">
        <v>1</v>
      </c>
      <c r="L329" s="53">
        <v>0</v>
      </c>
      <c r="M329" s="53">
        <f t="shared" si="43"/>
        <v>6</v>
      </c>
      <c r="N329" s="52">
        <f t="shared" si="44"/>
        <v>0</v>
      </c>
      <c r="O329" s="51">
        <f t="shared" si="45"/>
        <v>2.5423728813559325</v>
      </c>
      <c r="P329" s="44"/>
      <c r="Q329" s="44"/>
      <c r="R329" s="44"/>
      <c r="S329" s="44"/>
      <c r="T329" s="44"/>
      <c r="U329" s="44"/>
      <c r="V329" s="44"/>
      <c r="W329" s="44"/>
      <c r="X329" s="44"/>
      <c r="Y329" s="44"/>
      <c r="Z329" s="44"/>
      <c r="AA329" s="44"/>
      <c r="AB329" s="44"/>
      <c r="AC329" s="44"/>
      <c r="AD329" s="44"/>
      <c r="AE329" s="44"/>
      <c r="AF329" s="44"/>
      <c r="AG329" s="44"/>
      <c r="AH329" s="44"/>
      <c r="AI329" s="44"/>
      <c r="AJ329" s="44"/>
      <c r="AK329" s="44"/>
      <c r="AL329" s="44"/>
      <c r="AM329" s="44"/>
      <c r="AN329" s="44"/>
      <c r="AO329" s="44"/>
      <c r="AP329" s="44"/>
      <c r="AQ329" s="44"/>
      <c r="AR329" s="44"/>
      <c r="AS329" s="44"/>
      <c r="AT329" s="44"/>
      <c r="AU329" s="44"/>
      <c r="AV329" s="44"/>
      <c r="AW329" s="44"/>
      <c r="AX329" s="44"/>
      <c r="AY329" s="44"/>
      <c r="AZ329" s="44"/>
    </row>
    <row r="330" spans="1:67" s="43" customFormat="1" ht="13.5" customHeight="1">
      <c r="A330" s="54" t="s">
        <v>38</v>
      </c>
      <c r="B330" s="53">
        <v>0</v>
      </c>
      <c r="C330" s="53">
        <v>0</v>
      </c>
      <c r="D330" s="53">
        <v>0</v>
      </c>
      <c r="E330" s="53">
        <v>0</v>
      </c>
      <c r="F330" s="53">
        <f t="shared" si="40"/>
        <v>0</v>
      </c>
      <c r="G330" s="52">
        <f t="shared" si="41"/>
        <v>0</v>
      </c>
      <c r="H330" s="51">
        <f t="shared" si="42"/>
        <v>0</v>
      </c>
      <c r="I330" s="53">
        <v>4</v>
      </c>
      <c r="J330" s="53">
        <v>0</v>
      </c>
      <c r="K330" s="53">
        <v>0</v>
      </c>
      <c r="L330" s="53">
        <v>0</v>
      </c>
      <c r="M330" s="53">
        <f t="shared" si="43"/>
        <v>4</v>
      </c>
      <c r="N330" s="52">
        <f t="shared" si="44"/>
        <v>0</v>
      </c>
      <c r="O330" s="51">
        <f t="shared" si="45"/>
        <v>1.6949152542372881</v>
      </c>
      <c r="P330" s="44"/>
      <c r="Q330" s="44"/>
      <c r="R330" s="44"/>
      <c r="S330" s="44"/>
      <c r="T330" s="44"/>
      <c r="U330" s="44"/>
      <c r="V330" s="44"/>
      <c r="W330" s="44"/>
      <c r="X330" s="44"/>
      <c r="Y330" s="44"/>
      <c r="Z330" s="44"/>
      <c r="AA330" s="44"/>
      <c r="AB330" s="44"/>
      <c r="AC330" s="44"/>
      <c r="AD330" s="44"/>
      <c r="AE330" s="44"/>
      <c r="AF330" s="44"/>
      <c r="AG330" s="44"/>
      <c r="AH330" s="44"/>
      <c r="AI330" s="44"/>
      <c r="AJ330" s="44"/>
      <c r="AK330" s="44"/>
      <c r="AL330" s="44"/>
      <c r="AM330" s="44"/>
      <c r="AN330" s="44"/>
      <c r="AO330" s="44"/>
      <c r="AP330" s="44"/>
      <c r="AQ330" s="44"/>
      <c r="AR330" s="44"/>
      <c r="AS330" s="44"/>
      <c r="AT330" s="44"/>
      <c r="AU330" s="44"/>
      <c r="AV330" s="44"/>
      <c r="AW330" s="44"/>
      <c r="AX330" s="44"/>
      <c r="AY330" s="44"/>
      <c r="AZ330" s="44"/>
      <c r="BA330" s="45"/>
      <c r="BB330" s="45"/>
      <c r="BC330" s="45"/>
      <c r="BD330" s="45"/>
      <c r="BE330" s="45"/>
      <c r="BF330" s="45"/>
      <c r="BG330" s="45"/>
      <c r="BH330" s="45"/>
      <c r="BI330" s="45"/>
      <c r="BJ330" s="45"/>
      <c r="BK330" s="45"/>
      <c r="BL330" s="45"/>
      <c r="BM330" s="45"/>
      <c r="BN330" s="45"/>
      <c r="BO330" s="45"/>
    </row>
    <row r="331" spans="1:67" s="43" customFormat="1" ht="13.5" customHeight="1">
      <c r="A331" s="54" t="s">
        <v>39</v>
      </c>
      <c r="B331" s="53">
        <v>0</v>
      </c>
      <c r="C331" s="53">
        <v>0</v>
      </c>
      <c r="D331" s="53">
        <v>0</v>
      </c>
      <c r="E331" s="53">
        <v>0</v>
      </c>
      <c r="F331" s="53">
        <f t="shared" si="40"/>
        <v>0</v>
      </c>
      <c r="G331" s="52">
        <f t="shared" si="41"/>
        <v>0</v>
      </c>
      <c r="H331" s="51">
        <f t="shared" si="42"/>
        <v>0</v>
      </c>
      <c r="I331" s="53">
        <v>2</v>
      </c>
      <c r="J331" s="53">
        <v>0</v>
      </c>
      <c r="K331" s="53">
        <v>0</v>
      </c>
      <c r="L331" s="53">
        <v>0</v>
      </c>
      <c r="M331" s="53">
        <f t="shared" si="43"/>
        <v>2</v>
      </c>
      <c r="N331" s="52">
        <f t="shared" si="44"/>
        <v>0</v>
      </c>
      <c r="O331" s="51">
        <f t="shared" si="45"/>
        <v>0.84745762711864403</v>
      </c>
      <c r="P331" s="44"/>
      <c r="Q331" s="44"/>
      <c r="R331" s="44"/>
      <c r="S331" s="44"/>
      <c r="T331" s="44"/>
      <c r="U331" s="44"/>
      <c r="V331" s="44"/>
      <c r="W331" s="44"/>
      <c r="X331" s="44"/>
      <c r="Y331" s="44"/>
      <c r="Z331" s="44"/>
      <c r="AA331" s="44"/>
      <c r="AB331" s="44"/>
      <c r="AC331" s="44"/>
      <c r="AD331" s="44"/>
      <c r="AE331" s="44"/>
      <c r="AF331" s="44"/>
      <c r="AG331" s="44"/>
      <c r="AH331" s="44"/>
      <c r="AI331" s="44"/>
      <c r="AJ331" s="44"/>
      <c r="AK331" s="44"/>
      <c r="AL331" s="44"/>
      <c r="AM331" s="44"/>
      <c r="AN331" s="44"/>
      <c r="AO331" s="44"/>
      <c r="AP331" s="44"/>
      <c r="AQ331" s="44"/>
      <c r="AR331" s="44"/>
      <c r="AS331" s="44"/>
      <c r="AT331" s="44"/>
      <c r="AU331" s="44"/>
      <c r="AV331" s="44"/>
      <c r="AW331" s="44"/>
      <c r="AX331" s="44"/>
      <c r="AY331" s="44"/>
      <c r="AZ331" s="44"/>
      <c r="BA331" s="45"/>
      <c r="BB331" s="45"/>
      <c r="BC331" s="45"/>
      <c r="BD331" s="45"/>
      <c r="BE331" s="45"/>
      <c r="BF331" s="45"/>
      <c r="BG331" s="45"/>
      <c r="BH331" s="45"/>
      <c r="BI331" s="45"/>
      <c r="BJ331" s="45"/>
      <c r="BK331" s="45"/>
      <c r="BL331" s="45"/>
      <c r="BM331" s="45"/>
      <c r="BN331" s="45"/>
      <c r="BO331" s="45"/>
    </row>
    <row r="332" spans="1:67" s="44" customFormat="1" ht="13.5" customHeight="1">
      <c r="A332" s="54" t="s">
        <v>40</v>
      </c>
      <c r="B332" s="53">
        <v>0</v>
      </c>
      <c r="C332" s="53">
        <v>0</v>
      </c>
      <c r="D332" s="53">
        <v>0</v>
      </c>
      <c r="E332" s="53">
        <v>0</v>
      </c>
      <c r="F332" s="53">
        <f t="shared" si="40"/>
        <v>0</v>
      </c>
      <c r="G332" s="52">
        <f t="shared" si="41"/>
        <v>0</v>
      </c>
      <c r="H332" s="51">
        <f t="shared" si="42"/>
        <v>0</v>
      </c>
      <c r="I332" s="53">
        <v>4</v>
      </c>
      <c r="J332" s="53">
        <v>0</v>
      </c>
      <c r="K332" s="53">
        <v>0</v>
      </c>
      <c r="L332" s="53">
        <v>0</v>
      </c>
      <c r="M332" s="53">
        <f t="shared" si="43"/>
        <v>4</v>
      </c>
      <c r="N332" s="52">
        <f t="shared" si="44"/>
        <v>0</v>
      </c>
      <c r="O332" s="51">
        <f t="shared" si="45"/>
        <v>1.6949152542372881</v>
      </c>
      <c r="BA332" s="45"/>
      <c r="BB332" s="45"/>
      <c r="BC332" s="45"/>
      <c r="BD332" s="45"/>
      <c r="BE332" s="45"/>
      <c r="BF332" s="45"/>
      <c r="BG332" s="45"/>
      <c r="BH332" s="45"/>
      <c r="BI332" s="45"/>
      <c r="BJ332" s="45"/>
      <c r="BK332" s="45"/>
      <c r="BL332" s="45"/>
      <c r="BM332" s="45"/>
      <c r="BN332" s="45"/>
      <c r="BO332" s="45"/>
    </row>
    <row r="333" spans="1:67" s="46" customFormat="1" ht="13.5" customHeight="1">
      <c r="A333" s="50" t="s">
        <v>15</v>
      </c>
      <c r="B333" s="49">
        <f>SUM(B327:B332)</f>
        <v>0</v>
      </c>
      <c r="C333" s="49">
        <f>SUM(C327:C332)</f>
        <v>0</v>
      </c>
      <c r="D333" s="49">
        <f>SUM(D327:D332)</f>
        <v>0</v>
      </c>
      <c r="E333" s="49">
        <f>SUM(E327:E332)</f>
        <v>0</v>
      </c>
      <c r="F333" s="49">
        <f t="shared" si="40"/>
        <v>0</v>
      </c>
      <c r="G333" s="48">
        <f t="shared" si="41"/>
        <v>0</v>
      </c>
      <c r="H333" s="47">
        <f t="shared" si="42"/>
        <v>0</v>
      </c>
      <c r="I333" s="49">
        <f>SUM(I327:I332)</f>
        <v>18</v>
      </c>
      <c r="J333" s="49">
        <f>SUM(J327:J332)</f>
        <v>0</v>
      </c>
      <c r="K333" s="49">
        <f>SUM(K327:K332)</f>
        <v>3</v>
      </c>
      <c r="L333" s="49">
        <f>SUM(L327:L332)</f>
        <v>0</v>
      </c>
      <c r="M333" s="49">
        <f t="shared" si="43"/>
        <v>21</v>
      </c>
      <c r="N333" s="48">
        <f t="shared" si="44"/>
        <v>0</v>
      </c>
      <c r="O333" s="47">
        <f t="shared" si="45"/>
        <v>8.898305084745763</v>
      </c>
      <c r="P333" s="44"/>
      <c r="Q333" s="44"/>
      <c r="R333" s="44"/>
      <c r="S333" s="44"/>
      <c r="T333" s="44"/>
      <c r="U333" s="44"/>
      <c r="V333" s="44"/>
      <c r="W333" s="44"/>
      <c r="X333" s="44"/>
      <c r="Y333" s="44"/>
      <c r="Z333" s="44"/>
      <c r="AA333" s="44"/>
      <c r="AB333" s="44"/>
      <c r="AC333" s="44"/>
      <c r="AD333" s="44"/>
      <c r="AE333" s="44"/>
      <c r="AF333" s="44"/>
      <c r="AG333" s="44"/>
      <c r="AH333" s="44"/>
      <c r="AI333" s="44"/>
      <c r="AJ333" s="44"/>
      <c r="AK333" s="44"/>
      <c r="AL333" s="44"/>
      <c r="AM333" s="44"/>
      <c r="AN333" s="44"/>
      <c r="AO333" s="44"/>
      <c r="AP333" s="44"/>
      <c r="AQ333" s="44"/>
      <c r="AR333" s="44"/>
      <c r="AS333" s="44"/>
      <c r="AT333" s="44"/>
      <c r="AU333" s="44"/>
      <c r="AV333" s="44"/>
      <c r="AW333" s="44"/>
      <c r="AX333" s="44"/>
      <c r="AY333" s="44"/>
      <c r="AZ333" s="44"/>
    </row>
    <row r="334" spans="1:67" s="43" customFormat="1" ht="13.5" customHeight="1">
      <c r="A334" s="50" t="s">
        <v>41</v>
      </c>
      <c r="B334" s="49">
        <f>SUM(B304,B311:B319,B326,B333)</f>
        <v>4</v>
      </c>
      <c r="C334" s="49">
        <f>SUM(C304,C311:C319,C326,C333)</f>
        <v>0</v>
      </c>
      <c r="D334" s="49">
        <f>SUM(D304,D311:D319,D326,D333)</f>
        <v>0</v>
      </c>
      <c r="E334" s="49">
        <f>SUM(E304,E311:E319,E326,E333)</f>
        <v>0</v>
      </c>
      <c r="F334" s="49">
        <f t="shared" si="40"/>
        <v>4</v>
      </c>
      <c r="G334" s="48">
        <f t="shared" si="41"/>
        <v>0</v>
      </c>
      <c r="H334" s="47">
        <f t="shared" si="42"/>
        <v>100</v>
      </c>
      <c r="I334" s="49">
        <f>SUM(I304,I311:I319,I326,I333)</f>
        <v>197</v>
      </c>
      <c r="J334" s="49">
        <f>SUM(J304,J311:J319,J326,J333)</f>
        <v>3</v>
      </c>
      <c r="K334" s="49">
        <f>SUM(K304,K311:K319,K326,K333)</f>
        <v>30</v>
      </c>
      <c r="L334" s="49">
        <f>SUM(L304,L311:L319,L326,L333)</f>
        <v>6</v>
      </c>
      <c r="M334" s="49">
        <f t="shared" si="43"/>
        <v>236</v>
      </c>
      <c r="N334" s="48">
        <f t="shared" si="44"/>
        <v>3.8135593220338984</v>
      </c>
      <c r="O334" s="47">
        <f t="shared" si="45"/>
        <v>100</v>
      </c>
      <c r="P334" s="44"/>
      <c r="Q334" s="44"/>
      <c r="R334" s="44"/>
      <c r="S334" s="44"/>
      <c r="T334" s="44"/>
      <c r="U334" s="44"/>
      <c r="V334" s="44"/>
      <c r="W334" s="44"/>
      <c r="X334" s="44"/>
      <c r="Y334" s="44"/>
      <c r="Z334" s="44"/>
      <c r="AA334" s="44"/>
      <c r="AB334" s="44"/>
      <c r="AC334" s="44"/>
      <c r="AD334" s="44"/>
      <c r="AE334" s="44"/>
      <c r="AF334" s="44"/>
      <c r="AG334" s="44"/>
      <c r="AH334" s="44"/>
      <c r="AI334" s="44"/>
      <c r="AJ334" s="44"/>
      <c r="AK334" s="44"/>
      <c r="AL334" s="44"/>
      <c r="AM334" s="44"/>
      <c r="AN334" s="44"/>
      <c r="AO334" s="44"/>
      <c r="AP334" s="44"/>
      <c r="AQ334" s="44"/>
      <c r="AR334" s="44"/>
      <c r="AS334" s="44"/>
      <c r="AT334" s="44"/>
      <c r="AU334" s="44"/>
      <c r="AV334" s="44"/>
      <c r="AW334" s="44"/>
      <c r="AX334" s="44"/>
      <c r="AY334" s="44"/>
      <c r="AZ334" s="44"/>
      <c r="BA334" s="45"/>
      <c r="BB334" s="45"/>
      <c r="BC334" s="45"/>
      <c r="BD334" s="45"/>
      <c r="BE334" s="45"/>
      <c r="BF334" s="45"/>
      <c r="BG334" s="45"/>
      <c r="BH334" s="45"/>
      <c r="BI334" s="45"/>
      <c r="BJ334" s="45"/>
      <c r="BK334" s="45"/>
      <c r="BL334" s="45"/>
      <c r="BM334" s="45"/>
      <c r="BN334" s="45"/>
      <c r="BO334" s="45"/>
    </row>
    <row r="337" spans="1:67" s="44" customFormat="1" ht="12" customHeight="1">
      <c r="A337" s="70" t="s">
        <v>0</v>
      </c>
      <c r="B337" s="69">
        <v>13</v>
      </c>
      <c r="C337" s="68"/>
      <c r="D337" s="68"/>
      <c r="E337" s="68"/>
      <c r="F337" s="68"/>
      <c r="G337" s="68"/>
      <c r="H337" s="67"/>
      <c r="I337" s="69">
        <v>14</v>
      </c>
      <c r="J337" s="68"/>
      <c r="K337" s="68"/>
      <c r="L337" s="68"/>
      <c r="M337" s="68"/>
      <c r="N337" s="68"/>
      <c r="O337" s="67"/>
      <c r="P337" s="66"/>
      <c r="Q337" s="66"/>
      <c r="R337" s="66"/>
      <c r="S337" s="66"/>
      <c r="T337" s="66"/>
      <c r="U337" s="66"/>
      <c r="V337" s="66"/>
      <c r="W337" s="66"/>
      <c r="X337" s="66"/>
      <c r="Y337" s="66"/>
      <c r="Z337" s="66"/>
      <c r="AA337" s="66"/>
      <c r="AB337" s="66"/>
      <c r="AC337" s="66"/>
      <c r="AD337" s="66"/>
      <c r="AE337" s="66"/>
      <c r="AF337" s="66"/>
      <c r="AG337" s="66"/>
      <c r="AH337" s="66"/>
      <c r="AI337" s="66"/>
      <c r="AJ337" s="66"/>
      <c r="AK337" s="66"/>
      <c r="AL337" s="66"/>
      <c r="AM337" s="66"/>
      <c r="AN337" s="66"/>
      <c r="AO337" s="66"/>
      <c r="AP337" s="66"/>
      <c r="AQ337" s="66"/>
      <c r="AR337" s="66"/>
      <c r="AS337" s="66"/>
      <c r="AT337" s="66"/>
      <c r="AU337" s="66"/>
      <c r="AV337" s="66"/>
      <c r="AW337" s="66"/>
      <c r="AX337" s="66"/>
      <c r="AY337" s="66"/>
      <c r="AZ337" s="66"/>
      <c r="BA337" s="45"/>
      <c r="BB337" s="45"/>
      <c r="BC337" s="45"/>
      <c r="BD337" s="45"/>
      <c r="BE337" s="45"/>
      <c r="BF337" s="45"/>
      <c r="BG337" s="45"/>
      <c r="BH337" s="45"/>
      <c r="BI337" s="45"/>
      <c r="BJ337" s="45"/>
      <c r="BK337" s="45"/>
      <c r="BL337" s="45"/>
      <c r="BM337" s="45"/>
      <c r="BN337" s="45"/>
      <c r="BO337" s="45"/>
    </row>
    <row r="338" spans="1:67" s="46" customFormat="1" ht="39.6" customHeight="1">
      <c r="A338" s="65" t="s">
        <v>1</v>
      </c>
      <c r="B338" s="63" t="s">
        <v>2</v>
      </c>
      <c r="C338" s="62" t="s">
        <v>3</v>
      </c>
      <c r="D338" s="61" t="s">
        <v>4</v>
      </c>
      <c r="E338" s="62" t="s">
        <v>5</v>
      </c>
      <c r="F338" s="61" t="s">
        <v>6</v>
      </c>
      <c r="G338" s="61" t="s">
        <v>7</v>
      </c>
      <c r="H338" s="64" t="s">
        <v>8</v>
      </c>
      <c r="I338" s="63" t="s">
        <v>2</v>
      </c>
      <c r="J338" s="61" t="s">
        <v>3</v>
      </c>
      <c r="K338" s="61" t="s">
        <v>4</v>
      </c>
      <c r="L338" s="62" t="s">
        <v>5</v>
      </c>
      <c r="M338" s="61" t="s">
        <v>6</v>
      </c>
      <c r="N338" s="61" t="s">
        <v>7</v>
      </c>
      <c r="O338" s="60" t="s">
        <v>8</v>
      </c>
      <c r="P338" s="59"/>
      <c r="Q338" s="59"/>
      <c r="R338" s="59"/>
      <c r="S338" s="59"/>
      <c r="T338" s="59"/>
      <c r="U338" s="59"/>
      <c r="V338" s="59"/>
      <c r="W338" s="59"/>
      <c r="X338" s="59"/>
      <c r="Y338" s="59"/>
      <c r="Z338" s="59"/>
      <c r="AA338" s="59"/>
      <c r="AB338" s="59"/>
      <c r="AC338" s="59"/>
      <c r="AD338" s="59"/>
      <c r="AE338" s="59"/>
      <c r="AF338" s="59"/>
      <c r="AG338" s="59"/>
      <c r="AH338" s="59"/>
      <c r="AI338" s="59"/>
      <c r="AJ338" s="59"/>
      <c r="AK338" s="59"/>
      <c r="AL338" s="59"/>
      <c r="AM338" s="59"/>
      <c r="AN338" s="59"/>
      <c r="AO338" s="59"/>
      <c r="AP338" s="59"/>
      <c r="AQ338" s="59"/>
      <c r="AR338" s="59"/>
      <c r="AS338" s="59"/>
      <c r="AT338" s="59"/>
      <c r="AU338" s="59"/>
      <c r="AV338" s="59"/>
      <c r="AW338" s="59"/>
      <c r="AX338" s="59"/>
      <c r="AY338" s="59"/>
      <c r="AZ338" s="59"/>
    </row>
    <row r="339" spans="1:67" s="43" customFormat="1" ht="13.5" customHeight="1">
      <c r="A339" s="58" t="s">
        <v>9</v>
      </c>
      <c r="B339" s="57">
        <v>13</v>
      </c>
      <c r="C339" s="57">
        <v>1</v>
      </c>
      <c r="D339" s="57">
        <v>2</v>
      </c>
      <c r="E339" s="57">
        <v>2</v>
      </c>
      <c r="F339" s="57">
        <f t="shared" ref="F339:F375" si="46">SUM(B339:E339)</f>
        <v>18</v>
      </c>
      <c r="G339" s="56">
        <f t="shared" ref="G339:G375" si="47">IF(SUM(C339,E339)=0,0,SUM(C339,E339)/F339*100)</f>
        <v>16.666666666666664</v>
      </c>
      <c r="H339" s="55">
        <f t="shared" ref="H339:H375" si="48">IF(F339=0,0,F339/F$375*100)</f>
        <v>0.5950413223140496</v>
      </c>
      <c r="I339" s="57">
        <v>7</v>
      </c>
      <c r="J339" s="57">
        <v>0</v>
      </c>
      <c r="K339" s="57">
        <v>0</v>
      </c>
      <c r="L339" s="57">
        <v>2</v>
      </c>
      <c r="M339" s="57">
        <f t="shared" ref="M339:M375" si="49">SUM(I339:L339)</f>
        <v>9</v>
      </c>
      <c r="N339" s="56">
        <f t="shared" ref="N339:N375" si="50">IF(SUM(J339,L339)=0,0,SUM(J339,L339)/M339*100)</f>
        <v>22.222222222222221</v>
      </c>
      <c r="O339" s="55">
        <f t="shared" ref="O339:O375" si="51">IF(M339=0,0,M339/M$375*100)</f>
        <v>0.78534031413612559</v>
      </c>
      <c r="P339" s="44"/>
      <c r="Q339" s="44"/>
      <c r="R339" s="44"/>
      <c r="S339" s="44"/>
      <c r="T339" s="44"/>
      <c r="U339" s="44"/>
      <c r="V339" s="44"/>
      <c r="W339" s="44"/>
      <c r="X339" s="44"/>
      <c r="Y339" s="44"/>
      <c r="Z339" s="44"/>
      <c r="AA339" s="44"/>
      <c r="AB339" s="44"/>
      <c r="AC339" s="44"/>
      <c r="AD339" s="44"/>
      <c r="AE339" s="44"/>
      <c r="AF339" s="44"/>
      <c r="AG339" s="44"/>
      <c r="AH339" s="44"/>
      <c r="AI339" s="44"/>
      <c r="AJ339" s="44"/>
      <c r="AK339" s="44"/>
      <c r="AL339" s="44"/>
      <c r="AM339" s="44"/>
      <c r="AN339" s="44"/>
      <c r="AO339" s="44"/>
      <c r="AP339" s="44"/>
      <c r="AQ339" s="44"/>
      <c r="AR339" s="44"/>
      <c r="AS339" s="44"/>
      <c r="AT339" s="44"/>
      <c r="AU339" s="44"/>
      <c r="AV339" s="44"/>
      <c r="AW339" s="44"/>
      <c r="AX339" s="44"/>
      <c r="AY339" s="44"/>
      <c r="AZ339" s="44"/>
      <c r="BA339" s="45"/>
      <c r="BB339" s="45"/>
      <c r="BC339" s="45"/>
      <c r="BD339" s="45"/>
      <c r="BE339" s="45"/>
      <c r="BF339" s="45"/>
      <c r="BG339" s="45"/>
      <c r="BH339" s="45"/>
      <c r="BI339" s="45"/>
      <c r="BJ339" s="45"/>
      <c r="BK339" s="45"/>
      <c r="BL339" s="45"/>
      <c r="BM339" s="45"/>
      <c r="BN339" s="45"/>
      <c r="BO339" s="45"/>
    </row>
    <row r="340" spans="1:67" s="43" customFormat="1" ht="13.5" customHeight="1">
      <c r="A340" s="54" t="s">
        <v>10</v>
      </c>
      <c r="B340" s="53">
        <v>23</v>
      </c>
      <c r="C340" s="53">
        <v>1</v>
      </c>
      <c r="D340" s="53">
        <v>1</v>
      </c>
      <c r="E340" s="53">
        <v>3</v>
      </c>
      <c r="F340" s="53">
        <f t="shared" si="46"/>
        <v>28</v>
      </c>
      <c r="G340" s="52">
        <f t="shared" si="47"/>
        <v>14.285714285714285</v>
      </c>
      <c r="H340" s="51">
        <f t="shared" si="48"/>
        <v>0.92561983471074383</v>
      </c>
      <c r="I340" s="53">
        <v>13</v>
      </c>
      <c r="J340" s="53">
        <v>0</v>
      </c>
      <c r="K340" s="53">
        <v>1</v>
      </c>
      <c r="L340" s="53">
        <v>0</v>
      </c>
      <c r="M340" s="53">
        <f t="shared" si="49"/>
        <v>14</v>
      </c>
      <c r="N340" s="52">
        <f t="shared" si="50"/>
        <v>0</v>
      </c>
      <c r="O340" s="51">
        <f t="shared" si="51"/>
        <v>1.2216404886561953</v>
      </c>
      <c r="P340" s="44"/>
      <c r="Q340" s="44"/>
      <c r="R340" s="44"/>
      <c r="S340" s="44"/>
      <c r="T340" s="44"/>
      <c r="U340" s="44"/>
      <c r="V340" s="44"/>
      <c r="W340" s="44"/>
      <c r="X340" s="44"/>
      <c r="Y340" s="44"/>
      <c r="Z340" s="44"/>
      <c r="AA340" s="44"/>
      <c r="AB340" s="44"/>
      <c r="AC340" s="44"/>
      <c r="AD340" s="44"/>
      <c r="AE340" s="44"/>
      <c r="AF340" s="44"/>
      <c r="AG340" s="44"/>
      <c r="AH340" s="44"/>
      <c r="AI340" s="44"/>
      <c r="AJ340" s="44"/>
      <c r="AK340" s="44"/>
      <c r="AL340" s="44"/>
      <c r="AM340" s="44"/>
      <c r="AN340" s="44"/>
      <c r="AO340" s="44"/>
      <c r="AP340" s="44"/>
      <c r="AQ340" s="44"/>
      <c r="AR340" s="44"/>
      <c r="AS340" s="44"/>
      <c r="AT340" s="44"/>
      <c r="AU340" s="44"/>
      <c r="AV340" s="44"/>
      <c r="AW340" s="44"/>
      <c r="AX340" s="44"/>
      <c r="AY340" s="44"/>
      <c r="AZ340" s="44"/>
      <c r="BA340" s="45"/>
      <c r="BB340" s="45"/>
      <c r="BC340" s="45"/>
      <c r="BD340" s="45"/>
      <c r="BE340" s="45"/>
      <c r="BF340" s="45"/>
      <c r="BG340" s="45"/>
      <c r="BH340" s="45"/>
      <c r="BI340" s="45"/>
      <c r="BJ340" s="45"/>
      <c r="BK340" s="45"/>
      <c r="BL340" s="45"/>
      <c r="BM340" s="45"/>
      <c r="BN340" s="45"/>
      <c r="BO340" s="45"/>
    </row>
    <row r="341" spans="1:67" s="44" customFormat="1" ht="13.5" customHeight="1">
      <c r="A341" s="54" t="s">
        <v>11</v>
      </c>
      <c r="B341" s="53">
        <v>27</v>
      </c>
      <c r="C341" s="53">
        <v>0</v>
      </c>
      <c r="D341" s="53">
        <v>1</v>
      </c>
      <c r="E341" s="53">
        <v>0</v>
      </c>
      <c r="F341" s="53">
        <f t="shared" si="46"/>
        <v>28</v>
      </c>
      <c r="G341" s="52">
        <f t="shared" si="47"/>
        <v>0</v>
      </c>
      <c r="H341" s="51">
        <f t="shared" si="48"/>
        <v>0.92561983471074383</v>
      </c>
      <c r="I341" s="53">
        <v>5</v>
      </c>
      <c r="J341" s="53">
        <v>1</v>
      </c>
      <c r="K341" s="53">
        <v>1</v>
      </c>
      <c r="L341" s="53">
        <v>0</v>
      </c>
      <c r="M341" s="53">
        <f t="shared" si="49"/>
        <v>7</v>
      </c>
      <c r="N341" s="52">
        <f t="shared" si="50"/>
        <v>14.285714285714285</v>
      </c>
      <c r="O341" s="51">
        <f t="shared" si="51"/>
        <v>0.61082024432809767</v>
      </c>
      <c r="BA341" s="45"/>
      <c r="BB341" s="45"/>
      <c r="BC341" s="45"/>
      <c r="BD341" s="45"/>
      <c r="BE341" s="45"/>
      <c r="BF341" s="45"/>
      <c r="BG341" s="45"/>
      <c r="BH341" s="45"/>
      <c r="BI341" s="45"/>
      <c r="BJ341" s="45"/>
      <c r="BK341" s="45"/>
      <c r="BL341" s="45"/>
      <c r="BM341" s="45"/>
      <c r="BN341" s="45"/>
      <c r="BO341" s="45"/>
    </row>
    <row r="342" spans="1:67" s="46" customFormat="1" ht="13.5" customHeight="1">
      <c r="A342" s="54" t="s">
        <v>12</v>
      </c>
      <c r="B342" s="53">
        <v>33</v>
      </c>
      <c r="C342" s="53">
        <v>0</v>
      </c>
      <c r="D342" s="53">
        <v>4</v>
      </c>
      <c r="E342" s="53">
        <v>1</v>
      </c>
      <c r="F342" s="53">
        <f t="shared" si="46"/>
        <v>38</v>
      </c>
      <c r="G342" s="52">
        <f t="shared" si="47"/>
        <v>2.6315789473684208</v>
      </c>
      <c r="H342" s="51">
        <f t="shared" si="48"/>
        <v>1.2561983471074381</v>
      </c>
      <c r="I342" s="53">
        <v>9</v>
      </c>
      <c r="J342" s="53">
        <v>1</v>
      </c>
      <c r="K342" s="53">
        <v>2</v>
      </c>
      <c r="L342" s="53">
        <v>1</v>
      </c>
      <c r="M342" s="53">
        <f t="shared" si="49"/>
        <v>13</v>
      </c>
      <c r="N342" s="52">
        <f t="shared" si="50"/>
        <v>15.384615384615385</v>
      </c>
      <c r="O342" s="51">
        <f t="shared" si="51"/>
        <v>1.1343804537521813</v>
      </c>
      <c r="P342" s="44"/>
      <c r="Q342" s="44"/>
      <c r="R342" s="44"/>
      <c r="S342" s="44"/>
      <c r="T342" s="44"/>
      <c r="U342" s="44"/>
      <c r="V342" s="44"/>
      <c r="W342" s="44"/>
      <c r="X342" s="44"/>
      <c r="Y342" s="44"/>
      <c r="Z342" s="44"/>
      <c r="AA342" s="44"/>
      <c r="AB342" s="44"/>
      <c r="AC342" s="44"/>
      <c r="AD342" s="44"/>
      <c r="AE342" s="44"/>
      <c r="AF342" s="44"/>
      <c r="AG342" s="44"/>
      <c r="AH342" s="44"/>
      <c r="AI342" s="44"/>
      <c r="AJ342" s="44"/>
      <c r="AK342" s="44"/>
      <c r="AL342" s="44"/>
      <c r="AM342" s="44"/>
      <c r="AN342" s="44"/>
      <c r="AO342" s="44"/>
      <c r="AP342" s="44"/>
      <c r="AQ342" s="44"/>
      <c r="AR342" s="44"/>
      <c r="AS342" s="44"/>
      <c r="AT342" s="44"/>
      <c r="AU342" s="44"/>
      <c r="AV342" s="44"/>
      <c r="AW342" s="44"/>
      <c r="AX342" s="44"/>
      <c r="AY342" s="44"/>
      <c r="AZ342" s="44"/>
      <c r="BA342" s="45"/>
      <c r="BB342" s="45"/>
      <c r="BC342" s="45"/>
      <c r="BD342" s="45"/>
      <c r="BE342" s="45"/>
      <c r="BF342" s="45"/>
      <c r="BG342" s="45"/>
      <c r="BH342" s="45"/>
      <c r="BI342" s="45"/>
      <c r="BJ342" s="45"/>
      <c r="BK342" s="45"/>
      <c r="BL342" s="45"/>
      <c r="BM342" s="45"/>
      <c r="BN342" s="45"/>
      <c r="BO342" s="45"/>
    </row>
    <row r="343" spans="1:67" s="44" customFormat="1" ht="13.5" customHeight="1">
      <c r="A343" s="54" t="s">
        <v>13</v>
      </c>
      <c r="B343" s="53">
        <v>22</v>
      </c>
      <c r="C343" s="53">
        <v>3</v>
      </c>
      <c r="D343" s="53">
        <v>4</v>
      </c>
      <c r="E343" s="53">
        <v>3</v>
      </c>
      <c r="F343" s="53">
        <f t="shared" si="46"/>
        <v>32</v>
      </c>
      <c r="G343" s="52">
        <f t="shared" si="47"/>
        <v>18.75</v>
      </c>
      <c r="H343" s="51">
        <f t="shared" si="48"/>
        <v>1.0578512396694215</v>
      </c>
      <c r="I343" s="53">
        <v>11</v>
      </c>
      <c r="J343" s="53">
        <v>0</v>
      </c>
      <c r="K343" s="53">
        <v>2</v>
      </c>
      <c r="L343" s="53">
        <v>0</v>
      </c>
      <c r="M343" s="53">
        <f t="shared" si="49"/>
        <v>13</v>
      </c>
      <c r="N343" s="52">
        <f t="shared" si="50"/>
        <v>0</v>
      </c>
      <c r="O343" s="51">
        <f t="shared" si="51"/>
        <v>1.1343804537521813</v>
      </c>
      <c r="BA343" s="45"/>
      <c r="BB343" s="45"/>
      <c r="BC343" s="45"/>
      <c r="BD343" s="45"/>
      <c r="BE343" s="45"/>
      <c r="BF343" s="45"/>
      <c r="BG343" s="45"/>
      <c r="BH343" s="45"/>
      <c r="BI343" s="45"/>
      <c r="BJ343" s="45"/>
      <c r="BK343" s="45"/>
      <c r="BL343" s="45"/>
      <c r="BM343" s="45"/>
      <c r="BN343" s="45"/>
      <c r="BO343" s="45"/>
    </row>
    <row r="344" spans="1:67" s="44" customFormat="1" ht="13.5" customHeight="1">
      <c r="A344" s="54" t="s">
        <v>14</v>
      </c>
      <c r="B344" s="53">
        <v>19</v>
      </c>
      <c r="C344" s="53">
        <v>1</v>
      </c>
      <c r="D344" s="53">
        <v>7</v>
      </c>
      <c r="E344" s="53">
        <v>1</v>
      </c>
      <c r="F344" s="53">
        <f t="shared" si="46"/>
        <v>28</v>
      </c>
      <c r="G344" s="52">
        <f t="shared" si="47"/>
        <v>7.1428571428571423</v>
      </c>
      <c r="H344" s="51">
        <f t="shared" si="48"/>
        <v>0.92561983471074383</v>
      </c>
      <c r="I344" s="53">
        <v>9</v>
      </c>
      <c r="J344" s="53">
        <v>2</v>
      </c>
      <c r="K344" s="53">
        <v>3</v>
      </c>
      <c r="L344" s="53">
        <v>1</v>
      </c>
      <c r="M344" s="53">
        <f t="shared" si="49"/>
        <v>15</v>
      </c>
      <c r="N344" s="52">
        <f t="shared" si="50"/>
        <v>20</v>
      </c>
      <c r="O344" s="51">
        <f t="shared" si="51"/>
        <v>1.3089005235602094</v>
      </c>
      <c r="BA344" s="45"/>
      <c r="BB344" s="45"/>
      <c r="BC344" s="45"/>
      <c r="BD344" s="45"/>
      <c r="BE344" s="45"/>
      <c r="BF344" s="45"/>
      <c r="BG344" s="45"/>
      <c r="BH344" s="45"/>
      <c r="BI344" s="45"/>
      <c r="BJ344" s="45"/>
      <c r="BK344" s="45"/>
      <c r="BL344" s="45"/>
      <c r="BM344" s="45"/>
      <c r="BN344" s="45"/>
      <c r="BO344" s="45"/>
    </row>
    <row r="345" spans="1:67" s="44" customFormat="1" ht="13.5" customHeight="1">
      <c r="A345" s="50" t="s">
        <v>15</v>
      </c>
      <c r="B345" s="49">
        <f>SUM(B339:B344)</f>
        <v>137</v>
      </c>
      <c r="C345" s="49">
        <f>SUM(C339:C344)</f>
        <v>6</v>
      </c>
      <c r="D345" s="49">
        <f>SUM(D339:D344)</f>
        <v>19</v>
      </c>
      <c r="E345" s="49">
        <f>SUM(E339:E344)</f>
        <v>10</v>
      </c>
      <c r="F345" s="49">
        <f t="shared" si="46"/>
        <v>172</v>
      </c>
      <c r="G345" s="48">
        <f t="shared" si="47"/>
        <v>9.3023255813953494</v>
      </c>
      <c r="H345" s="47">
        <f t="shared" si="48"/>
        <v>5.6859504132231402</v>
      </c>
      <c r="I345" s="49">
        <f>SUM(I339:I344)</f>
        <v>54</v>
      </c>
      <c r="J345" s="49">
        <f>SUM(J339:J344)</f>
        <v>4</v>
      </c>
      <c r="K345" s="49">
        <f>SUM(K339:K344)</f>
        <v>9</v>
      </c>
      <c r="L345" s="49">
        <f>SUM(L339:L344)</f>
        <v>4</v>
      </c>
      <c r="M345" s="49">
        <f t="shared" si="49"/>
        <v>71</v>
      </c>
      <c r="N345" s="48">
        <f t="shared" si="50"/>
        <v>11.267605633802818</v>
      </c>
      <c r="O345" s="47">
        <f t="shared" si="51"/>
        <v>6.1954624781849912</v>
      </c>
      <c r="BA345" s="45"/>
      <c r="BB345" s="45"/>
      <c r="BC345" s="45"/>
      <c r="BD345" s="45"/>
      <c r="BE345" s="45"/>
      <c r="BF345" s="45"/>
      <c r="BG345" s="45"/>
      <c r="BH345" s="45"/>
      <c r="BI345" s="45"/>
      <c r="BJ345" s="45"/>
      <c r="BK345" s="45"/>
      <c r="BL345" s="45"/>
      <c r="BM345" s="45"/>
      <c r="BN345" s="45"/>
      <c r="BO345" s="45"/>
    </row>
    <row r="346" spans="1:67" s="46" customFormat="1" ht="13.5" customHeight="1">
      <c r="A346" s="58" t="s">
        <v>16</v>
      </c>
      <c r="B346" s="57">
        <v>35</v>
      </c>
      <c r="C346" s="57">
        <v>1</v>
      </c>
      <c r="D346" s="57">
        <v>5</v>
      </c>
      <c r="E346" s="57">
        <v>2</v>
      </c>
      <c r="F346" s="57">
        <f t="shared" si="46"/>
        <v>43</v>
      </c>
      <c r="G346" s="56">
        <f t="shared" si="47"/>
        <v>6.9767441860465116</v>
      </c>
      <c r="H346" s="55">
        <f t="shared" si="48"/>
        <v>1.4214876033057851</v>
      </c>
      <c r="I346" s="57">
        <v>9</v>
      </c>
      <c r="J346" s="57">
        <v>2</v>
      </c>
      <c r="K346" s="57">
        <v>2</v>
      </c>
      <c r="L346" s="57">
        <v>1</v>
      </c>
      <c r="M346" s="57">
        <f t="shared" si="49"/>
        <v>14</v>
      </c>
      <c r="N346" s="56">
        <f t="shared" si="50"/>
        <v>21.428571428571427</v>
      </c>
      <c r="O346" s="55">
        <f t="shared" si="51"/>
        <v>1.2216404886561953</v>
      </c>
      <c r="P346" s="44"/>
      <c r="Q346" s="44"/>
      <c r="R346" s="44"/>
      <c r="S346" s="44"/>
      <c r="T346" s="44"/>
      <c r="U346" s="44"/>
      <c r="V346" s="44"/>
      <c r="W346" s="44"/>
      <c r="X346" s="44"/>
      <c r="Y346" s="44"/>
      <c r="Z346" s="44"/>
      <c r="AA346" s="44"/>
      <c r="AB346" s="44"/>
      <c r="AC346" s="44"/>
      <c r="AD346" s="44"/>
      <c r="AE346" s="44"/>
      <c r="AF346" s="44"/>
      <c r="AG346" s="44"/>
      <c r="AH346" s="44"/>
      <c r="AI346" s="44"/>
      <c r="AJ346" s="44"/>
      <c r="AK346" s="44"/>
      <c r="AL346" s="44"/>
      <c r="AM346" s="44"/>
      <c r="AN346" s="44"/>
      <c r="AO346" s="44"/>
      <c r="AP346" s="44"/>
      <c r="AQ346" s="44"/>
      <c r="AR346" s="44"/>
      <c r="AS346" s="44"/>
      <c r="AT346" s="44"/>
      <c r="AU346" s="44"/>
      <c r="AV346" s="44"/>
      <c r="AW346" s="44"/>
      <c r="AX346" s="44"/>
      <c r="AY346" s="44"/>
      <c r="AZ346" s="44"/>
    </row>
    <row r="347" spans="1:67" s="46" customFormat="1" ht="13.5" customHeight="1">
      <c r="A347" s="54" t="s">
        <v>17</v>
      </c>
      <c r="B347" s="53">
        <v>38</v>
      </c>
      <c r="C347" s="53">
        <v>1</v>
      </c>
      <c r="D347" s="53">
        <v>1</v>
      </c>
      <c r="E347" s="53">
        <v>3</v>
      </c>
      <c r="F347" s="53">
        <f t="shared" si="46"/>
        <v>43</v>
      </c>
      <c r="G347" s="52">
        <f t="shared" si="47"/>
        <v>9.3023255813953494</v>
      </c>
      <c r="H347" s="51">
        <f t="shared" si="48"/>
        <v>1.4214876033057851</v>
      </c>
      <c r="I347" s="53">
        <v>11</v>
      </c>
      <c r="J347" s="53">
        <v>2</v>
      </c>
      <c r="K347" s="53">
        <v>1</v>
      </c>
      <c r="L347" s="53">
        <v>0</v>
      </c>
      <c r="M347" s="53">
        <f t="shared" si="49"/>
        <v>14</v>
      </c>
      <c r="N347" s="52">
        <f t="shared" si="50"/>
        <v>14.285714285714285</v>
      </c>
      <c r="O347" s="51">
        <f t="shared" si="51"/>
        <v>1.2216404886561953</v>
      </c>
      <c r="P347" s="44"/>
      <c r="Q347" s="44"/>
      <c r="R347" s="44"/>
      <c r="S347" s="44"/>
      <c r="T347" s="44"/>
      <c r="U347" s="44"/>
      <c r="V347" s="44"/>
      <c r="W347" s="44"/>
      <c r="X347" s="44"/>
      <c r="Y347" s="44"/>
      <c r="Z347" s="44"/>
      <c r="AA347" s="44"/>
      <c r="AB347" s="44"/>
      <c r="AC347" s="44"/>
      <c r="AD347" s="44"/>
      <c r="AE347" s="44"/>
      <c r="AF347" s="44"/>
      <c r="AG347" s="44"/>
      <c r="AH347" s="44"/>
      <c r="AI347" s="44"/>
      <c r="AJ347" s="44"/>
      <c r="AK347" s="44"/>
      <c r="AL347" s="44"/>
      <c r="AM347" s="44"/>
      <c r="AN347" s="44"/>
      <c r="AO347" s="44"/>
      <c r="AP347" s="44"/>
      <c r="AQ347" s="44"/>
      <c r="AR347" s="44"/>
      <c r="AS347" s="44"/>
      <c r="AT347" s="44"/>
      <c r="AU347" s="44"/>
      <c r="AV347" s="44"/>
      <c r="AW347" s="44"/>
      <c r="AX347" s="44"/>
      <c r="AY347" s="44"/>
      <c r="AZ347" s="44"/>
    </row>
    <row r="348" spans="1:67" s="46" customFormat="1" ht="13.5" customHeight="1">
      <c r="A348" s="54" t="s">
        <v>18</v>
      </c>
      <c r="B348" s="53">
        <v>40</v>
      </c>
      <c r="C348" s="53">
        <v>4</v>
      </c>
      <c r="D348" s="53">
        <v>5</v>
      </c>
      <c r="E348" s="53">
        <v>3</v>
      </c>
      <c r="F348" s="53">
        <f t="shared" si="46"/>
        <v>52</v>
      </c>
      <c r="G348" s="52">
        <f t="shared" si="47"/>
        <v>13.461538461538462</v>
      </c>
      <c r="H348" s="51">
        <f t="shared" si="48"/>
        <v>1.71900826446281</v>
      </c>
      <c r="I348" s="53">
        <v>7</v>
      </c>
      <c r="J348" s="53">
        <v>0</v>
      </c>
      <c r="K348" s="53">
        <v>0</v>
      </c>
      <c r="L348" s="53">
        <v>1</v>
      </c>
      <c r="M348" s="53">
        <f t="shared" si="49"/>
        <v>8</v>
      </c>
      <c r="N348" s="52">
        <f t="shared" si="50"/>
        <v>12.5</v>
      </c>
      <c r="O348" s="51">
        <f t="shared" si="51"/>
        <v>0.69808027923211169</v>
      </c>
      <c r="P348" s="44"/>
      <c r="Q348" s="44"/>
      <c r="R348" s="44"/>
      <c r="S348" s="44"/>
      <c r="T348" s="44"/>
      <c r="U348" s="44"/>
      <c r="V348" s="44"/>
      <c r="W348" s="44"/>
      <c r="X348" s="44"/>
      <c r="Y348" s="44"/>
      <c r="Z348" s="44"/>
      <c r="AA348" s="44"/>
      <c r="AB348" s="44"/>
      <c r="AC348" s="44"/>
      <c r="AD348" s="44"/>
      <c r="AE348" s="44"/>
      <c r="AF348" s="44"/>
      <c r="AG348" s="44"/>
      <c r="AH348" s="44"/>
      <c r="AI348" s="44"/>
      <c r="AJ348" s="44"/>
      <c r="AK348" s="44"/>
      <c r="AL348" s="44"/>
      <c r="AM348" s="44"/>
      <c r="AN348" s="44"/>
      <c r="AO348" s="44"/>
      <c r="AP348" s="44"/>
      <c r="AQ348" s="44"/>
      <c r="AR348" s="44"/>
      <c r="AS348" s="44"/>
      <c r="AT348" s="44"/>
      <c r="AU348" s="44"/>
      <c r="AV348" s="44"/>
      <c r="AW348" s="44"/>
      <c r="AX348" s="44"/>
      <c r="AY348" s="44"/>
      <c r="AZ348" s="44"/>
      <c r="BA348" s="45"/>
      <c r="BB348" s="45"/>
      <c r="BC348" s="45"/>
      <c r="BD348" s="45"/>
      <c r="BE348" s="45"/>
      <c r="BF348" s="45"/>
      <c r="BG348" s="45"/>
      <c r="BH348" s="45"/>
      <c r="BI348" s="45"/>
      <c r="BJ348" s="45"/>
      <c r="BK348" s="45"/>
      <c r="BL348" s="45"/>
      <c r="BM348" s="45"/>
      <c r="BN348" s="45"/>
      <c r="BO348" s="45"/>
    </row>
    <row r="349" spans="1:67" s="44" customFormat="1" ht="13.5" customHeight="1">
      <c r="A349" s="54" t="s">
        <v>19</v>
      </c>
      <c r="B349" s="53">
        <v>31</v>
      </c>
      <c r="C349" s="53">
        <v>6</v>
      </c>
      <c r="D349" s="53">
        <v>6</v>
      </c>
      <c r="E349" s="53">
        <v>2</v>
      </c>
      <c r="F349" s="53">
        <f t="shared" si="46"/>
        <v>45</v>
      </c>
      <c r="G349" s="52">
        <f t="shared" si="47"/>
        <v>17.777777777777779</v>
      </c>
      <c r="H349" s="51">
        <f t="shared" si="48"/>
        <v>1.4876033057851239</v>
      </c>
      <c r="I349" s="53">
        <v>17</v>
      </c>
      <c r="J349" s="53">
        <v>1</v>
      </c>
      <c r="K349" s="53">
        <v>2</v>
      </c>
      <c r="L349" s="53">
        <v>0</v>
      </c>
      <c r="M349" s="53">
        <f t="shared" si="49"/>
        <v>20</v>
      </c>
      <c r="N349" s="52">
        <f t="shared" si="50"/>
        <v>5</v>
      </c>
      <c r="O349" s="51">
        <f t="shared" si="51"/>
        <v>1.7452006980802792</v>
      </c>
      <c r="BA349" s="45"/>
      <c r="BB349" s="45"/>
      <c r="BC349" s="45"/>
      <c r="BD349" s="45"/>
      <c r="BE349" s="45"/>
      <c r="BF349" s="45"/>
      <c r="BG349" s="45"/>
      <c r="BH349" s="45"/>
      <c r="BI349" s="45"/>
      <c r="BJ349" s="45"/>
      <c r="BK349" s="45"/>
      <c r="BL349" s="45"/>
      <c r="BM349" s="45"/>
      <c r="BN349" s="45"/>
      <c r="BO349" s="45"/>
    </row>
    <row r="350" spans="1:67" s="46" customFormat="1" ht="13.5" customHeight="1">
      <c r="A350" s="54" t="s">
        <v>20</v>
      </c>
      <c r="B350" s="53">
        <v>43</v>
      </c>
      <c r="C350" s="53">
        <v>2</v>
      </c>
      <c r="D350" s="53">
        <v>1</v>
      </c>
      <c r="E350" s="53">
        <v>3</v>
      </c>
      <c r="F350" s="53">
        <f t="shared" si="46"/>
        <v>49</v>
      </c>
      <c r="G350" s="52">
        <f t="shared" si="47"/>
        <v>10.204081632653061</v>
      </c>
      <c r="H350" s="51">
        <f t="shared" si="48"/>
        <v>1.6198347107438016</v>
      </c>
      <c r="I350" s="53">
        <v>11</v>
      </c>
      <c r="J350" s="53">
        <v>1</v>
      </c>
      <c r="K350" s="53">
        <v>1</v>
      </c>
      <c r="L350" s="53">
        <v>1</v>
      </c>
      <c r="M350" s="53">
        <f t="shared" si="49"/>
        <v>14</v>
      </c>
      <c r="N350" s="52">
        <f t="shared" si="50"/>
        <v>14.285714285714285</v>
      </c>
      <c r="O350" s="51">
        <f t="shared" si="51"/>
        <v>1.2216404886561953</v>
      </c>
      <c r="P350" s="44"/>
      <c r="Q350" s="44"/>
      <c r="R350" s="44"/>
      <c r="S350" s="44"/>
      <c r="T350" s="44"/>
      <c r="U350" s="44"/>
      <c r="V350" s="44"/>
      <c r="W350" s="44"/>
      <c r="X350" s="44"/>
      <c r="Y350" s="44"/>
      <c r="Z350" s="44"/>
      <c r="AA350" s="44"/>
      <c r="AB350" s="44"/>
      <c r="AC350" s="44"/>
      <c r="AD350" s="44"/>
      <c r="AE350" s="44"/>
      <c r="AF350" s="44"/>
      <c r="AG350" s="44"/>
      <c r="AH350" s="44"/>
      <c r="AI350" s="44"/>
      <c r="AJ350" s="44"/>
      <c r="AK350" s="44"/>
      <c r="AL350" s="44"/>
      <c r="AM350" s="44"/>
      <c r="AN350" s="44"/>
      <c r="AO350" s="44"/>
      <c r="AP350" s="44"/>
      <c r="AQ350" s="44"/>
      <c r="AR350" s="44"/>
      <c r="AS350" s="44"/>
      <c r="AT350" s="44"/>
      <c r="AU350" s="44"/>
      <c r="AV350" s="44"/>
      <c r="AW350" s="44"/>
      <c r="AX350" s="44"/>
      <c r="AY350" s="44"/>
      <c r="AZ350" s="44"/>
      <c r="BA350" s="45"/>
      <c r="BB350" s="45"/>
      <c r="BC350" s="45"/>
      <c r="BD350" s="45"/>
      <c r="BE350" s="45"/>
      <c r="BF350" s="45"/>
      <c r="BG350" s="45"/>
      <c r="BH350" s="45"/>
      <c r="BI350" s="45"/>
      <c r="BJ350" s="45"/>
      <c r="BK350" s="45"/>
      <c r="BL350" s="45"/>
      <c r="BM350" s="45"/>
      <c r="BN350" s="45"/>
      <c r="BO350" s="45"/>
    </row>
    <row r="351" spans="1:67" s="44" customFormat="1" ht="13.5" customHeight="1">
      <c r="A351" s="54" t="s">
        <v>21</v>
      </c>
      <c r="B351" s="53">
        <v>35</v>
      </c>
      <c r="C351" s="53">
        <v>3</v>
      </c>
      <c r="D351" s="53">
        <v>3</v>
      </c>
      <c r="E351" s="53">
        <v>4</v>
      </c>
      <c r="F351" s="53">
        <f t="shared" si="46"/>
        <v>45</v>
      </c>
      <c r="G351" s="52">
        <f t="shared" si="47"/>
        <v>15.555555555555555</v>
      </c>
      <c r="H351" s="51">
        <f t="shared" si="48"/>
        <v>1.4876033057851239</v>
      </c>
      <c r="I351" s="53">
        <v>15</v>
      </c>
      <c r="J351" s="53">
        <v>2</v>
      </c>
      <c r="K351" s="53">
        <v>3</v>
      </c>
      <c r="L351" s="53">
        <v>0</v>
      </c>
      <c r="M351" s="53">
        <f t="shared" si="49"/>
        <v>20</v>
      </c>
      <c r="N351" s="52">
        <f t="shared" si="50"/>
        <v>10</v>
      </c>
      <c r="O351" s="51">
        <f t="shared" si="51"/>
        <v>1.7452006980802792</v>
      </c>
      <c r="BA351" s="45"/>
      <c r="BB351" s="45"/>
      <c r="BC351" s="45"/>
      <c r="BD351" s="45"/>
      <c r="BE351" s="45"/>
      <c r="BF351" s="45"/>
      <c r="BG351" s="45"/>
      <c r="BH351" s="45"/>
      <c r="BI351" s="45"/>
      <c r="BJ351" s="45"/>
      <c r="BK351" s="45"/>
      <c r="BL351" s="45"/>
      <c r="BM351" s="45"/>
      <c r="BN351" s="45"/>
      <c r="BO351" s="45"/>
    </row>
    <row r="352" spans="1:67" s="46" customFormat="1" ht="13.5" customHeight="1">
      <c r="A352" s="50" t="s">
        <v>15</v>
      </c>
      <c r="B352" s="49">
        <f>SUM(B346:B351)</f>
        <v>222</v>
      </c>
      <c r="C352" s="49">
        <f>SUM(C346:C351)</f>
        <v>17</v>
      </c>
      <c r="D352" s="49">
        <f>SUM(D346:D351)</f>
        <v>21</v>
      </c>
      <c r="E352" s="49">
        <f>SUM(E346:E351)</f>
        <v>17</v>
      </c>
      <c r="F352" s="49">
        <f t="shared" si="46"/>
        <v>277</v>
      </c>
      <c r="G352" s="48">
        <f t="shared" si="47"/>
        <v>12.274368231046932</v>
      </c>
      <c r="H352" s="47">
        <f t="shared" si="48"/>
        <v>9.1570247933884303</v>
      </c>
      <c r="I352" s="49">
        <f>SUM(I346:I351)</f>
        <v>70</v>
      </c>
      <c r="J352" s="49">
        <f>SUM(J346:J351)</f>
        <v>8</v>
      </c>
      <c r="K352" s="49">
        <f>SUM(K346:K351)</f>
        <v>9</v>
      </c>
      <c r="L352" s="49">
        <f>SUM(L346:L351)</f>
        <v>3</v>
      </c>
      <c r="M352" s="49">
        <f t="shared" si="49"/>
        <v>90</v>
      </c>
      <c r="N352" s="48">
        <f t="shared" si="50"/>
        <v>12.222222222222221</v>
      </c>
      <c r="O352" s="47">
        <f t="shared" si="51"/>
        <v>7.8534031413612562</v>
      </c>
      <c r="P352" s="44"/>
      <c r="Q352" s="44"/>
      <c r="R352" s="44"/>
      <c r="S352" s="44"/>
      <c r="T352" s="44"/>
      <c r="U352" s="44"/>
      <c r="V352" s="44"/>
      <c r="W352" s="44"/>
      <c r="X352" s="44"/>
      <c r="Y352" s="44"/>
      <c r="Z352" s="44"/>
      <c r="AA352" s="44"/>
      <c r="AB352" s="44"/>
      <c r="AC352" s="44"/>
      <c r="AD352" s="44"/>
      <c r="AE352" s="44"/>
      <c r="AF352" s="44"/>
      <c r="AG352" s="44"/>
      <c r="AH352" s="44"/>
      <c r="AI352" s="44"/>
      <c r="AJ352" s="44"/>
      <c r="AK352" s="44"/>
      <c r="AL352" s="44"/>
      <c r="AM352" s="44"/>
      <c r="AN352" s="44"/>
      <c r="AO352" s="44"/>
      <c r="AP352" s="44"/>
      <c r="AQ352" s="44"/>
      <c r="AR352" s="44"/>
      <c r="AS352" s="44"/>
      <c r="AT352" s="44"/>
      <c r="AU352" s="44"/>
      <c r="AV352" s="44"/>
      <c r="AW352" s="44"/>
      <c r="AX352" s="44"/>
      <c r="AY352" s="44"/>
      <c r="AZ352" s="44"/>
    </row>
    <row r="353" spans="1:67" s="44" customFormat="1" ht="13.5" customHeight="1">
      <c r="A353" s="54" t="s">
        <v>22</v>
      </c>
      <c r="B353" s="53">
        <v>159</v>
      </c>
      <c r="C353" s="53">
        <v>16</v>
      </c>
      <c r="D353" s="53">
        <v>29</v>
      </c>
      <c r="E353" s="53">
        <v>7</v>
      </c>
      <c r="F353" s="53">
        <f t="shared" si="46"/>
        <v>211</v>
      </c>
      <c r="G353" s="52">
        <f t="shared" si="47"/>
        <v>10.900473933649289</v>
      </c>
      <c r="H353" s="51">
        <f t="shared" si="48"/>
        <v>6.9752066115702478</v>
      </c>
      <c r="I353" s="53">
        <v>58</v>
      </c>
      <c r="J353" s="53">
        <v>5</v>
      </c>
      <c r="K353" s="53">
        <v>5</v>
      </c>
      <c r="L353" s="53">
        <v>2</v>
      </c>
      <c r="M353" s="53">
        <f t="shared" si="49"/>
        <v>70</v>
      </c>
      <c r="N353" s="52">
        <f t="shared" si="50"/>
        <v>10</v>
      </c>
      <c r="O353" s="51">
        <f t="shared" si="51"/>
        <v>6.1082024432809776</v>
      </c>
      <c r="BA353" s="45"/>
      <c r="BB353" s="45"/>
      <c r="BC353" s="45"/>
      <c r="BD353" s="45"/>
      <c r="BE353" s="45"/>
      <c r="BF353" s="45"/>
      <c r="BG353" s="45"/>
      <c r="BH353" s="45"/>
      <c r="BI353" s="45"/>
      <c r="BJ353" s="45"/>
      <c r="BK353" s="45"/>
      <c r="BL353" s="45"/>
      <c r="BM353" s="45"/>
      <c r="BN353" s="45"/>
      <c r="BO353" s="45"/>
    </row>
    <row r="354" spans="1:67" s="46" customFormat="1" ht="13.5" customHeight="1">
      <c r="A354" s="54" t="s">
        <v>23</v>
      </c>
      <c r="B354" s="53">
        <v>170</v>
      </c>
      <c r="C354" s="53">
        <v>6</v>
      </c>
      <c r="D354" s="53">
        <v>22</v>
      </c>
      <c r="E354" s="53">
        <v>10</v>
      </c>
      <c r="F354" s="53">
        <f t="shared" si="46"/>
        <v>208</v>
      </c>
      <c r="G354" s="52">
        <f t="shared" si="47"/>
        <v>7.6923076923076925</v>
      </c>
      <c r="H354" s="51">
        <f t="shared" si="48"/>
        <v>6.8760330578512399</v>
      </c>
      <c r="I354" s="53">
        <v>52</v>
      </c>
      <c r="J354" s="53">
        <v>2</v>
      </c>
      <c r="K354" s="53">
        <v>6</v>
      </c>
      <c r="L354" s="53">
        <v>2</v>
      </c>
      <c r="M354" s="53">
        <f t="shared" si="49"/>
        <v>62</v>
      </c>
      <c r="N354" s="52">
        <f t="shared" si="50"/>
        <v>6.4516129032258061</v>
      </c>
      <c r="O354" s="51">
        <f t="shared" si="51"/>
        <v>5.4101221640488655</v>
      </c>
      <c r="P354" s="44"/>
      <c r="Q354" s="44"/>
      <c r="R354" s="44"/>
      <c r="S354" s="44"/>
      <c r="T354" s="44"/>
      <c r="U354" s="44"/>
      <c r="V354" s="44"/>
      <c r="W354" s="44"/>
      <c r="X354" s="44"/>
      <c r="Y354" s="44"/>
      <c r="Z354" s="44"/>
      <c r="AA354" s="44"/>
      <c r="AB354" s="44"/>
      <c r="AC354" s="44"/>
      <c r="AD354" s="44"/>
      <c r="AE354" s="44"/>
      <c r="AF354" s="44"/>
      <c r="AG354" s="44"/>
      <c r="AH354" s="44"/>
      <c r="AI354" s="44"/>
      <c r="AJ354" s="44"/>
      <c r="AK354" s="44"/>
      <c r="AL354" s="44"/>
      <c r="AM354" s="44"/>
      <c r="AN354" s="44"/>
      <c r="AO354" s="44"/>
      <c r="AP354" s="44"/>
      <c r="AQ354" s="44"/>
      <c r="AR354" s="44"/>
      <c r="AS354" s="44"/>
      <c r="AT354" s="44"/>
      <c r="AU354" s="44"/>
      <c r="AV354" s="44"/>
      <c r="AW354" s="44"/>
      <c r="AX354" s="44"/>
      <c r="AY354" s="44"/>
      <c r="AZ354" s="44"/>
    </row>
    <row r="355" spans="1:67" s="44" customFormat="1" ht="13.5" customHeight="1">
      <c r="A355" s="54" t="s">
        <v>24</v>
      </c>
      <c r="B355" s="53">
        <v>172</v>
      </c>
      <c r="C355" s="53">
        <v>7</v>
      </c>
      <c r="D355" s="53">
        <v>46</v>
      </c>
      <c r="E355" s="53">
        <v>6</v>
      </c>
      <c r="F355" s="53">
        <f t="shared" si="46"/>
        <v>231</v>
      </c>
      <c r="G355" s="52">
        <f t="shared" si="47"/>
        <v>5.6277056277056277</v>
      </c>
      <c r="H355" s="51">
        <f t="shared" si="48"/>
        <v>7.6363636363636367</v>
      </c>
      <c r="I355" s="53">
        <v>66</v>
      </c>
      <c r="J355" s="53">
        <v>3</v>
      </c>
      <c r="K355" s="53">
        <v>14</v>
      </c>
      <c r="L355" s="53">
        <v>3</v>
      </c>
      <c r="M355" s="53">
        <f t="shared" si="49"/>
        <v>86</v>
      </c>
      <c r="N355" s="52">
        <f t="shared" si="50"/>
        <v>6.9767441860465116</v>
      </c>
      <c r="O355" s="51">
        <f t="shared" si="51"/>
        <v>7.504363001745201</v>
      </c>
      <c r="BA355" s="45"/>
      <c r="BB355" s="45"/>
      <c r="BC355" s="45"/>
      <c r="BD355" s="45"/>
      <c r="BE355" s="45"/>
      <c r="BF355" s="45"/>
      <c r="BG355" s="45"/>
      <c r="BH355" s="45"/>
      <c r="BI355" s="45"/>
      <c r="BJ355" s="45"/>
      <c r="BK355" s="45"/>
      <c r="BL355" s="45"/>
      <c r="BM355" s="45"/>
      <c r="BN355" s="45"/>
      <c r="BO355" s="45"/>
    </row>
    <row r="356" spans="1:67" s="46" customFormat="1" ht="13.5" customHeight="1">
      <c r="A356" s="54" t="s">
        <v>25</v>
      </c>
      <c r="B356" s="53">
        <v>155</v>
      </c>
      <c r="C356" s="53">
        <v>10</v>
      </c>
      <c r="D356" s="53">
        <v>32</v>
      </c>
      <c r="E356" s="53">
        <v>10</v>
      </c>
      <c r="F356" s="53">
        <f t="shared" si="46"/>
        <v>207</v>
      </c>
      <c r="G356" s="52">
        <f t="shared" si="47"/>
        <v>9.6618357487922708</v>
      </c>
      <c r="H356" s="51">
        <f t="shared" si="48"/>
        <v>6.8429752066115705</v>
      </c>
      <c r="I356" s="53">
        <v>79</v>
      </c>
      <c r="J356" s="53">
        <v>2</v>
      </c>
      <c r="K356" s="53">
        <v>6</v>
      </c>
      <c r="L356" s="53">
        <v>2</v>
      </c>
      <c r="M356" s="53">
        <f t="shared" si="49"/>
        <v>89</v>
      </c>
      <c r="N356" s="52">
        <f t="shared" si="50"/>
        <v>4.4943820224719104</v>
      </c>
      <c r="O356" s="51">
        <f t="shared" si="51"/>
        <v>7.7661431064572417</v>
      </c>
      <c r="P356" s="44"/>
      <c r="Q356" s="44"/>
      <c r="R356" s="44"/>
      <c r="S356" s="44"/>
      <c r="T356" s="44"/>
      <c r="U356" s="44"/>
      <c r="V356" s="44"/>
      <c r="W356" s="44"/>
      <c r="X356" s="44"/>
      <c r="Y356" s="44"/>
      <c r="Z356" s="44"/>
      <c r="AA356" s="44"/>
      <c r="AB356" s="44"/>
      <c r="AC356" s="44"/>
      <c r="AD356" s="44"/>
      <c r="AE356" s="44"/>
      <c r="AF356" s="44"/>
      <c r="AG356" s="44"/>
      <c r="AH356" s="44"/>
      <c r="AI356" s="44"/>
      <c r="AJ356" s="44"/>
      <c r="AK356" s="44"/>
      <c r="AL356" s="44"/>
      <c r="AM356" s="44"/>
      <c r="AN356" s="44"/>
      <c r="AO356" s="44"/>
      <c r="AP356" s="44"/>
      <c r="AQ356" s="44"/>
      <c r="AR356" s="44"/>
      <c r="AS356" s="44"/>
      <c r="AT356" s="44"/>
      <c r="AU356" s="44"/>
      <c r="AV356" s="44"/>
      <c r="AW356" s="44"/>
      <c r="AX356" s="44"/>
      <c r="AY356" s="44"/>
      <c r="AZ356" s="44"/>
    </row>
    <row r="357" spans="1:67" s="46" customFormat="1" ht="13.5" customHeight="1">
      <c r="A357" s="54" t="s">
        <v>26</v>
      </c>
      <c r="B357" s="53">
        <v>195</v>
      </c>
      <c r="C357" s="53">
        <v>12</v>
      </c>
      <c r="D357" s="53">
        <v>26</v>
      </c>
      <c r="E357" s="53">
        <v>12</v>
      </c>
      <c r="F357" s="53">
        <f t="shared" si="46"/>
        <v>245</v>
      </c>
      <c r="G357" s="52">
        <f t="shared" si="47"/>
        <v>9.795918367346939</v>
      </c>
      <c r="H357" s="51">
        <f t="shared" si="48"/>
        <v>8.0991735537190088</v>
      </c>
      <c r="I357" s="53">
        <v>42</v>
      </c>
      <c r="J357" s="53">
        <v>2</v>
      </c>
      <c r="K357" s="53">
        <v>7</v>
      </c>
      <c r="L357" s="53">
        <v>2</v>
      </c>
      <c r="M357" s="53">
        <f t="shared" si="49"/>
        <v>53</v>
      </c>
      <c r="N357" s="52">
        <f t="shared" si="50"/>
        <v>7.5471698113207548</v>
      </c>
      <c r="O357" s="51">
        <f t="shared" si="51"/>
        <v>4.6247818499127398</v>
      </c>
      <c r="P357" s="44"/>
      <c r="Q357" s="44"/>
      <c r="R357" s="44"/>
      <c r="S357" s="44"/>
      <c r="T357" s="44"/>
      <c r="U357" s="44"/>
      <c r="V357" s="44"/>
      <c r="W357" s="44"/>
      <c r="X357" s="44"/>
      <c r="Y357" s="44"/>
      <c r="Z357" s="44"/>
      <c r="AA357" s="44"/>
      <c r="AB357" s="44"/>
      <c r="AC357" s="44"/>
      <c r="AD357" s="44"/>
      <c r="AE357" s="44"/>
      <c r="AF357" s="44"/>
      <c r="AG357" s="44"/>
      <c r="AH357" s="44"/>
      <c r="AI357" s="44"/>
      <c r="AJ357" s="44"/>
      <c r="AK357" s="44"/>
      <c r="AL357" s="44"/>
      <c r="AM357" s="44"/>
      <c r="AN357" s="44"/>
      <c r="AO357" s="44"/>
      <c r="AP357" s="44"/>
      <c r="AQ357" s="44"/>
      <c r="AR357" s="44"/>
      <c r="AS357" s="44"/>
      <c r="AT357" s="44"/>
      <c r="AU357" s="44"/>
      <c r="AV357" s="44"/>
      <c r="AW357" s="44"/>
      <c r="AX357" s="44"/>
      <c r="AY357" s="44"/>
      <c r="AZ357" s="44"/>
    </row>
    <row r="358" spans="1:67" s="46" customFormat="1" ht="13.5" customHeight="1">
      <c r="A358" s="54" t="s">
        <v>27</v>
      </c>
      <c r="B358" s="53">
        <v>198</v>
      </c>
      <c r="C358" s="53">
        <v>14</v>
      </c>
      <c r="D358" s="53">
        <v>20</v>
      </c>
      <c r="E358" s="53">
        <v>9</v>
      </c>
      <c r="F358" s="53">
        <f t="shared" si="46"/>
        <v>241</v>
      </c>
      <c r="G358" s="52">
        <f t="shared" si="47"/>
        <v>9.5435684647302903</v>
      </c>
      <c r="H358" s="51">
        <f t="shared" si="48"/>
        <v>7.9669421487603307</v>
      </c>
      <c r="I358" s="53">
        <v>79</v>
      </c>
      <c r="J358" s="53">
        <v>9</v>
      </c>
      <c r="K358" s="53">
        <v>6</v>
      </c>
      <c r="L358" s="53">
        <v>6</v>
      </c>
      <c r="M358" s="53">
        <f t="shared" si="49"/>
        <v>100</v>
      </c>
      <c r="N358" s="52">
        <f t="shared" si="50"/>
        <v>15</v>
      </c>
      <c r="O358" s="51">
        <f t="shared" si="51"/>
        <v>8.7260034904013963</v>
      </c>
      <c r="P358" s="44"/>
      <c r="Q358" s="44"/>
      <c r="R358" s="44"/>
      <c r="S358" s="44"/>
      <c r="T358" s="44"/>
      <c r="U358" s="44"/>
      <c r="V358" s="44"/>
      <c r="W358" s="44"/>
      <c r="X358" s="44"/>
      <c r="Y358" s="44"/>
      <c r="Z358" s="44"/>
      <c r="AA358" s="44"/>
      <c r="AB358" s="44"/>
      <c r="AC358" s="44"/>
      <c r="AD358" s="44"/>
      <c r="AE358" s="44"/>
      <c r="AF358" s="44"/>
      <c r="AG358" s="44"/>
      <c r="AH358" s="44"/>
      <c r="AI358" s="44"/>
      <c r="AJ358" s="44"/>
      <c r="AK358" s="44"/>
      <c r="AL358" s="44"/>
      <c r="AM358" s="44"/>
      <c r="AN358" s="44"/>
      <c r="AO358" s="44"/>
      <c r="AP358" s="44"/>
      <c r="AQ358" s="44"/>
      <c r="AR358" s="44"/>
      <c r="AS358" s="44"/>
      <c r="AT358" s="44"/>
      <c r="AU358" s="44"/>
      <c r="AV358" s="44"/>
      <c r="AW358" s="44"/>
      <c r="AX358" s="44"/>
      <c r="AY358" s="44"/>
      <c r="AZ358" s="44"/>
      <c r="BA358" s="45"/>
      <c r="BB358" s="45"/>
      <c r="BC358" s="45"/>
      <c r="BD358" s="45"/>
      <c r="BE358" s="45"/>
      <c r="BF358" s="45"/>
      <c r="BG358" s="45"/>
      <c r="BH358" s="45"/>
      <c r="BI358" s="45"/>
      <c r="BJ358" s="45"/>
      <c r="BK358" s="45"/>
      <c r="BL358" s="45"/>
      <c r="BM358" s="45"/>
      <c r="BN358" s="45"/>
      <c r="BO358" s="45"/>
    </row>
    <row r="359" spans="1:67" s="44" customFormat="1" ht="13.5" customHeight="1">
      <c r="A359" s="54" t="s">
        <v>28</v>
      </c>
      <c r="B359" s="53">
        <v>203</v>
      </c>
      <c r="C359" s="53">
        <v>17</v>
      </c>
      <c r="D359" s="53">
        <v>38</v>
      </c>
      <c r="E359" s="53">
        <v>6</v>
      </c>
      <c r="F359" s="53">
        <f t="shared" si="46"/>
        <v>264</v>
      </c>
      <c r="G359" s="52">
        <f t="shared" si="47"/>
        <v>8.7121212121212128</v>
      </c>
      <c r="H359" s="51">
        <f t="shared" si="48"/>
        <v>8.7272727272727284</v>
      </c>
      <c r="I359" s="53">
        <v>88</v>
      </c>
      <c r="J359" s="53">
        <v>9</v>
      </c>
      <c r="K359" s="53">
        <v>11</v>
      </c>
      <c r="L359" s="53">
        <v>6</v>
      </c>
      <c r="M359" s="53">
        <f t="shared" si="49"/>
        <v>114</v>
      </c>
      <c r="N359" s="52">
        <f t="shared" si="50"/>
        <v>13.157894736842104</v>
      </c>
      <c r="O359" s="51">
        <f t="shared" si="51"/>
        <v>9.9476439790575917</v>
      </c>
      <c r="BA359" s="45"/>
      <c r="BB359" s="45"/>
      <c r="BC359" s="45"/>
      <c r="BD359" s="45"/>
      <c r="BE359" s="45"/>
      <c r="BF359" s="45"/>
      <c r="BG359" s="45"/>
      <c r="BH359" s="45"/>
      <c r="BI359" s="45"/>
      <c r="BJ359" s="45"/>
      <c r="BK359" s="45"/>
      <c r="BL359" s="45"/>
      <c r="BM359" s="45"/>
      <c r="BN359" s="45"/>
      <c r="BO359" s="45"/>
    </row>
    <row r="360" spans="1:67" s="44" customFormat="1" ht="13.5" customHeight="1">
      <c r="A360" s="54" t="s">
        <v>59</v>
      </c>
      <c r="B360" s="53">
        <v>271</v>
      </c>
      <c r="C360" s="53">
        <v>15</v>
      </c>
      <c r="D360" s="53">
        <v>48</v>
      </c>
      <c r="E360" s="53">
        <v>8</v>
      </c>
      <c r="F360" s="53">
        <f t="shared" si="46"/>
        <v>342</v>
      </c>
      <c r="G360" s="52">
        <f t="shared" si="47"/>
        <v>6.7251461988304087</v>
      </c>
      <c r="H360" s="51">
        <f t="shared" si="48"/>
        <v>11.305785123966942</v>
      </c>
      <c r="I360" s="53">
        <v>107</v>
      </c>
      <c r="J360" s="53">
        <v>1</v>
      </c>
      <c r="K360" s="53">
        <v>13</v>
      </c>
      <c r="L360" s="53">
        <v>0</v>
      </c>
      <c r="M360" s="53">
        <f t="shared" si="49"/>
        <v>121</v>
      </c>
      <c r="N360" s="52">
        <f t="shared" si="50"/>
        <v>0.82644628099173556</v>
      </c>
      <c r="O360" s="51">
        <f t="shared" si="51"/>
        <v>10.558464223385689</v>
      </c>
      <c r="BA360" s="45"/>
      <c r="BB360" s="45"/>
      <c r="BC360" s="45"/>
      <c r="BD360" s="45"/>
      <c r="BE360" s="45"/>
      <c r="BF360" s="45"/>
      <c r="BG360" s="45"/>
      <c r="BH360" s="45"/>
      <c r="BI360" s="45"/>
      <c r="BJ360" s="45"/>
      <c r="BK360" s="45"/>
      <c r="BL360" s="45"/>
      <c r="BM360" s="45"/>
      <c r="BN360" s="45"/>
      <c r="BO360" s="45"/>
    </row>
    <row r="361" spans="1:67" s="44" customFormat="1" ht="13.5" customHeight="1">
      <c r="A361" s="58" t="s">
        <v>29</v>
      </c>
      <c r="B361" s="57">
        <v>33</v>
      </c>
      <c r="C361" s="57">
        <v>3</v>
      </c>
      <c r="D361" s="57">
        <v>3</v>
      </c>
      <c r="E361" s="57">
        <v>0</v>
      </c>
      <c r="F361" s="57">
        <f t="shared" si="46"/>
        <v>39</v>
      </c>
      <c r="G361" s="56">
        <f t="shared" si="47"/>
        <v>7.6923076923076925</v>
      </c>
      <c r="H361" s="55">
        <f t="shared" si="48"/>
        <v>1.2892561983471074</v>
      </c>
      <c r="I361" s="57">
        <v>16</v>
      </c>
      <c r="J361" s="57">
        <v>0</v>
      </c>
      <c r="K361" s="57">
        <v>2</v>
      </c>
      <c r="L361" s="57">
        <v>0</v>
      </c>
      <c r="M361" s="57">
        <f t="shared" si="49"/>
        <v>18</v>
      </c>
      <c r="N361" s="56">
        <f t="shared" si="50"/>
        <v>0</v>
      </c>
      <c r="O361" s="55">
        <f t="shared" si="51"/>
        <v>1.5706806282722512</v>
      </c>
      <c r="BA361" s="45"/>
      <c r="BB361" s="45"/>
      <c r="BC361" s="45"/>
      <c r="BD361" s="45"/>
      <c r="BE361" s="45"/>
      <c r="BF361" s="45"/>
      <c r="BG361" s="45"/>
      <c r="BH361" s="45"/>
      <c r="BI361" s="45"/>
      <c r="BJ361" s="45"/>
      <c r="BK361" s="45"/>
      <c r="BL361" s="45"/>
      <c r="BM361" s="45"/>
      <c r="BN361" s="45"/>
      <c r="BO361" s="45"/>
    </row>
    <row r="362" spans="1:67" s="46" customFormat="1" ht="13.5" customHeight="1">
      <c r="A362" s="54" t="s">
        <v>30</v>
      </c>
      <c r="B362" s="53">
        <v>58</v>
      </c>
      <c r="C362" s="53">
        <v>2</v>
      </c>
      <c r="D362" s="53">
        <v>4</v>
      </c>
      <c r="E362" s="53">
        <v>0</v>
      </c>
      <c r="F362" s="53">
        <f t="shared" si="46"/>
        <v>64</v>
      </c>
      <c r="G362" s="52">
        <f t="shared" si="47"/>
        <v>3.125</v>
      </c>
      <c r="H362" s="51">
        <f t="shared" si="48"/>
        <v>2.115702479338843</v>
      </c>
      <c r="I362" s="53">
        <v>23</v>
      </c>
      <c r="J362" s="53">
        <v>1</v>
      </c>
      <c r="K362" s="53">
        <v>3</v>
      </c>
      <c r="L362" s="53">
        <v>1</v>
      </c>
      <c r="M362" s="53">
        <f t="shared" si="49"/>
        <v>28</v>
      </c>
      <c r="N362" s="52">
        <f t="shared" si="50"/>
        <v>7.1428571428571423</v>
      </c>
      <c r="O362" s="51">
        <f t="shared" si="51"/>
        <v>2.4432809773123907</v>
      </c>
      <c r="P362" s="44"/>
      <c r="Q362" s="44"/>
      <c r="R362" s="44"/>
      <c r="S362" s="44"/>
      <c r="T362" s="44"/>
      <c r="U362" s="44"/>
      <c r="V362" s="44"/>
      <c r="W362" s="44"/>
      <c r="X362" s="44"/>
      <c r="Y362" s="44"/>
      <c r="Z362" s="44"/>
      <c r="AA362" s="44"/>
      <c r="AB362" s="44"/>
      <c r="AC362" s="44"/>
      <c r="AD362" s="44"/>
      <c r="AE362" s="44"/>
      <c r="AF362" s="44"/>
      <c r="AG362" s="44"/>
      <c r="AH362" s="44"/>
      <c r="AI362" s="44"/>
      <c r="AJ362" s="44"/>
      <c r="AK362" s="44"/>
      <c r="AL362" s="44"/>
      <c r="AM362" s="44"/>
      <c r="AN362" s="44"/>
      <c r="AO362" s="44"/>
      <c r="AP362" s="44"/>
      <c r="AQ362" s="44"/>
      <c r="AR362" s="44"/>
      <c r="AS362" s="44"/>
      <c r="AT362" s="44"/>
      <c r="AU362" s="44"/>
      <c r="AV362" s="44"/>
      <c r="AW362" s="44"/>
      <c r="AX362" s="44"/>
      <c r="AY362" s="44"/>
      <c r="AZ362" s="44"/>
    </row>
    <row r="363" spans="1:67" s="46" customFormat="1" ht="13.5" customHeight="1">
      <c r="A363" s="54" t="s">
        <v>31</v>
      </c>
      <c r="B363" s="53">
        <v>46</v>
      </c>
      <c r="C363" s="53">
        <v>3</v>
      </c>
      <c r="D363" s="53">
        <v>4</v>
      </c>
      <c r="E363" s="53">
        <v>0</v>
      </c>
      <c r="F363" s="53">
        <f t="shared" si="46"/>
        <v>53</v>
      </c>
      <c r="G363" s="52">
        <f t="shared" si="47"/>
        <v>5.6603773584905666</v>
      </c>
      <c r="H363" s="51">
        <f t="shared" si="48"/>
        <v>1.7520661157024793</v>
      </c>
      <c r="I363" s="53">
        <v>24</v>
      </c>
      <c r="J363" s="53">
        <v>1</v>
      </c>
      <c r="K363" s="53">
        <v>2</v>
      </c>
      <c r="L363" s="53">
        <v>0</v>
      </c>
      <c r="M363" s="53">
        <f t="shared" si="49"/>
        <v>27</v>
      </c>
      <c r="N363" s="52">
        <f t="shared" si="50"/>
        <v>3.7037037037037033</v>
      </c>
      <c r="O363" s="51">
        <f t="shared" si="51"/>
        <v>2.3560209424083771</v>
      </c>
      <c r="P363" s="44"/>
      <c r="Q363" s="44"/>
      <c r="R363" s="44"/>
      <c r="S363" s="44"/>
      <c r="T363" s="44"/>
      <c r="U363" s="44"/>
      <c r="V363" s="44"/>
      <c r="W363" s="44"/>
      <c r="X363" s="44"/>
      <c r="Y363" s="44"/>
      <c r="Z363" s="44"/>
      <c r="AA363" s="44"/>
      <c r="AB363" s="44"/>
      <c r="AC363" s="44"/>
      <c r="AD363" s="44"/>
      <c r="AE363" s="44"/>
      <c r="AF363" s="44"/>
      <c r="AG363" s="44"/>
      <c r="AH363" s="44"/>
      <c r="AI363" s="44"/>
      <c r="AJ363" s="44"/>
      <c r="AK363" s="44"/>
      <c r="AL363" s="44"/>
      <c r="AM363" s="44"/>
      <c r="AN363" s="44"/>
      <c r="AO363" s="44"/>
      <c r="AP363" s="44"/>
      <c r="AQ363" s="44"/>
      <c r="AR363" s="44"/>
      <c r="AS363" s="44"/>
      <c r="AT363" s="44"/>
      <c r="AU363" s="44"/>
      <c r="AV363" s="44"/>
      <c r="AW363" s="44"/>
      <c r="AX363" s="44"/>
      <c r="AY363" s="44"/>
      <c r="AZ363" s="44"/>
    </row>
    <row r="364" spans="1:67" s="46" customFormat="1" ht="13.5" customHeight="1">
      <c r="A364" s="54" t="s">
        <v>32</v>
      </c>
      <c r="B364" s="53">
        <v>44</v>
      </c>
      <c r="C364" s="53">
        <v>1</v>
      </c>
      <c r="D364" s="53">
        <v>3</v>
      </c>
      <c r="E364" s="53">
        <v>1</v>
      </c>
      <c r="F364" s="53">
        <f t="shared" si="46"/>
        <v>49</v>
      </c>
      <c r="G364" s="52">
        <f t="shared" si="47"/>
        <v>4.0816326530612246</v>
      </c>
      <c r="H364" s="51">
        <f t="shared" si="48"/>
        <v>1.6198347107438016</v>
      </c>
      <c r="I364" s="53">
        <v>25</v>
      </c>
      <c r="J364" s="53">
        <v>0</v>
      </c>
      <c r="K364" s="53">
        <v>1</v>
      </c>
      <c r="L364" s="53">
        <v>1</v>
      </c>
      <c r="M364" s="53">
        <f t="shared" si="49"/>
        <v>27</v>
      </c>
      <c r="N364" s="52">
        <f t="shared" si="50"/>
        <v>3.7037037037037033</v>
      </c>
      <c r="O364" s="51">
        <f t="shared" si="51"/>
        <v>2.3560209424083771</v>
      </c>
      <c r="P364" s="44"/>
      <c r="Q364" s="44"/>
      <c r="R364" s="44"/>
      <c r="S364" s="44"/>
      <c r="T364" s="44"/>
      <c r="U364" s="44"/>
      <c r="V364" s="44"/>
      <c r="W364" s="44"/>
      <c r="X364" s="44"/>
      <c r="Y364" s="44"/>
      <c r="Z364" s="44"/>
      <c r="AA364" s="44"/>
      <c r="AB364" s="44"/>
      <c r="AC364" s="44"/>
      <c r="AD364" s="44"/>
      <c r="AE364" s="44"/>
      <c r="AF364" s="44"/>
      <c r="AG364" s="44"/>
      <c r="AH364" s="44"/>
      <c r="AI364" s="44"/>
      <c r="AJ364" s="44"/>
      <c r="AK364" s="44"/>
      <c r="AL364" s="44"/>
      <c r="AM364" s="44"/>
      <c r="AN364" s="44"/>
      <c r="AO364" s="44"/>
      <c r="AP364" s="44"/>
      <c r="AQ364" s="44"/>
      <c r="AR364" s="44"/>
      <c r="AS364" s="44"/>
      <c r="AT364" s="44"/>
      <c r="AU364" s="44"/>
      <c r="AV364" s="44"/>
      <c r="AW364" s="44"/>
      <c r="AX364" s="44"/>
      <c r="AY364" s="44"/>
      <c r="AZ364" s="44"/>
      <c r="BA364" s="45"/>
      <c r="BB364" s="45"/>
      <c r="BC364" s="45"/>
      <c r="BD364" s="45"/>
      <c r="BE364" s="45"/>
      <c r="BF364" s="45"/>
      <c r="BG364" s="45"/>
      <c r="BH364" s="45"/>
      <c r="BI364" s="45"/>
      <c r="BJ364" s="45"/>
      <c r="BK364" s="45"/>
      <c r="BL364" s="45"/>
      <c r="BM364" s="45"/>
      <c r="BN364" s="45"/>
      <c r="BO364" s="45"/>
    </row>
    <row r="365" spans="1:67" s="44" customFormat="1" ht="13.5" customHeight="1">
      <c r="A365" s="54" t="s">
        <v>33</v>
      </c>
      <c r="B365" s="53">
        <v>40</v>
      </c>
      <c r="C365" s="53">
        <v>4</v>
      </c>
      <c r="D365" s="53">
        <v>9</v>
      </c>
      <c r="E365" s="53">
        <v>1</v>
      </c>
      <c r="F365" s="53">
        <f t="shared" si="46"/>
        <v>54</v>
      </c>
      <c r="G365" s="52">
        <f t="shared" si="47"/>
        <v>9.2592592592592595</v>
      </c>
      <c r="H365" s="51">
        <f t="shared" si="48"/>
        <v>1.7851239669421488</v>
      </c>
      <c r="I365" s="53">
        <v>20</v>
      </c>
      <c r="J365" s="53">
        <v>0</v>
      </c>
      <c r="K365" s="53">
        <v>5</v>
      </c>
      <c r="L365" s="53">
        <v>1</v>
      </c>
      <c r="M365" s="53">
        <f t="shared" si="49"/>
        <v>26</v>
      </c>
      <c r="N365" s="52">
        <f t="shared" si="50"/>
        <v>3.8461538461538463</v>
      </c>
      <c r="O365" s="51">
        <f t="shared" si="51"/>
        <v>2.2687609075043627</v>
      </c>
      <c r="BA365" s="45"/>
      <c r="BB365" s="45"/>
      <c r="BC365" s="45"/>
      <c r="BD365" s="45"/>
      <c r="BE365" s="45"/>
      <c r="BF365" s="45"/>
      <c r="BG365" s="45"/>
      <c r="BH365" s="45"/>
      <c r="BI365" s="45"/>
      <c r="BJ365" s="45"/>
      <c r="BK365" s="45"/>
      <c r="BL365" s="45"/>
      <c r="BM365" s="45"/>
      <c r="BN365" s="45"/>
      <c r="BO365" s="45"/>
    </row>
    <row r="366" spans="1:67" s="46" customFormat="1" ht="13.5" customHeight="1">
      <c r="A366" s="54" t="s">
        <v>34</v>
      </c>
      <c r="B366" s="53">
        <v>46</v>
      </c>
      <c r="C366" s="53">
        <v>3</v>
      </c>
      <c r="D366" s="53">
        <v>6</v>
      </c>
      <c r="E366" s="53">
        <v>1</v>
      </c>
      <c r="F366" s="53">
        <f t="shared" si="46"/>
        <v>56</v>
      </c>
      <c r="G366" s="52">
        <f t="shared" si="47"/>
        <v>7.1428571428571423</v>
      </c>
      <c r="H366" s="51">
        <f t="shared" si="48"/>
        <v>1.8512396694214877</v>
      </c>
      <c r="I366" s="53">
        <v>14</v>
      </c>
      <c r="J366" s="53">
        <v>0</v>
      </c>
      <c r="K366" s="53">
        <v>1</v>
      </c>
      <c r="L366" s="53">
        <v>1</v>
      </c>
      <c r="M366" s="53">
        <f t="shared" si="49"/>
        <v>16</v>
      </c>
      <c r="N366" s="52">
        <f t="shared" si="50"/>
        <v>6.25</v>
      </c>
      <c r="O366" s="51">
        <f t="shared" si="51"/>
        <v>1.3961605584642234</v>
      </c>
      <c r="P366" s="44"/>
      <c r="Q366" s="44"/>
      <c r="R366" s="44"/>
      <c r="S366" s="44"/>
      <c r="T366" s="44"/>
      <c r="U366" s="44"/>
      <c r="V366" s="44"/>
      <c r="W366" s="44"/>
      <c r="X366" s="44"/>
      <c r="Y366" s="44"/>
      <c r="Z366" s="44"/>
      <c r="AA366" s="44"/>
      <c r="AB366" s="44"/>
      <c r="AC366" s="44"/>
      <c r="AD366" s="44"/>
      <c r="AE366" s="44"/>
      <c r="AF366" s="44"/>
      <c r="AG366" s="44"/>
      <c r="AH366" s="44"/>
      <c r="AI366" s="44"/>
      <c r="AJ366" s="44"/>
      <c r="AK366" s="44"/>
      <c r="AL366" s="44"/>
      <c r="AM366" s="44"/>
      <c r="AN366" s="44"/>
      <c r="AO366" s="44"/>
      <c r="AP366" s="44"/>
      <c r="AQ366" s="44"/>
      <c r="AR366" s="44"/>
      <c r="AS366" s="44"/>
      <c r="AT366" s="44"/>
      <c r="AU366" s="44"/>
      <c r="AV366" s="44"/>
      <c r="AW366" s="44"/>
      <c r="AX366" s="44"/>
      <c r="AY366" s="44"/>
      <c r="AZ366" s="44"/>
      <c r="BA366" s="45"/>
      <c r="BB366" s="45"/>
      <c r="BC366" s="45"/>
      <c r="BD366" s="45"/>
      <c r="BE366" s="45"/>
      <c r="BF366" s="45"/>
      <c r="BG366" s="45"/>
      <c r="BH366" s="45"/>
      <c r="BI366" s="45"/>
      <c r="BJ366" s="45"/>
      <c r="BK366" s="45"/>
      <c r="BL366" s="45"/>
      <c r="BM366" s="45"/>
      <c r="BN366" s="45"/>
      <c r="BO366" s="45"/>
    </row>
    <row r="367" spans="1:67" s="44" customFormat="1" ht="13.5" customHeight="1">
      <c r="A367" s="50" t="s">
        <v>15</v>
      </c>
      <c r="B367" s="49">
        <f>SUM(B361:B366)</f>
        <v>267</v>
      </c>
      <c r="C367" s="49">
        <f>SUM(C361:C366)</f>
        <v>16</v>
      </c>
      <c r="D367" s="49">
        <f>SUM(D361:D366)</f>
        <v>29</v>
      </c>
      <c r="E367" s="49">
        <f>SUM(E361:E366)</f>
        <v>3</v>
      </c>
      <c r="F367" s="49">
        <f t="shared" si="46"/>
        <v>315</v>
      </c>
      <c r="G367" s="48">
        <f t="shared" si="47"/>
        <v>6.0317460317460316</v>
      </c>
      <c r="H367" s="47">
        <f t="shared" si="48"/>
        <v>10.413223140495868</v>
      </c>
      <c r="I367" s="49">
        <f>SUM(I361:I366)</f>
        <v>122</v>
      </c>
      <c r="J367" s="49">
        <f>SUM(J361:J366)</f>
        <v>2</v>
      </c>
      <c r="K367" s="49">
        <f>SUM(K361:K366)</f>
        <v>14</v>
      </c>
      <c r="L367" s="49">
        <f>SUM(L361:L366)</f>
        <v>4</v>
      </c>
      <c r="M367" s="49">
        <f t="shared" si="49"/>
        <v>142</v>
      </c>
      <c r="N367" s="48">
        <f t="shared" si="50"/>
        <v>4.225352112676056</v>
      </c>
      <c r="O367" s="47">
        <f t="shared" si="51"/>
        <v>12.390924956369982</v>
      </c>
      <c r="BA367" s="45"/>
      <c r="BB367" s="45"/>
      <c r="BC367" s="45"/>
      <c r="BD367" s="45"/>
      <c r="BE367" s="45"/>
      <c r="BF367" s="45"/>
      <c r="BG367" s="45"/>
      <c r="BH367" s="45"/>
      <c r="BI367" s="45"/>
      <c r="BJ367" s="45"/>
      <c r="BK367" s="45"/>
      <c r="BL367" s="45"/>
      <c r="BM367" s="45"/>
      <c r="BN367" s="45"/>
      <c r="BO367" s="45"/>
    </row>
    <row r="368" spans="1:67" s="44" customFormat="1" ht="13.5" customHeight="1">
      <c r="A368" s="58" t="s">
        <v>35</v>
      </c>
      <c r="B368" s="57">
        <v>46</v>
      </c>
      <c r="C368" s="57">
        <v>4</v>
      </c>
      <c r="D368" s="57">
        <v>6</v>
      </c>
      <c r="E368" s="57">
        <v>0</v>
      </c>
      <c r="F368" s="57">
        <f t="shared" si="46"/>
        <v>56</v>
      </c>
      <c r="G368" s="56">
        <f t="shared" si="47"/>
        <v>7.1428571428571423</v>
      </c>
      <c r="H368" s="55">
        <f t="shared" si="48"/>
        <v>1.8512396694214877</v>
      </c>
      <c r="I368" s="57">
        <v>27</v>
      </c>
      <c r="J368" s="57">
        <v>0</v>
      </c>
      <c r="K368" s="57">
        <v>3</v>
      </c>
      <c r="L368" s="57">
        <v>0</v>
      </c>
      <c r="M368" s="57">
        <f t="shared" si="49"/>
        <v>30</v>
      </c>
      <c r="N368" s="56">
        <f t="shared" si="50"/>
        <v>0</v>
      </c>
      <c r="O368" s="55">
        <f t="shared" si="51"/>
        <v>2.6178010471204187</v>
      </c>
      <c r="BA368" s="45"/>
      <c r="BB368" s="45"/>
      <c r="BC368" s="45"/>
      <c r="BD368" s="45"/>
      <c r="BE368" s="45"/>
      <c r="BF368" s="45"/>
      <c r="BG368" s="45"/>
      <c r="BH368" s="45"/>
      <c r="BI368" s="45"/>
      <c r="BJ368" s="45"/>
      <c r="BK368" s="45"/>
      <c r="BL368" s="45"/>
      <c r="BM368" s="45"/>
      <c r="BN368" s="45"/>
      <c r="BO368" s="45"/>
    </row>
    <row r="369" spans="1:67" s="46" customFormat="1" ht="13.5" customHeight="1">
      <c r="A369" s="54" t="s">
        <v>36</v>
      </c>
      <c r="B369" s="53">
        <v>51</v>
      </c>
      <c r="C369" s="53">
        <v>2</v>
      </c>
      <c r="D369" s="53">
        <v>11</v>
      </c>
      <c r="E369" s="53">
        <v>1</v>
      </c>
      <c r="F369" s="53">
        <f t="shared" si="46"/>
        <v>65</v>
      </c>
      <c r="G369" s="52">
        <f t="shared" si="47"/>
        <v>4.6153846153846159</v>
      </c>
      <c r="H369" s="51">
        <f t="shared" si="48"/>
        <v>2.1487603305785123</v>
      </c>
      <c r="I369" s="53">
        <v>20</v>
      </c>
      <c r="J369" s="53">
        <v>3</v>
      </c>
      <c r="K369" s="53">
        <v>1</v>
      </c>
      <c r="L369" s="53">
        <v>0</v>
      </c>
      <c r="M369" s="53">
        <f t="shared" si="49"/>
        <v>24</v>
      </c>
      <c r="N369" s="52">
        <f t="shared" si="50"/>
        <v>12.5</v>
      </c>
      <c r="O369" s="51">
        <f t="shared" si="51"/>
        <v>2.0942408376963351</v>
      </c>
      <c r="P369" s="44"/>
      <c r="Q369" s="44"/>
      <c r="R369" s="44"/>
      <c r="S369" s="44"/>
      <c r="T369" s="44"/>
      <c r="U369" s="44"/>
      <c r="V369" s="44"/>
      <c r="W369" s="44"/>
      <c r="X369" s="44"/>
      <c r="Y369" s="44"/>
      <c r="Z369" s="44"/>
      <c r="AA369" s="44"/>
      <c r="AB369" s="44"/>
      <c r="AC369" s="44"/>
      <c r="AD369" s="44"/>
      <c r="AE369" s="44"/>
      <c r="AF369" s="44"/>
      <c r="AG369" s="44"/>
      <c r="AH369" s="44"/>
      <c r="AI369" s="44"/>
      <c r="AJ369" s="44"/>
      <c r="AK369" s="44"/>
      <c r="AL369" s="44"/>
      <c r="AM369" s="44"/>
      <c r="AN369" s="44"/>
      <c r="AO369" s="44"/>
      <c r="AP369" s="44"/>
      <c r="AQ369" s="44"/>
      <c r="AR369" s="44"/>
      <c r="AS369" s="44"/>
      <c r="AT369" s="44"/>
      <c r="AU369" s="44"/>
      <c r="AV369" s="44"/>
      <c r="AW369" s="44"/>
      <c r="AX369" s="44"/>
      <c r="AY369" s="44"/>
      <c r="AZ369" s="44"/>
    </row>
    <row r="370" spans="1:67" s="46" customFormat="1" ht="13.5" customHeight="1">
      <c r="A370" s="54" t="s">
        <v>37</v>
      </c>
      <c r="B370" s="53">
        <v>34</v>
      </c>
      <c r="C370" s="53">
        <v>2</v>
      </c>
      <c r="D370" s="53">
        <v>11</v>
      </c>
      <c r="E370" s="53">
        <v>0</v>
      </c>
      <c r="F370" s="53">
        <f t="shared" si="46"/>
        <v>47</v>
      </c>
      <c r="G370" s="52">
        <f t="shared" si="47"/>
        <v>4.2553191489361701</v>
      </c>
      <c r="H370" s="51">
        <f t="shared" si="48"/>
        <v>1.5537190082644627</v>
      </c>
      <c r="I370" s="53">
        <v>28</v>
      </c>
      <c r="J370" s="53">
        <v>1</v>
      </c>
      <c r="K370" s="53">
        <v>3</v>
      </c>
      <c r="L370" s="53">
        <v>0</v>
      </c>
      <c r="M370" s="53">
        <f t="shared" si="49"/>
        <v>32</v>
      </c>
      <c r="N370" s="52">
        <f t="shared" si="50"/>
        <v>3.125</v>
      </c>
      <c r="O370" s="51">
        <f t="shared" si="51"/>
        <v>2.7923211169284468</v>
      </c>
      <c r="P370" s="44"/>
      <c r="Q370" s="44"/>
      <c r="R370" s="44"/>
      <c r="S370" s="44"/>
      <c r="T370" s="44"/>
      <c r="U370" s="44"/>
      <c r="V370" s="44"/>
      <c r="W370" s="44"/>
      <c r="X370" s="44"/>
      <c r="Y370" s="44"/>
      <c r="Z370" s="44"/>
      <c r="AA370" s="44"/>
      <c r="AB370" s="44"/>
      <c r="AC370" s="44"/>
      <c r="AD370" s="44"/>
      <c r="AE370" s="44"/>
      <c r="AF370" s="44"/>
      <c r="AG370" s="44"/>
      <c r="AH370" s="44"/>
      <c r="AI370" s="44"/>
      <c r="AJ370" s="44"/>
      <c r="AK370" s="44"/>
      <c r="AL370" s="44"/>
      <c r="AM370" s="44"/>
      <c r="AN370" s="44"/>
      <c r="AO370" s="44"/>
      <c r="AP370" s="44"/>
      <c r="AQ370" s="44"/>
      <c r="AR370" s="44"/>
      <c r="AS370" s="44"/>
      <c r="AT370" s="44"/>
      <c r="AU370" s="44"/>
      <c r="AV370" s="44"/>
      <c r="AW370" s="44"/>
      <c r="AX370" s="44"/>
      <c r="AY370" s="44"/>
      <c r="AZ370" s="44"/>
    </row>
    <row r="371" spans="1:67" s="43" customFormat="1" ht="13.5" customHeight="1">
      <c r="A371" s="54" t="s">
        <v>38</v>
      </c>
      <c r="B371" s="53">
        <v>49</v>
      </c>
      <c r="C371" s="53">
        <v>3</v>
      </c>
      <c r="D371" s="53">
        <v>6</v>
      </c>
      <c r="E371" s="53">
        <v>0</v>
      </c>
      <c r="F371" s="53">
        <f t="shared" si="46"/>
        <v>58</v>
      </c>
      <c r="G371" s="52">
        <f t="shared" si="47"/>
        <v>5.1724137931034484</v>
      </c>
      <c r="H371" s="51">
        <f t="shared" si="48"/>
        <v>1.9173553719008265</v>
      </c>
      <c r="I371" s="53">
        <v>12</v>
      </c>
      <c r="J371" s="53">
        <v>0</v>
      </c>
      <c r="K371" s="53">
        <v>3</v>
      </c>
      <c r="L371" s="53">
        <v>0</v>
      </c>
      <c r="M371" s="53">
        <f t="shared" si="49"/>
        <v>15</v>
      </c>
      <c r="N371" s="52">
        <f t="shared" si="50"/>
        <v>0</v>
      </c>
      <c r="O371" s="51">
        <f t="shared" si="51"/>
        <v>1.3089005235602094</v>
      </c>
      <c r="P371" s="44"/>
      <c r="Q371" s="44"/>
      <c r="R371" s="44"/>
      <c r="S371" s="44"/>
      <c r="T371" s="44"/>
      <c r="U371" s="44"/>
      <c r="V371" s="44"/>
      <c r="W371" s="44"/>
      <c r="X371" s="44"/>
      <c r="Y371" s="44"/>
      <c r="Z371" s="44"/>
      <c r="AA371" s="44"/>
      <c r="AB371" s="44"/>
      <c r="AC371" s="44"/>
      <c r="AD371" s="44"/>
      <c r="AE371" s="44"/>
      <c r="AF371" s="44"/>
      <c r="AG371" s="44"/>
      <c r="AH371" s="44"/>
      <c r="AI371" s="44"/>
      <c r="AJ371" s="44"/>
      <c r="AK371" s="44"/>
      <c r="AL371" s="44"/>
      <c r="AM371" s="44"/>
      <c r="AN371" s="44"/>
      <c r="AO371" s="44"/>
      <c r="AP371" s="44"/>
      <c r="AQ371" s="44"/>
      <c r="AR371" s="44"/>
      <c r="AS371" s="44"/>
      <c r="AT371" s="44"/>
      <c r="AU371" s="44"/>
      <c r="AV371" s="44"/>
      <c r="AW371" s="44"/>
      <c r="AX371" s="44"/>
      <c r="AY371" s="44"/>
      <c r="AZ371" s="44"/>
      <c r="BA371" s="45"/>
      <c r="BB371" s="45"/>
      <c r="BC371" s="45"/>
      <c r="BD371" s="45"/>
      <c r="BE371" s="45"/>
      <c r="BF371" s="45"/>
      <c r="BG371" s="45"/>
      <c r="BH371" s="45"/>
      <c r="BI371" s="45"/>
      <c r="BJ371" s="45"/>
      <c r="BK371" s="45"/>
      <c r="BL371" s="45"/>
      <c r="BM371" s="45"/>
      <c r="BN371" s="45"/>
      <c r="BO371" s="45"/>
    </row>
    <row r="372" spans="1:67" s="43" customFormat="1" ht="13.5" customHeight="1">
      <c r="A372" s="54" t="s">
        <v>39</v>
      </c>
      <c r="B372" s="53">
        <v>38</v>
      </c>
      <c r="C372" s="53">
        <v>1</v>
      </c>
      <c r="D372" s="53">
        <v>4</v>
      </c>
      <c r="E372" s="53">
        <v>0</v>
      </c>
      <c r="F372" s="53">
        <f t="shared" si="46"/>
        <v>43</v>
      </c>
      <c r="G372" s="52">
        <f t="shared" si="47"/>
        <v>2.3255813953488373</v>
      </c>
      <c r="H372" s="51">
        <f t="shared" si="48"/>
        <v>1.4214876033057851</v>
      </c>
      <c r="I372" s="53">
        <v>21</v>
      </c>
      <c r="J372" s="53">
        <v>0</v>
      </c>
      <c r="K372" s="53">
        <v>1</v>
      </c>
      <c r="L372" s="53">
        <v>0</v>
      </c>
      <c r="M372" s="53">
        <f t="shared" si="49"/>
        <v>22</v>
      </c>
      <c r="N372" s="52">
        <f t="shared" si="50"/>
        <v>0</v>
      </c>
      <c r="O372" s="51">
        <f t="shared" si="51"/>
        <v>1.9197207678883073</v>
      </c>
      <c r="P372" s="44"/>
      <c r="Q372" s="44"/>
      <c r="R372" s="44"/>
      <c r="S372" s="44"/>
      <c r="T372" s="44"/>
      <c r="U372" s="44"/>
      <c r="V372" s="44"/>
      <c r="W372" s="44"/>
      <c r="X372" s="44"/>
      <c r="Y372" s="44"/>
      <c r="Z372" s="44"/>
      <c r="AA372" s="44"/>
      <c r="AB372" s="44"/>
      <c r="AC372" s="44"/>
      <c r="AD372" s="44"/>
      <c r="AE372" s="44"/>
      <c r="AF372" s="44"/>
      <c r="AG372" s="44"/>
      <c r="AH372" s="44"/>
      <c r="AI372" s="44"/>
      <c r="AJ372" s="44"/>
      <c r="AK372" s="44"/>
      <c r="AL372" s="44"/>
      <c r="AM372" s="44"/>
      <c r="AN372" s="44"/>
      <c r="AO372" s="44"/>
      <c r="AP372" s="44"/>
      <c r="AQ372" s="44"/>
      <c r="AR372" s="44"/>
      <c r="AS372" s="44"/>
      <c r="AT372" s="44"/>
      <c r="AU372" s="44"/>
      <c r="AV372" s="44"/>
      <c r="AW372" s="44"/>
      <c r="AX372" s="44"/>
      <c r="AY372" s="44"/>
      <c r="AZ372" s="44"/>
      <c r="BA372" s="45"/>
      <c r="BB372" s="45"/>
      <c r="BC372" s="45"/>
      <c r="BD372" s="45"/>
      <c r="BE372" s="45"/>
      <c r="BF372" s="45"/>
      <c r="BG372" s="45"/>
      <c r="BH372" s="45"/>
      <c r="BI372" s="45"/>
      <c r="BJ372" s="45"/>
      <c r="BK372" s="45"/>
      <c r="BL372" s="45"/>
      <c r="BM372" s="45"/>
      <c r="BN372" s="45"/>
      <c r="BO372" s="45"/>
    </row>
    <row r="373" spans="1:67" s="44" customFormat="1" ht="13.5" customHeight="1">
      <c r="A373" s="54" t="s">
        <v>40</v>
      </c>
      <c r="B373" s="53">
        <v>38</v>
      </c>
      <c r="C373" s="53">
        <v>4</v>
      </c>
      <c r="D373" s="53">
        <v>1</v>
      </c>
      <c r="E373" s="53">
        <v>0</v>
      </c>
      <c r="F373" s="53">
        <f t="shared" si="46"/>
        <v>43</v>
      </c>
      <c r="G373" s="52">
        <f t="shared" si="47"/>
        <v>9.3023255813953494</v>
      </c>
      <c r="H373" s="51">
        <f t="shared" si="48"/>
        <v>1.4214876033057851</v>
      </c>
      <c r="I373" s="53">
        <v>24</v>
      </c>
      <c r="J373" s="53">
        <v>0</v>
      </c>
      <c r="K373" s="53">
        <v>1</v>
      </c>
      <c r="L373" s="53">
        <v>0</v>
      </c>
      <c r="M373" s="53">
        <f t="shared" si="49"/>
        <v>25</v>
      </c>
      <c r="N373" s="52">
        <f t="shared" si="50"/>
        <v>0</v>
      </c>
      <c r="O373" s="51">
        <f t="shared" si="51"/>
        <v>2.1815008726003491</v>
      </c>
      <c r="BA373" s="45"/>
      <c r="BB373" s="45"/>
      <c r="BC373" s="45"/>
      <c r="BD373" s="45"/>
      <c r="BE373" s="45"/>
      <c r="BF373" s="45"/>
      <c r="BG373" s="45"/>
      <c r="BH373" s="45"/>
      <c r="BI373" s="45"/>
      <c r="BJ373" s="45"/>
      <c r="BK373" s="45"/>
      <c r="BL373" s="45"/>
      <c r="BM373" s="45"/>
      <c r="BN373" s="45"/>
      <c r="BO373" s="45"/>
    </row>
    <row r="374" spans="1:67" s="46" customFormat="1" ht="13.5" customHeight="1">
      <c r="A374" s="50" t="s">
        <v>15</v>
      </c>
      <c r="B374" s="49">
        <f>SUM(B368:B373)</f>
        <v>256</v>
      </c>
      <c r="C374" s="49">
        <f>SUM(C368:C373)</f>
        <v>16</v>
      </c>
      <c r="D374" s="49">
        <f>SUM(D368:D373)</f>
        <v>39</v>
      </c>
      <c r="E374" s="49">
        <f>SUM(E368:E373)</f>
        <v>1</v>
      </c>
      <c r="F374" s="49">
        <f t="shared" si="46"/>
        <v>312</v>
      </c>
      <c r="G374" s="48">
        <f t="shared" si="47"/>
        <v>5.4487179487179489</v>
      </c>
      <c r="H374" s="47">
        <f t="shared" si="48"/>
        <v>10.314049586776859</v>
      </c>
      <c r="I374" s="49">
        <f>SUM(I368:I373)</f>
        <v>132</v>
      </c>
      <c r="J374" s="49">
        <f>SUM(J368:J373)</f>
        <v>4</v>
      </c>
      <c r="K374" s="49">
        <f>SUM(K368:K373)</f>
        <v>12</v>
      </c>
      <c r="L374" s="49">
        <f>SUM(L368:L373)</f>
        <v>0</v>
      </c>
      <c r="M374" s="49">
        <f t="shared" si="49"/>
        <v>148</v>
      </c>
      <c r="N374" s="48">
        <f t="shared" si="50"/>
        <v>2.7027027027027026</v>
      </c>
      <c r="O374" s="47">
        <f t="shared" si="51"/>
        <v>12.914485165794066</v>
      </c>
      <c r="P374" s="44"/>
      <c r="Q374" s="44"/>
      <c r="R374" s="44"/>
      <c r="S374" s="44"/>
      <c r="T374" s="44"/>
      <c r="U374" s="44"/>
      <c r="V374" s="44"/>
      <c r="W374" s="44"/>
      <c r="X374" s="44"/>
      <c r="Y374" s="44"/>
      <c r="Z374" s="44"/>
      <c r="AA374" s="44"/>
      <c r="AB374" s="44"/>
      <c r="AC374" s="44"/>
      <c r="AD374" s="44"/>
      <c r="AE374" s="44"/>
      <c r="AF374" s="44"/>
      <c r="AG374" s="44"/>
      <c r="AH374" s="44"/>
      <c r="AI374" s="44"/>
      <c r="AJ374" s="44"/>
      <c r="AK374" s="44"/>
      <c r="AL374" s="44"/>
      <c r="AM374" s="44"/>
      <c r="AN374" s="44"/>
      <c r="AO374" s="44"/>
      <c r="AP374" s="44"/>
      <c r="AQ374" s="44"/>
      <c r="AR374" s="44"/>
      <c r="AS374" s="44"/>
      <c r="AT374" s="44"/>
      <c r="AU374" s="44"/>
      <c r="AV374" s="44"/>
      <c r="AW374" s="44"/>
      <c r="AX374" s="44"/>
      <c r="AY374" s="44"/>
      <c r="AZ374" s="44"/>
    </row>
    <row r="375" spans="1:67" s="43" customFormat="1" ht="13.5" customHeight="1">
      <c r="A375" s="50" t="s">
        <v>41</v>
      </c>
      <c r="B375" s="49">
        <f>SUM(B345,B352:B360,B367,B374)</f>
        <v>2405</v>
      </c>
      <c r="C375" s="49">
        <f>SUM(C345,C352:C360,C367,C374)</f>
        <v>152</v>
      </c>
      <c r="D375" s="49">
        <f>SUM(D345,D352:D360,D367,D374)</f>
        <v>369</v>
      </c>
      <c r="E375" s="49">
        <f>SUM(E345,E352:E360,E367,E374)</f>
        <v>99</v>
      </c>
      <c r="F375" s="49">
        <f t="shared" si="46"/>
        <v>3025</v>
      </c>
      <c r="G375" s="48">
        <f t="shared" si="47"/>
        <v>8.2975206611570247</v>
      </c>
      <c r="H375" s="47">
        <f t="shared" si="48"/>
        <v>100</v>
      </c>
      <c r="I375" s="49">
        <f>SUM(I345,I352:I360,I367,I374)</f>
        <v>949</v>
      </c>
      <c r="J375" s="49">
        <f>SUM(J345,J352:J360,J367,J374)</f>
        <v>51</v>
      </c>
      <c r="K375" s="49">
        <f>SUM(K345,K352:K360,K367,K374)</f>
        <v>112</v>
      </c>
      <c r="L375" s="49">
        <f>SUM(L345,L352:L360,L367,L374)</f>
        <v>34</v>
      </c>
      <c r="M375" s="49">
        <f t="shared" si="49"/>
        <v>1146</v>
      </c>
      <c r="N375" s="48">
        <f t="shared" si="50"/>
        <v>7.4171029668411865</v>
      </c>
      <c r="O375" s="47">
        <f t="shared" si="51"/>
        <v>100</v>
      </c>
      <c r="P375" s="44"/>
      <c r="Q375" s="44"/>
      <c r="R375" s="44"/>
      <c r="S375" s="44"/>
      <c r="T375" s="44"/>
      <c r="U375" s="44"/>
      <c r="V375" s="44"/>
      <c r="W375" s="44"/>
      <c r="X375" s="44"/>
      <c r="Y375" s="44"/>
      <c r="Z375" s="44"/>
      <c r="AA375" s="44"/>
      <c r="AB375" s="44"/>
      <c r="AC375" s="44"/>
      <c r="AD375" s="44"/>
      <c r="AE375" s="44"/>
      <c r="AF375" s="44"/>
      <c r="AG375" s="44"/>
      <c r="AH375" s="44"/>
      <c r="AI375" s="44"/>
      <c r="AJ375" s="44"/>
      <c r="AK375" s="44"/>
      <c r="AL375" s="44"/>
      <c r="AM375" s="44"/>
      <c r="AN375" s="44"/>
      <c r="AO375" s="44"/>
      <c r="AP375" s="44"/>
      <c r="AQ375" s="44"/>
      <c r="AR375" s="44"/>
      <c r="AS375" s="44"/>
      <c r="AT375" s="44"/>
      <c r="AU375" s="44"/>
      <c r="AV375" s="44"/>
      <c r="AW375" s="44"/>
      <c r="AX375" s="44"/>
      <c r="AY375" s="44"/>
      <c r="AZ375" s="44"/>
      <c r="BA375" s="45"/>
      <c r="BB375" s="45"/>
      <c r="BC375" s="45"/>
      <c r="BD375" s="45"/>
      <c r="BE375" s="45"/>
      <c r="BF375" s="45"/>
      <c r="BG375" s="45"/>
      <c r="BH375" s="45"/>
      <c r="BI375" s="45"/>
      <c r="BJ375" s="45"/>
      <c r="BK375" s="45"/>
      <c r="BL375" s="45"/>
      <c r="BM375" s="45"/>
      <c r="BN375" s="45"/>
      <c r="BO375" s="45"/>
    </row>
    <row r="378" spans="1:67" s="44" customFormat="1" ht="12" customHeight="1">
      <c r="A378" s="70" t="s">
        <v>0</v>
      </c>
      <c r="B378" s="69"/>
      <c r="C378" s="68"/>
      <c r="D378" s="68"/>
      <c r="E378" s="68"/>
      <c r="F378" s="68"/>
      <c r="G378" s="68"/>
      <c r="H378" s="67"/>
      <c r="I378" s="69" t="s">
        <v>73</v>
      </c>
      <c r="J378" s="68"/>
      <c r="K378" s="68"/>
      <c r="L378" s="68"/>
      <c r="M378" s="68"/>
      <c r="N378" s="68"/>
      <c r="O378" s="67"/>
      <c r="P378" s="66"/>
      <c r="Q378" s="66"/>
      <c r="R378" s="66"/>
      <c r="S378" s="66"/>
      <c r="T378" s="66"/>
      <c r="U378" s="66"/>
      <c r="V378" s="66"/>
      <c r="W378" s="66"/>
      <c r="X378" s="66"/>
      <c r="Y378" s="66"/>
      <c r="Z378" s="66"/>
      <c r="AA378" s="66"/>
      <c r="AB378" s="66"/>
      <c r="AC378" s="66"/>
      <c r="AD378" s="66"/>
      <c r="AE378" s="66"/>
      <c r="AF378" s="66"/>
      <c r="AG378" s="66"/>
      <c r="AH378" s="66"/>
      <c r="AI378" s="66"/>
      <c r="AJ378" s="66"/>
      <c r="AK378" s="66"/>
      <c r="AL378" s="66"/>
      <c r="AM378" s="66"/>
      <c r="AN378" s="66"/>
      <c r="AO378" s="66"/>
      <c r="AP378" s="66"/>
      <c r="AQ378" s="66"/>
      <c r="AR378" s="66"/>
      <c r="AS378" s="66"/>
      <c r="AT378" s="66"/>
      <c r="AU378" s="66"/>
      <c r="AV378" s="66"/>
      <c r="AW378" s="66"/>
      <c r="AX378" s="66"/>
      <c r="AY378" s="66"/>
      <c r="AZ378" s="66"/>
      <c r="BA378" s="45"/>
      <c r="BB378" s="45"/>
      <c r="BC378" s="45"/>
      <c r="BD378" s="45"/>
      <c r="BE378" s="45"/>
      <c r="BF378" s="45"/>
      <c r="BG378" s="45"/>
      <c r="BH378" s="45"/>
      <c r="BI378" s="45"/>
      <c r="BJ378" s="45"/>
      <c r="BK378" s="45"/>
      <c r="BL378" s="45"/>
      <c r="BM378" s="45"/>
      <c r="BN378" s="45"/>
      <c r="BO378" s="45"/>
    </row>
    <row r="379" spans="1:67" s="46" customFormat="1" ht="39.6" customHeight="1">
      <c r="A379" s="65" t="s">
        <v>1</v>
      </c>
      <c r="B379" s="63" t="s">
        <v>2</v>
      </c>
      <c r="C379" s="62" t="s">
        <v>3</v>
      </c>
      <c r="D379" s="61" t="s">
        <v>4</v>
      </c>
      <c r="E379" s="62" t="s">
        <v>5</v>
      </c>
      <c r="F379" s="61" t="s">
        <v>6</v>
      </c>
      <c r="G379" s="61" t="s">
        <v>7</v>
      </c>
      <c r="H379" s="64" t="s">
        <v>8</v>
      </c>
      <c r="I379" s="63" t="s">
        <v>2</v>
      </c>
      <c r="J379" s="61" t="s">
        <v>3</v>
      </c>
      <c r="K379" s="61" t="s">
        <v>4</v>
      </c>
      <c r="L379" s="62" t="s">
        <v>5</v>
      </c>
      <c r="M379" s="61" t="s">
        <v>6</v>
      </c>
      <c r="N379" s="61" t="s">
        <v>7</v>
      </c>
      <c r="O379" s="60" t="s">
        <v>8</v>
      </c>
      <c r="P379" s="59"/>
      <c r="Q379" s="59"/>
      <c r="R379" s="59"/>
      <c r="S379" s="59"/>
      <c r="T379" s="59"/>
      <c r="U379" s="59"/>
      <c r="V379" s="59"/>
      <c r="W379" s="59"/>
      <c r="X379" s="59"/>
      <c r="Y379" s="59"/>
      <c r="Z379" s="59"/>
      <c r="AA379" s="59"/>
      <c r="AB379" s="59"/>
      <c r="AC379" s="59"/>
      <c r="AD379" s="59"/>
      <c r="AE379" s="59"/>
      <c r="AF379" s="59"/>
      <c r="AG379" s="59"/>
      <c r="AH379" s="59"/>
      <c r="AI379" s="59"/>
      <c r="AJ379" s="59"/>
      <c r="AK379" s="59"/>
      <c r="AL379" s="59"/>
      <c r="AM379" s="59"/>
      <c r="AN379" s="59"/>
      <c r="AO379" s="59"/>
      <c r="AP379" s="59"/>
      <c r="AQ379" s="59"/>
      <c r="AR379" s="59"/>
      <c r="AS379" s="59"/>
      <c r="AT379" s="59"/>
      <c r="AU379" s="59"/>
      <c r="AV379" s="59"/>
      <c r="AW379" s="59"/>
      <c r="AX379" s="59"/>
      <c r="AY379" s="59"/>
      <c r="AZ379" s="59"/>
    </row>
    <row r="380" spans="1:67" s="43" customFormat="1" ht="13.5" customHeight="1">
      <c r="A380" s="58" t="s">
        <v>9</v>
      </c>
      <c r="B380" s="57"/>
      <c r="C380" s="57"/>
      <c r="D380" s="57"/>
      <c r="E380" s="57"/>
      <c r="F380" s="57"/>
      <c r="G380" s="56"/>
      <c r="H380" s="55"/>
      <c r="I380" s="57">
        <f>SUM(方向別!B298,方向別!I298,方向別!B339,方向別!I339)</f>
        <v>21</v>
      </c>
      <c r="J380" s="57">
        <f>SUM(方向別!C298,方向別!J298,方向別!C339,方向別!J339)</f>
        <v>1</v>
      </c>
      <c r="K380" s="57">
        <f>SUM(方向別!D298,方向別!K298,方向別!D339,方向別!K339)</f>
        <v>3</v>
      </c>
      <c r="L380" s="57">
        <f>SUM(方向別!E298,方向別!L298,方向別!E339,方向別!L339)</f>
        <v>4</v>
      </c>
      <c r="M380" s="57">
        <f t="shared" ref="M380:M416" si="52">SUM(I380:L380)</f>
        <v>29</v>
      </c>
      <c r="N380" s="56">
        <f t="shared" ref="N380:N416" si="53">IF(SUM(J380,L380)=0,0,SUM(J380,L380)/M380*100)</f>
        <v>17.241379310344829</v>
      </c>
      <c r="O380" s="55">
        <f t="shared" ref="O380:O416" si="54">IF(M380=0,0,M380/M$416*100)</f>
        <v>0.65744729086374976</v>
      </c>
      <c r="P380" s="44"/>
      <c r="Q380" s="44"/>
      <c r="R380" s="44"/>
      <c r="S380" s="44"/>
      <c r="T380" s="44"/>
      <c r="U380" s="44"/>
      <c r="V380" s="44"/>
      <c r="W380" s="44"/>
      <c r="X380" s="44"/>
      <c r="Y380" s="44"/>
      <c r="Z380" s="44"/>
      <c r="AA380" s="44"/>
      <c r="AB380" s="44"/>
      <c r="AC380" s="44"/>
      <c r="AD380" s="44"/>
      <c r="AE380" s="44"/>
      <c r="AF380" s="44"/>
      <c r="AG380" s="44"/>
      <c r="AH380" s="44"/>
      <c r="AI380" s="44"/>
      <c r="AJ380" s="44"/>
      <c r="AK380" s="44"/>
      <c r="AL380" s="44"/>
      <c r="AM380" s="44"/>
      <c r="AN380" s="44"/>
      <c r="AO380" s="44"/>
      <c r="AP380" s="44"/>
      <c r="AQ380" s="44"/>
      <c r="AR380" s="44"/>
      <c r="AS380" s="44"/>
      <c r="AT380" s="44"/>
      <c r="AU380" s="44"/>
      <c r="AV380" s="44"/>
      <c r="AW380" s="44"/>
      <c r="AX380" s="44"/>
      <c r="AY380" s="44"/>
      <c r="AZ380" s="44"/>
      <c r="BA380" s="45"/>
      <c r="BB380" s="45"/>
      <c r="BC380" s="45"/>
      <c r="BD380" s="45"/>
      <c r="BE380" s="45"/>
      <c r="BF380" s="45"/>
      <c r="BG380" s="45"/>
      <c r="BH380" s="45"/>
      <c r="BI380" s="45"/>
      <c r="BJ380" s="45"/>
      <c r="BK380" s="45"/>
      <c r="BL380" s="45"/>
      <c r="BM380" s="45"/>
      <c r="BN380" s="45"/>
      <c r="BO380" s="45"/>
    </row>
    <row r="381" spans="1:67" s="43" customFormat="1" ht="13.5" customHeight="1">
      <c r="A381" s="54" t="s">
        <v>10</v>
      </c>
      <c r="B381" s="53"/>
      <c r="C381" s="53"/>
      <c r="D381" s="53"/>
      <c r="E381" s="53"/>
      <c r="F381" s="53"/>
      <c r="G381" s="52"/>
      <c r="H381" s="51"/>
      <c r="I381" s="53">
        <f>SUM(方向別!B299,方向別!I299,方向別!B340,方向別!I340)</f>
        <v>38</v>
      </c>
      <c r="J381" s="53">
        <f>SUM(方向別!C299,方向別!J299,方向別!C340,方向別!J340)</f>
        <v>1</v>
      </c>
      <c r="K381" s="53">
        <f>SUM(方向別!D299,方向別!K299,方向別!D340,方向別!K340)</f>
        <v>2</v>
      </c>
      <c r="L381" s="53">
        <f>SUM(方向別!E299,方向別!L299,方向別!E340,方向別!L340)</f>
        <v>3</v>
      </c>
      <c r="M381" s="53">
        <f t="shared" si="52"/>
        <v>44</v>
      </c>
      <c r="N381" s="52">
        <f t="shared" si="53"/>
        <v>9.0909090909090917</v>
      </c>
      <c r="O381" s="51">
        <f t="shared" si="54"/>
        <v>0.99750623441396502</v>
      </c>
      <c r="P381" s="44"/>
      <c r="Q381" s="44"/>
      <c r="R381" s="44"/>
      <c r="S381" s="44"/>
      <c r="T381" s="44"/>
      <c r="U381" s="44"/>
      <c r="V381" s="44"/>
      <c r="W381" s="44"/>
      <c r="X381" s="44"/>
      <c r="Y381" s="44"/>
      <c r="Z381" s="44"/>
      <c r="AA381" s="44"/>
      <c r="AB381" s="44"/>
      <c r="AC381" s="44"/>
      <c r="AD381" s="44"/>
      <c r="AE381" s="44"/>
      <c r="AF381" s="44"/>
      <c r="AG381" s="44"/>
      <c r="AH381" s="44"/>
      <c r="AI381" s="44"/>
      <c r="AJ381" s="44"/>
      <c r="AK381" s="44"/>
      <c r="AL381" s="44"/>
      <c r="AM381" s="44"/>
      <c r="AN381" s="44"/>
      <c r="AO381" s="44"/>
      <c r="AP381" s="44"/>
      <c r="AQ381" s="44"/>
      <c r="AR381" s="44"/>
      <c r="AS381" s="44"/>
      <c r="AT381" s="44"/>
      <c r="AU381" s="44"/>
      <c r="AV381" s="44"/>
      <c r="AW381" s="44"/>
      <c r="AX381" s="44"/>
      <c r="AY381" s="44"/>
      <c r="AZ381" s="44"/>
      <c r="BA381" s="45"/>
      <c r="BB381" s="45"/>
      <c r="BC381" s="45"/>
      <c r="BD381" s="45"/>
      <c r="BE381" s="45"/>
      <c r="BF381" s="45"/>
      <c r="BG381" s="45"/>
      <c r="BH381" s="45"/>
      <c r="BI381" s="45"/>
      <c r="BJ381" s="45"/>
      <c r="BK381" s="45"/>
      <c r="BL381" s="45"/>
      <c r="BM381" s="45"/>
      <c r="BN381" s="45"/>
      <c r="BO381" s="45"/>
    </row>
    <row r="382" spans="1:67" s="44" customFormat="1" ht="13.5" customHeight="1">
      <c r="A382" s="54" t="s">
        <v>11</v>
      </c>
      <c r="B382" s="53"/>
      <c r="C382" s="53"/>
      <c r="D382" s="53"/>
      <c r="E382" s="53"/>
      <c r="F382" s="53"/>
      <c r="G382" s="52"/>
      <c r="H382" s="51"/>
      <c r="I382" s="53">
        <f>SUM(方向別!B300,方向別!I300,方向別!B341,方向別!I341)</f>
        <v>33</v>
      </c>
      <c r="J382" s="53">
        <f>SUM(方向別!C300,方向別!J300,方向別!C341,方向別!J341)</f>
        <v>1</v>
      </c>
      <c r="K382" s="53">
        <f>SUM(方向別!D300,方向別!K300,方向別!D341,方向別!K341)</f>
        <v>2</v>
      </c>
      <c r="L382" s="53">
        <f>SUM(方向別!E300,方向別!L300,方向別!E341,方向別!L341)</f>
        <v>0</v>
      </c>
      <c r="M382" s="53">
        <f t="shared" si="52"/>
        <v>36</v>
      </c>
      <c r="N382" s="52">
        <f t="shared" si="53"/>
        <v>2.7777777777777777</v>
      </c>
      <c r="O382" s="51">
        <f t="shared" si="54"/>
        <v>0.81614146452051695</v>
      </c>
      <c r="BA382" s="45"/>
      <c r="BB382" s="45"/>
      <c r="BC382" s="45"/>
      <c r="BD382" s="45"/>
      <c r="BE382" s="45"/>
      <c r="BF382" s="45"/>
      <c r="BG382" s="45"/>
      <c r="BH382" s="45"/>
      <c r="BI382" s="45"/>
      <c r="BJ382" s="45"/>
      <c r="BK382" s="45"/>
      <c r="BL382" s="45"/>
      <c r="BM382" s="45"/>
      <c r="BN382" s="45"/>
      <c r="BO382" s="45"/>
    </row>
    <row r="383" spans="1:67" s="46" customFormat="1" ht="13.5" customHeight="1">
      <c r="A383" s="54" t="s">
        <v>12</v>
      </c>
      <c r="B383" s="53"/>
      <c r="C383" s="53"/>
      <c r="D383" s="53"/>
      <c r="E383" s="53"/>
      <c r="F383" s="53"/>
      <c r="G383" s="52"/>
      <c r="H383" s="51"/>
      <c r="I383" s="53">
        <f>SUM(方向別!B301,方向別!I301,方向別!B342,方向別!I342)</f>
        <v>42</v>
      </c>
      <c r="J383" s="53">
        <f>SUM(方向別!C301,方向別!J301,方向別!C342,方向別!J342)</f>
        <v>1</v>
      </c>
      <c r="K383" s="53">
        <f>SUM(方向別!D301,方向別!K301,方向別!D342,方向別!K342)</f>
        <v>7</v>
      </c>
      <c r="L383" s="53">
        <f>SUM(方向別!E301,方向別!L301,方向別!E342,方向別!L342)</f>
        <v>2</v>
      </c>
      <c r="M383" s="53">
        <f t="shared" si="52"/>
        <v>52</v>
      </c>
      <c r="N383" s="52">
        <f t="shared" si="53"/>
        <v>5.7692307692307692</v>
      </c>
      <c r="O383" s="51">
        <f t="shared" si="54"/>
        <v>1.1788710043074133</v>
      </c>
      <c r="P383" s="44"/>
      <c r="Q383" s="44"/>
      <c r="R383" s="44"/>
      <c r="S383" s="44"/>
      <c r="T383" s="44"/>
      <c r="U383" s="44"/>
      <c r="V383" s="44"/>
      <c r="W383" s="44"/>
      <c r="X383" s="44"/>
      <c r="Y383" s="44"/>
      <c r="Z383" s="44"/>
      <c r="AA383" s="44"/>
      <c r="AB383" s="44"/>
      <c r="AC383" s="44"/>
      <c r="AD383" s="44"/>
      <c r="AE383" s="44"/>
      <c r="AF383" s="44"/>
      <c r="AG383" s="44"/>
      <c r="AH383" s="44"/>
      <c r="AI383" s="44"/>
      <c r="AJ383" s="44"/>
      <c r="AK383" s="44"/>
      <c r="AL383" s="44"/>
      <c r="AM383" s="44"/>
      <c r="AN383" s="44"/>
      <c r="AO383" s="44"/>
      <c r="AP383" s="44"/>
      <c r="AQ383" s="44"/>
      <c r="AR383" s="44"/>
      <c r="AS383" s="44"/>
      <c r="AT383" s="44"/>
      <c r="AU383" s="44"/>
      <c r="AV383" s="44"/>
      <c r="AW383" s="44"/>
      <c r="AX383" s="44"/>
      <c r="AY383" s="44"/>
      <c r="AZ383" s="44"/>
      <c r="BA383" s="45"/>
      <c r="BB383" s="45"/>
      <c r="BC383" s="45"/>
      <c r="BD383" s="45"/>
      <c r="BE383" s="45"/>
      <c r="BF383" s="45"/>
      <c r="BG383" s="45"/>
      <c r="BH383" s="45"/>
      <c r="BI383" s="45"/>
      <c r="BJ383" s="45"/>
      <c r="BK383" s="45"/>
      <c r="BL383" s="45"/>
      <c r="BM383" s="45"/>
      <c r="BN383" s="45"/>
      <c r="BO383" s="45"/>
    </row>
    <row r="384" spans="1:67" s="44" customFormat="1" ht="13.5" customHeight="1">
      <c r="A384" s="54" t="s">
        <v>13</v>
      </c>
      <c r="B384" s="53"/>
      <c r="C384" s="53"/>
      <c r="D384" s="53"/>
      <c r="E384" s="53"/>
      <c r="F384" s="53"/>
      <c r="G384" s="52"/>
      <c r="H384" s="51"/>
      <c r="I384" s="53">
        <f>SUM(方向別!B302,方向別!I302,方向別!B343,方向別!I343)</f>
        <v>34</v>
      </c>
      <c r="J384" s="53">
        <f>SUM(方向別!C302,方向別!J302,方向別!C343,方向別!J343)</f>
        <v>3</v>
      </c>
      <c r="K384" s="53">
        <f>SUM(方向別!D302,方向別!K302,方向別!D343,方向別!K343)</f>
        <v>7</v>
      </c>
      <c r="L384" s="53">
        <f>SUM(方向別!E302,方向別!L302,方向別!E343,方向別!L343)</f>
        <v>3</v>
      </c>
      <c r="M384" s="53">
        <f t="shared" si="52"/>
        <v>47</v>
      </c>
      <c r="N384" s="52">
        <f t="shared" si="53"/>
        <v>12.76595744680851</v>
      </c>
      <c r="O384" s="51">
        <f t="shared" si="54"/>
        <v>1.065518023124008</v>
      </c>
      <c r="BA384" s="45"/>
      <c r="BB384" s="45"/>
      <c r="BC384" s="45"/>
      <c r="BD384" s="45"/>
      <c r="BE384" s="45"/>
      <c r="BF384" s="45"/>
      <c r="BG384" s="45"/>
      <c r="BH384" s="45"/>
      <c r="BI384" s="45"/>
      <c r="BJ384" s="45"/>
      <c r="BK384" s="45"/>
      <c r="BL384" s="45"/>
      <c r="BM384" s="45"/>
      <c r="BN384" s="45"/>
      <c r="BO384" s="45"/>
    </row>
    <row r="385" spans="1:67" s="44" customFormat="1" ht="13.5" customHeight="1">
      <c r="A385" s="54" t="s">
        <v>14</v>
      </c>
      <c r="B385" s="53"/>
      <c r="C385" s="53"/>
      <c r="D385" s="53"/>
      <c r="E385" s="53"/>
      <c r="F385" s="53"/>
      <c r="G385" s="52"/>
      <c r="H385" s="51"/>
      <c r="I385" s="53">
        <f>SUM(方向別!B303,方向別!I303,方向別!B344,方向別!I344)</f>
        <v>29</v>
      </c>
      <c r="J385" s="53">
        <f>SUM(方向別!C303,方向別!J303,方向別!C344,方向別!J344)</f>
        <v>3</v>
      </c>
      <c r="K385" s="53">
        <f>SUM(方向別!D303,方向別!K303,方向別!D344,方向別!K344)</f>
        <v>10</v>
      </c>
      <c r="L385" s="53">
        <f>SUM(方向別!E303,方向別!L303,方向別!E344,方向別!L344)</f>
        <v>2</v>
      </c>
      <c r="M385" s="53">
        <f t="shared" si="52"/>
        <v>44</v>
      </c>
      <c r="N385" s="52">
        <f t="shared" si="53"/>
        <v>11.363636363636363</v>
      </c>
      <c r="O385" s="51">
        <f t="shared" si="54"/>
        <v>0.99750623441396502</v>
      </c>
      <c r="BA385" s="45"/>
      <c r="BB385" s="45"/>
      <c r="BC385" s="45"/>
      <c r="BD385" s="45"/>
      <c r="BE385" s="45"/>
      <c r="BF385" s="45"/>
      <c r="BG385" s="45"/>
      <c r="BH385" s="45"/>
      <c r="BI385" s="45"/>
      <c r="BJ385" s="45"/>
      <c r="BK385" s="45"/>
      <c r="BL385" s="45"/>
      <c r="BM385" s="45"/>
      <c r="BN385" s="45"/>
      <c r="BO385" s="45"/>
    </row>
    <row r="386" spans="1:67" s="44" customFormat="1" ht="13.5" customHeight="1">
      <c r="A386" s="50" t="s">
        <v>15</v>
      </c>
      <c r="B386" s="49"/>
      <c r="C386" s="49"/>
      <c r="D386" s="49"/>
      <c r="E386" s="49"/>
      <c r="F386" s="49"/>
      <c r="G386" s="48"/>
      <c r="H386" s="47"/>
      <c r="I386" s="49">
        <f>SUM(I380:I385)</f>
        <v>197</v>
      </c>
      <c r="J386" s="49">
        <f>SUM(J380:J385)</f>
        <v>10</v>
      </c>
      <c r="K386" s="49">
        <f>SUM(K380:K385)</f>
        <v>31</v>
      </c>
      <c r="L386" s="49">
        <f>SUM(L380:L385)</f>
        <v>14</v>
      </c>
      <c r="M386" s="49">
        <f t="shared" si="52"/>
        <v>252</v>
      </c>
      <c r="N386" s="48">
        <f t="shared" si="53"/>
        <v>9.5238095238095237</v>
      </c>
      <c r="O386" s="47">
        <f t="shared" si="54"/>
        <v>5.7129902516436184</v>
      </c>
      <c r="BA386" s="45"/>
      <c r="BB386" s="45"/>
      <c r="BC386" s="45"/>
      <c r="BD386" s="45"/>
      <c r="BE386" s="45"/>
      <c r="BF386" s="45"/>
      <c r="BG386" s="45"/>
      <c r="BH386" s="45"/>
      <c r="BI386" s="45"/>
      <c r="BJ386" s="45"/>
      <c r="BK386" s="45"/>
      <c r="BL386" s="45"/>
      <c r="BM386" s="45"/>
      <c r="BN386" s="45"/>
      <c r="BO386" s="45"/>
    </row>
    <row r="387" spans="1:67" s="46" customFormat="1" ht="13.5" customHeight="1">
      <c r="A387" s="58" t="s">
        <v>16</v>
      </c>
      <c r="B387" s="57"/>
      <c r="C387" s="57"/>
      <c r="D387" s="57"/>
      <c r="E387" s="57"/>
      <c r="F387" s="57"/>
      <c r="G387" s="56"/>
      <c r="H387" s="55"/>
      <c r="I387" s="57">
        <f>SUM(方向別!B305,方向別!I305,方向別!B346,方向別!I346)</f>
        <v>45</v>
      </c>
      <c r="J387" s="57">
        <f>SUM(方向別!C305,方向別!J305,方向別!C346,方向別!J346)</f>
        <v>3</v>
      </c>
      <c r="K387" s="57">
        <f>SUM(方向別!D305,方向別!K305,方向別!D346,方向別!K346)</f>
        <v>7</v>
      </c>
      <c r="L387" s="57">
        <f>SUM(方向別!E305,方向別!L305,方向別!E346,方向別!L346)</f>
        <v>4</v>
      </c>
      <c r="M387" s="57">
        <f t="shared" si="52"/>
        <v>59</v>
      </c>
      <c r="N387" s="56">
        <f t="shared" si="53"/>
        <v>11.864406779661017</v>
      </c>
      <c r="O387" s="55">
        <f t="shared" si="54"/>
        <v>1.3375651779641804</v>
      </c>
      <c r="P387" s="44"/>
      <c r="Q387" s="44"/>
      <c r="R387" s="44"/>
      <c r="S387" s="44"/>
      <c r="T387" s="44"/>
      <c r="U387" s="44"/>
      <c r="V387" s="44"/>
      <c r="W387" s="44"/>
      <c r="X387" s="44"/>
      <c r="Y387" s="44"/>
      <c r="Z387" s="44"/>
      <c r="AA387" s="44"/>
      <c r="AB387" s="44"/>
      <c r="AC387" s="44"/>
      <c r="AD387" s="44"/>
      <c r="AE387" s="44"/>
      <c r="AF387" s="44"/>
      <c r="AG387" s="44"/>
      <c r="AH387" s="44"/>
      <c r="AI387" s="44"/>
      <c r="AJ387" s="44"/>
      <c r="AK387" s="44"/>
      <c r="AL387" s="44"/>
      <c r="AM387" s="44"/>
      <c r="AN387" s="44"/>
      <c r="AO387" s="44"/>
      <c r="AP387" s="44"/>
      <c r="AQ387" s="44"/>
      <c r="AR387" s="44"/>
      <c r="AS387" s="44"/>
      <c r="AT387" s="44"/>
      <c r="AU387" s="44"/>
      <c r="AV387" s="44"/>
      <c r="AW387" s="44"/>
      <c r="AX387" s="44"/>
      <c r="AY387" s="44"/>
      <c r="AZ387" s="44"/>
    </row>
    <row r="388" spans="1:67" s="46" customFormat="1" ht="13.5" customHeight="1">
      <c r="A388" s="54" t="s">
        <v>17</v>
      </c>
      <c r="B388" s="53"/>
      <c r="C388" s="53"/>
      <c r="D388" s="53"/>
      <c r="E388" s="53"/>
      <c r="F388" s="53"/>
      <c r="G388" s="52"/>
      <c r="H388" s="51"/>
      <c r="I388" s="53">
        <f>SUM(方向別!B306,方向別!I306,方向別!B347,方向別!I347)</f>
        <v>50</v>
      </c>
      <c r="J388" s="53">
        <f>SUM(方向別!C306,方向別!J306,方向別!C347,方向別!J347)</f>
        <v>3</v>
      </c>
      <c r="K388" s="53">
        <f>SUM(方向別!D306,方向別!K306,方向別!D347,方向別!K347)</f>
        <v>3</v>
      </c>
      <c r="L388" s="53">
        <f>SUM(方向別!E306,方向別!L306,方向別!E347,方向別!L347)</f>
        <v>3</v>
      </c>
      <c r="M388" s="53">
        <f t="shared" si="52"/>
        <v>59</v>
      </c>
      <c r="N388" s="52">
        <f t="shared" si="53"/>
        <v>10.16949152542373</v>
      </c>
      <c r="O388" s="51">
        <f t="shared" si="54"/>
        <v>1.3375651779641804</v>
      </c>
      <c r="P388" s="44"/>
      <c r="Q388" s="44"/>
      <c r="R388" s="44"/>
      <c r="S388" s="44"/>
      <c r="T388" s="44"/>
      <c r="U388" s="44"/>
      <c r="V388" s="44"/>
      <c r="W388" s="44"/>
      <c r="X388" s="44"/>
      <c r="Y388" s="44"/>
      <c r="Z388" s="44"/>
      <c r="AA388" s="44"/>
      <c r="AB388" s="44"/>
      <c r="AC388" s="44"/>
      <c r="AD388" s="44"/>
      <c r="AE388" s="44"/>
      <c r="AF388" s="44"/>
      <c r="AG388" s="44"/>
      <c r="AH388" s="44"/>
      <c r="AI388" s="44"/>
      <c r="AJ388" s="44"/>
      <c r="AK388" s="44"/>
      <c r="AL388" s="44"/>
      <c r="AM388" s="44"/>
      <c r="AN388" s="44"/>
      <c r="AO388" s="44"/>
      <c r="AP388" s="44"/>
      <c r="AQ388" s="44"/>
      <c r="AR388" s="44"/>
      <c r="AS388" s="44"/>
      <c r="AT388" s="44"/>
      <c r="AU388" s="44"/>
      <c r="AV388" s="44"/>
      <c r="AW388" s="44"/>
      <c r="AX388" s="44"/>
      <c r="AY388" s="44"/>
      <c r="AZ388" s="44"/>
    </row>
    <row r="389" spans="1:67" s="46" customFormat="1" ht="13.5" customHeight="1">
      <c r="A389" s="54" t="s">
        <v>18</v>
      </c>
      <c r="B389" s="53"/>
      <c r="C389" s="53"/>
      <c r="D389" s="53"/>
      <c r="E389" s="53"/>
      <c r="F389" s="53"/>
      <c r="G389" s="52"/>
      <c r="H389" s="51"/>
      <c r="I389" s="53">
        <f>SUM(方向別!B307,方向別!I307,方向別!B348,方向別!I348)</f>
        <v>50</v>
      </c>
      <c r="J389" s="53">
        <f>SUM(方向別!C307,方向別!J307,方向別!C348,方向別!J348)</f>
        <v>4</v>
      </c>
      <c r="K389" s="53">
        <f>SUM(方向別!D307,方向別!K307,方向別!D348,方向別!K348)</f>
        <v>6</v>
      </c>
      <c r="L389" s="53">
        <f>SUM(方向別!E307,方向別!L307,方向別!E348,方向別!L348)</f>
        <v>4</v>
      </c>
      <c r="M389" s="53">
        <f t="shared" si="52"/>
        <v>64</v>
      </c>
      <c r="N389" s="52">
        <f t="shared" si="53"/>
        <v>12.5</v>
      </c>
      <c r="O389" s="51">
        <f t="shared" si="54"/>
        <v>1.4509181591475855</v>
      </c>
      <c r="P389" s="44"/>
      <c r="Q389" s="44"/>
      <c r="R389" s="44"/>
      <c r="S389" s="44"/>
      <c r="T389" s="44"/>
      <c r="U389" s="44"/>
      <c r="V389" s="44"/>
      <c r="W389" s="44"/>
      <c r="X389" s="44"/>
      <c r="Y389" s="44"/>
      <c r="Z389" s="44"/>
      <c r="AA389" s="44"/>
      <c r="AB389" s="44"/>
      <c r="AC389" s="44"/>
      <c r="AD389" s="44"/>
      <c r="AE389" s="44"/>
      <c r="AF389" s="44"/>
      <c r="AG389" s="44"/>
      <c r="AH389" s="44"/>
      <c r="AI389" s="44"/>
      <c r="AJ389" s="44"/>
      <c r="AK389" s="44"/>
      <c r="AL389" s="44"/>
      <c r="AM389" s="44"/>
      <c r="AN389" s="44"/>
      <c r="AO389" s="44"/>
      <c r="AP389" s="44"/>
      <c r="AQ389" s="44"/>
      <c r="AR389" s="44"/>
      <c r="AS389" s="44"/>
      <c r="AT389" s="44"/>
      <c r="AU389" s="44"/>
      <c r="AV389" s="44"/>
      <c r="AW389" s="44"/>
      <c r="AX389" s="44"/>
      <c r="AY389" s="44"/>
      <c r="AZ389" s="44"/>
      <c r="BA389" s="45"/>
      <c r="BB389" s="45"/>
      <c r="BC389" s="45"/>
      <c r="BD389" s="45"/>
      <c r="BE389" s="45"/>
      <c r="BF389" s="45"/>
      <c r="BG389" s="45"/>
      <c r="BH389" s="45"/>
      <c r="BI389" s="45"/>
      <c r="BJ389" s="45"/>
      <c r="BK389" s="45"/>
      <c r="BL389" s="45"/>
      <c r="BM389" s="45"/>
      <c r="BN389" s="45"/>
      <c r="BO389" s="45"/>
    </row>
    <row r="390" spans="1:67" s="44" customFormat="1" ht="13.5" customHeight="1">
      <c r="A390" s="54" t="s">
        <v>19</v>
      </c>
      <c r="B390" s="53"/>
      <c r="C390" s="53"/>
      <c r="D390" s="53"/>
      <c r="E390" s="53"/>
      <c r="F390" s="53"/>
      <c r="G390" s="52"/>
      <c r="H390" s="51"/>
      <c r="I390" s="53">
        <f>SUM(方向別!B308,方向別!I308,方向別!B349,方向別!I349)</f>
        <v>51</v>
      </c>
      <c r="J390" s="53">
        <f>SUM(方向別!C308,方向別!J308,方向別!C349,方向別!J349)</f>
        <v>8</v>
      </c>
      <c r="K390" s="53">
        <f>SUM(方向別!D308,方向別!K308,方向別!D349,方向別!K349)</f>
        <v>9</v>
      </c>
      <c r="L390" s="53">
        <f>SUM(方向別!E308,方向別!L308,方向別!E349,方向別!L349)</f>
        <v>2</v>
      </c>
      <c r="M390" s="53">
        <f t="shared" si="52"/>
        <v>70</v>
      </c>
      <c r="N390" s="52">
        <f t="shared" si="53"/>
        <v>14.285714285714285</v>
      </c>
      <c r="O390" s="51">
        <f t="shared" si="54"/>
        <v>1.5869417365676719</v>
      </c>
      <c r="BA390" s="45"/>
      <c r="BB390" s="45"/>
      <c r="BC390" s="45"/>
      <c r="BD390" s="45"/>
      <c r="BE390" s="45"/>
      <c r="BF390" s="45"/>
      <c r="BG390" s="45"/>
      <c r="BH390" s="45"/>
      <c r="BI390" s="45"/>
      <c r="BJ390" s="45"/>
      <c r="BK390" s="45"/>
      <c r="BL390" s="45"/>
      <c r="BM390" s="45"/>
      <c r="BN390" s="45"/>
      <c r="BO390" s="45"/>
    </row>
    <row r="391" spans="1:67" s="46" customFormat="1" ht="13.5" customHeight="1">
      <c r="A391" s="54" t="s">
        <v>20</v>
      </c>
      <c r="B391" s="53"/>
      <c r="C391" s="53"/>
      <c r="D391" s="53"/>
      <c r="E391" s="53"/>
      <c r="F391" s="53"/>
      <c r="G391" s="52"/>
      <c r="H391" s="51"/>
      <c r="I391" s="53">
        <f>SUM(方向別!B309,方向別!I309,方向別!B350,方向別!I350)</f>
        <v>57</v>
      </c>
      <c r="J391" s="53">
        <f>SUM(方向別!C309,方向別!J309,方向別!C350,方向別!J350)</f>
        <v>3</v>
      </c>
      <c r="K391" s="53">
        <f>SUM(方向別!D309,方向別!K309,方向別!D350,方向別!K350)</f>
        <v>2</v>
      </c>
      <c r="L391" s="53">
        <f>SUM(方向別!E309,方向別!L309,方向別!E350,方向別!L350)</f>
        <v>4</v>
      </c>
      <c r="M391" s="53">
        <f t="shared" si="52"/>
        <v>66</v>
      </c>
      <c r="N391" s="52">
        <f t="shared" si="53"/>
        <v>10.606060606060606</v>
      </c>
      <c r="O391" s="51">
        <f t="shared" si="54"/>
        <v>1.4962593516209477</v>
      </c>
      <c r="P391" s="44"/>
      <c r="Q391" s="44"/>
      <c r="R391" s="44"/>
      <c r="S391" s="44"/>
      <c r="T391" s="44"/>
      <c r="U391" s="44"/>
      <c r="V391" s="44"/>
      <c r="W391" s="44"/>
      <c r="X391" s="44"/>
      <c r="Y391" s="44"/>
      <c r="Z391" s="44"/>
      <c r="AA391" s="44"/>
      <c r="AB391" s="44"/>
      <c r="AC391" s="44"/>
      <c r="AD391" s="44"/>
      <c r="AE391" s="44"/>
      <c r="AF391" s="44"/>
      <c r="AG391" s="44"/>
      <c r="AH391" s="44"/>
      <c r="AI391" s="44"/>
      <c r="AJ391" s="44"/>
      <c r="AK391" s="44"/>
      <c r="AL391" s="44"/>
      <c r="AM391" s="44"/>
      <c r="AN391" s="44"/>
      <c r="AO391" s="44"/>
      <c r="AP391" s="44"/>
      <c r="AQ391" s="44"/>
      <c r="AR391" s="44"/>
      <c r="AS391" s="44"/>
      <c r="AT391" s="44"/>
      <c r="AU391" s="44"/>
      <c r="AV391" s="44"/>
      <c r="AW391" s="44"/>
      <c r="AX391" s="44"/>
      <c r="AY391" s="44"/>
      <c r="AZ391" s="44"/>
      <c r="BA391" s="45"/>
      <c r="BB391" s="45"/>
      <c r="BC391" s="45"/>
      <c r="BD391" s="45"/>
      <c r="BE391" s="45"/>
      <c r="BF391" s="45"/>
      <c r="BG391" s="45"/>
      <c r="BH391" s="45"/>
      <c r="BI391" s="45"/>
      <c r="BJ391" s="45"/>
      <c r="BK391" s="45"/>
      <c r="BL391" s="45"/>
      <c r="BM391" s="45"/>
      <c r="BN391" s="45"/>
      <c r="BO391" s="45"/>
    </row>
    <row r="392" spans="1:67" s="44" customFormat="1" ht="13.5" customHeight="1">
      <c r="A392" s="54" t="s">
        <v>21</v>
      </c>
      <c r="B392" s="53"/>
      <c r="C392" s="53"/>
      <c r="D392" s="53"/>
      <c r="E392" s="53"/>
      <c r="F392" s="53"/>
      <c r="G392" s="52"/>
      <c r="H392" s="51"/>
      <c r="I392" s="53">
        <f>SUM(方向別!B310,方向別!I310,方向別!B351,方向別!I351)</f>
        <v>53</v>
      </c>
      <c r="J392" s="53">
        <f>SUM(方向別!C310,方向別!J310,方向別!C351,方向別!J351)</f>
        <v>5</v>
      </c>
      <c r="K392" s="53">
        <f>SUM(方向別!D310,方向別!K310,方向別!D351,方向別!K351)</f>
        <v>7</v>
      </c>
      <c r="L392" s="53">
        <f>SUM(方向別!E310,方向別!L310,方向別!E351,方向別!L351)</f>
        <v>4</v>
      </c>
      <c r="M392" s="53">
        <f t="shared" si="52"/>
        <v>69</v>
      </c>
      <c r="N392" s="52">
        <f t="shared" si="53"/>
        <v>13.043478260869565</v>
      </c>
      <c r="O392" s="51">
        <f t="shared" si="54"/>
        <v>1.5642711403309906</v>
      </c>
      <c r="BA392" s="45"/>
      <c r="BB392" s="45"/>
      <c r="BC392" s="45"/>
      <c r="BD392" s="45"/>
      <c r="BE392" s="45"/>
      <c r="BF392" s="45"/>
      <c r="BG392" s="45"/>
      <c r="BH392" s="45"/>
      <c r="BI392" s="45"/>
      <c r="BJ392" s="45"/>
      <c r="BK392" s="45"/>
      <c r="BL392" s="45"/>
      <c r="BM392" s="45"/>
      <c r="BN392" s="45"/>
      <c r="BO392" s="45"/>
    </row>
    <row r="393" spans="1:67" s="46" customFormat="1" ht="13.5" customHeight="1">
      <c r="A393" s="50" t="s">
        <v>15</v>
      </c>
      <c r="B393" s="49"/>
      <c r="C393" s="49"/>
      <c r="D393" s="49"/>
      <c r="E393" s="49"/>
      <c r="F393" s="49"/>
      <c r="G393" s="48"/>
      <c r="H393" s="47"/>
      <c r="I393" s="49">
        <f>SUM(I387:I392)</f>
        <v>306</v>
      </c>
      <c r="J393" s="49">
        <f>SUM(J387:J392)</f>
        <v>26</v>
      </c>
      <c r="K393" s="49">
        <f>SUM(K387:K392)</f>
        <v>34</v>
      </c>
      <c r="L393" s="49">
        <f>SUM(L387:L392)</f>
        <v>21</v>
      </c>
      <c r="M393" s="49">
        <f t="shared" si="52"/>
        <v>387</v>
      </c>
      <c r="N393" s="48">
        <f t="shared" si="53"/>
        <v>12.144702842377262</v>
      </c>
      <c r="O393" s="47">
        <f t="shared" si="54"/>
        <v>8.7735207435955562</v>
      </c>
      <c r="P393" s="44"/>
      <c r="Q393" s="44"/>
      <c r="R393" s="44"/>
      <c r="S393" s="44"/>
      <c r="T393" s="44"/>
      <c r="U393" s="44"/>
      <c r="V393" s="44"/>
      <c r="W393" s="44"/>
      <c r="X393" s="44"/>
      <c r="Y393" s="44"/>
      <c r="Z393" s="44"/>
      <c r="AA393" s="44"/>
      <c r="AB393" s="44"/>
      <c r="AC393" s="44"/>
      <c r="AD393" s="44"/>
      <c r="AE393" s="44"/>
      <c r="AF393" s="44"/>
      <c r="AG393" s="44"/>
      <c r="AH393" s="44"/>
      <c r="AI393" s="44"/>
      <c r="AJ393" s="44"/>
      <c r="AK393" s="44"/>
      <c r="AL393" s="44"/>
      <c r="AM393" s="44"/>
      <c r="AN393" s="44"/>
      <c r="AO393" s="44"/>
      <c r="AP393" s="44"/>
      <c r="AQ393" s="44"/>
      <c r="AR393" s="44"/>
      <c r="AS393" s="44"/>
      <c r="AT393" s="44"/>
      <c r="AU393" s="44"/>
      <c r="AV393" s="44"/>
      <c r="AW393" s="44"/>
      <c r="AX393" s="44"/>
      <c r="AY393" s="44"/>
      <c r="AZ393" s="44"/>
    </row>
    <row r="394" spans="1:67" s="44" customFormat="1" ht="13.5" customHeight="1">
      <c r="A394" s="54" t="s">
        <v>22</v>
      </c>
      <c r="B394" s="53"/>
      <c r="C394" s="53"/>
      <c r="D394" s="53"/>
      <c r="E394" s="53"/>
      <c r="F394" s="53"/>
      <c r="G394" s="52"/>
      <c r="H394" s="51"/>
      <c r="I394" s="53">
        <f>SUM(方向別!B312,方向別!I312,方向別!B353,方向別!I353)</f>
        <v>227</v>
      </c>
      <c r="J394" s="53">
        <f>SUM(方向別!C312,方向別!J312,方向別!C353,方向別!J353)</f>
        <v>21</v>
      </c>
      <c r="K394" s="53">
        <f>SUM(方向別!D312,方向別!K312,方向別!D353,方向別!K353)</f>
        <v>35</v>
      </c>
      <c r="L394" s="53">
        <f>SUM(方向別!E312,方向別!L312,方向別!E353,方向別!L353)</f>
        <v>11</v>
      </c>
      <c r="M394" s="53">
        <f t="shared" si="52"/>
        <v>294</v>
      </c>
      <c r="N394" s="52">
        <f t="shared" si="53"/>
        <v>10.884353741496598</v>
      </c>
      <c r="O394" s="51">
        <f t="shared" si="54"/>
        <v>6.6651552935842213</v>
      </c>
      <c r="BA394" s="45"/>
      <c r="BB394" s="45"/>
      <c r="BC394" s="45"/>
      <c r="BD394" s="45"/>
      <c r="BE394" s="45"/>
      <c r="BF394" s="45"/>
      <c r="BG394" s="45"/>
      <c r="BH394" s="45"/>
      <c r="BI394" s="45"/>
      <c r="BJ394" s="45"/>
      <c r="BK394" s="45"/>
      <c r="BL394" s="45"/>
      <c r="BM394" s="45"/>
      <c r="BN394" s="45"/>
      <c r="BO394" s="45"/>
    </row>
    <row r="395" spans="1:67" s="46" customFormat="1" ht="13.5" customHeight="1">
      <c r="A395" s="54" t="s">
        <v>23</v>
      </c>
      <c r="B395" s="53"/>
      <c r="C395" s="53"/>
      <c r="D395" s="53"/>
      <c r="E395" s="53"/>
      <c r="F395" s="53"/>
      <c r="G395" s="52"/>
      <c r="H395" s="51"/>
      <c r="I395" s="53">
        <f>SUM(方向別!B313,方向別!I313,方向別!B354,方向別!I354)</f>
        <v>233</v>
      </c>
      <c r="J395" s="53">
        <f>SUM(方向別!C313,方向別!J313,方向別!C354,方向別!J354)</f>
        <v>8</v>
      </c>
      <c r="K395" s="53">
        <f>SUM(方向別!D313,方向別!K313,方向別!D354,方向別!K354)</f>
        <v>31</v>
      </c>
      <c r="L395" s="53">
        <f>SUM(方向別!E313,方向別!L313,方向別!E354,方向別!L354)</f>
        <v>13</v>
      </c>
      <c r="M395" s="53">
        <f t="shared" si="52"/>
        <v>285</v>
      </c>
      <c r="N395" s="52">
        <f t="shared" si="53"/>
        <v>7.3684210526315779</v>
      </c>
      <c r="O395" s="51">
        <f t="shared" si="54"/>
        <v>6.4611199274540922</v>
      </c>
      <c r="P395" s="44"/>
      <c r="Q395" s="44"/>
      <c r="R395" s="44"/>
      <c r="S395" s="44"/>
      <c r="T395" s="44"/>
      <c r="U395" s="44"/>
      <c r="V395" s="44"/>
      <c r="W395" s="44"/>
      <c r="X395" s="44"/>
      <c r="Y395" s="44"/>
      <c r="Z395" s="44"/>
      <c r="AA395" s="44"/>
      <c r="AB395" s="44"/>
      <c r="AC395" s="44"/>
      <c r="AD395" s="44"/>
      <c r="AE395" s="44"/>
      <c r="AF395" s="44"/>
      <c r="AG395" s="44"/>
      <c r="AH395" s="44"/>
      <c r="AI395" s="44"/>
      <c r="AJ395" s="44"/>
      <c r="AK395" s="44"/>
      <c r="AL395" s="44"/>
      <c r="AM395" s="44"/>
      <c r="AN395" s="44"/>
      <c r="AO395" s="44"/>
      <c r="AP395" s="44"/>
      <c r="AQ395" s="44"/>
      <c r="AR395" s="44"/>
      <c r="AS395" s="44"/>
      <c r="AT395" s="44"/>
      <c r="AU395" s="44"/>
      <c r="AV395" s="44"/>
      <c r="AW395" s="44"/>
      <c r="AX395" s="44"/>
      <c r="AY395" s="44"/>
      <c r="AZ395" s="44"/>
    </row>
    <row r="396" spans="1:67" s="44" customFormat="1" ht="13.5" customHeight="1">
      <c r="A396" s="54" t="s">
        <v>24</v>
      </c>
      <c r="B396" s="53"/>
      <c r="C396" s="53"/>
      <c r="D396" s="53"/>
      <c r="E396" s="53"/>
      <c r="F396" s="53"/>
      <c r="G396" s="52"/>
      <c r="H396" s="51"/>
      <c r="I396" s="53">
        <f>SUM(方向別!B314,方向別!I314,方向別!B355,方向別!I355)</f>
        <v>256</v>
      </c>
      <c r="J396" s="53">
        <f>SUM(方向別!C314,方向別!J314,方向別!C355,方向別!J355)</f>
        <v>10</v>
      </c>
      <c r="K396" s="53">
        <f>SUM(方向別!D314,方向別!K314,方向別!D355,方向別!K355)</f>
        <v>63</v>
      </c>
      <c r="L396" s="53">
        <f>SUM(方向別!E314,方向別!L314,方向別!E355,方向別!L355)</f>
        <v>10</v>
      </c>
      <c r="M396" s="53">
        <f t="shared" si="52"/>
        <v>339</v>
      </c>
      <c r="N396" s="52">
        <f t="shared" si="53"/>
        <v>5.8997050147492622</v>
      </c>
      <c r="O396" s="51">
        <f t="shared" si="54"/>
        <v>7.6853321242348667</v>
      </c>
      <c r="BA396" s="45"/>
      <c r="BB396" s="45"/>
      <c r="BC396" s="45"/>
      <c r="BD396" s="45"/>
      <c r="BE396" s="45"/>
      <c r="BF396" s="45"/>
      <c r="BG396" s="45"/>
      <c r="BH396" s="45"/>
      <c r="BI396" s="45"/>
      <c r="BJ396" s="45"/>
      <c r="BK396" s="45"/>
      <c r="BL396" s="45"/>
      <c r="BM396" s="45"/>
      <c r="BN396" s="45"/>
      <c r="BO396" s="45"/>
    </row>
    <row r="397" spans="1:67" s="46" customFormat="1" ht="13.5" customHeight="1">
      <c r="A397" s="54" t="s">
        <v>25</v>
      </c>
      <c r="B397" s="53"/>
      <c r="C397" s="53"/>
      <c r="D397" s="53"/>
      <c r="E397" s="53"/>
      <c r="F397" s="53"/>
      <c r="G397" s="52"/>
      <c r="H397" s="51"/>
      <c r="I397" s="53">
        <f>SUM(方向別!B315,方向別!I315,方向別!B356,方向別!I356)</f>
        <v>258</v>
      </c>
      <c r="J397" s="53">
        <f>SUM(方向別!C315,方向別!J315,方向別!C356,方向別!J356)</f>
        <v>12</v>
      </c>
      <c r="K397" s="53">
        <f>SUM(方向別!D315,方向別!K315,方向別!D356,方向別!K356)</f>
        <v>38</v>
      </c>
      <c r="L397" s="53">
        <f>SUM(方向別!E315,方向別!L315,方向別!E356,方向別!L356)</f>
        <v>12</v>
      </c>
      <c r="M397" s="53">
        <f t="shared" si="52"/>
        <v>320</v>
      </c>
      <c r="N397" s="52">
        <f t="shared" si="53"/>
        <v>7.5</v>
      </c>
      <c r="O397" s="51">
        <f t="shared" si="54"/>
        <v>7.2545907957379283</v>
      </c>
      <c r="P397" s="44"/>
      <c r="Q397" s="44"/>
      <c r="R397" s="44"/>
      <c r="S397" s="44"/>
      <c r="T397" s="44"/>
      <c r="U397" s="44"/>
      <c r="V397" s="44"/>
      <c r="W397" s="44"/>
      <c r="X397" s="44"/>
      <c r="Y397" s="44"/>
      <c r="Z397" s="44"/>
      <c r="AA397" s="44"/>
      <c r="AB397" s="44"/>
      <c r="AC397" s="44"/>
      <c r="AD397" s="44"/>
      <c r="AE397" s="44"/>
      <c r="AF397" s="44"/>
      <c r="AG397" s="44"/>
      <c r="AH397" s="44"/>
      <c r="AI397" s="44"/>
      <c r="AJ397" s="44"/>
      <c r="AK397" s="44"/>
      <c r="AL397" s="44"/>
      <c r="AM397" s="44"/>
      <c r="AN397" s="44"/>
      <c r="AO397" s="44"/>
      <c r="AP397" s="44"/>
      <c r="AQ397" s="44"/>
      <c r="AR397" s="44"/>
      <c r="AS397" s="44"/>
      <c r="AT397" s="44"/>
      <c r="AU397" s="44"/>
      <c r="AV397" s="44"/>
      <c r="AW397" s="44"/>
      <c r="AX397" s="44"/>
      <c r="AY397" s="44"/>
      <c r="AZ397" s="44"/>
    </row>
    <row r="398" spans="1:67" s="46" customFormat="1" ht="13.5" customHeight="1">
      <c r="A398" s="54" t="s">
        <v>26</v>
      </c>
      <c r="B398" s="53"/>
      <c r="C398" s="53"/>
      <c r="D398" s="53"/>
      <c r="E398" s="53"/>
      <c r="F398" s="53"/>
      <c r="G398" s="52"/>
      <c r="H398" s="51"/>
      <c r="I398" s="53">
        <f>SUM(方向別!B316,方向別!I316,方向別!B357,方向別!I357)</f>
        <v>257</v>
      </c>
      <c r="J398" s="53">
        <f>SUM(方向別!C316,方向別!J316,方向別!C357,方向別!J357)</f>
        <v>14</v>
      </c>
      <c r="K398" s="53">
        <f>SUM(方向別!D316,方向別!K316,方向別!D357,方向別!K357)</f>
        <v>36</v>
      </c>
      <c r="L398" s="53">
        <f>SUM(方向別!E316,方向別!L316,方向別!E357,方向別!L357)</f>
        <v>14</v>
      </c>
      <c r="M398" s="53">
        <f t="shared" si="52"/>
        <v>321</v>
      </c>
      <c r="N398" s="52">
        <f t="shared" si="53"/>
        <v>8.722741433021806</v>
      </c>
      <c r="O398" s="51">
        <f t="shared" si="54"/>
        <v>7.2772613919746085</v>
      </c>
      <c r="P398" s="44"/>
      <c r="Q398" s="44"/>
      <c r="R398" s="44"/>
      <c r="S398" s="44"/>
      <c r="T398" s="44"/>
      <c r="U398" s="44"/>
      <c r="V398" s="44"/>
      <c r="W398" s="44"/>
      <c r="X398" s="44"/>
      <c r="Y398" s="44"/>
      <c r="Z398" s="44"/>
      <c r="AA398" s="44"/>
      <c r="AB398" s="44"/>
      <c r="AC398" s="44"/>
      <c r="AD398" s="44"/>
      <c r="AE398" s="44"/>
      <c r="AF398" s="44"/>
      <c r="AG398" s="44"/>
      <c r="AH398" s="44"/>
      <c r="AI398" s="44"/>
      <c r="AJ398" s="44"/>
      <c r="AK398" s="44"/>
      <c r="AL398" s="44"/>
      <c r="AM398" s="44"/>
      <c r="AN398" s="44"/>
      <c r="AO398" s="44"/>
      <c r="AP398" s="44"/>
      <c r="AQ398" s="44"/>
      <c r="AR398" s="44"/>
      <c r="AS398" s="44"/>
      <c r="AT398" s="44"/>
      <c r="AU398" s="44"/>
      <c r="AV398" s="44"/>
      <c r="AW398" s="44"/>
      <c r="AX398" s="44"/>
      <c r="AY398" s="44"/>
      <c r="AZ398" s="44"/>
    </row>
    <row r="399" spans="1:67" s="46" customFormat="1" ht="13.5" customHeight="1">
      <c r="A399" s="54" t="s">
        <v>27</v>
      </c>
      <c r="B399" s="53"/>
      <c r="C399" s="53"/>
      <c r="D399" s="53"/>
      <c r="E399" s="53"/>
      <c r="F399" s="53"/>
      <c r="G399" s="52"/>
      <c r="H399" s="51"/>
      <c r="I399" s="53">
        <f>SUM(方向別!B317,方向別!I317,方向別!B358,方向別!I358)</f>
        <v>292</v>
      </c>
      <c r="J399" s="53">
        <f>SUM(方向別!C317,方向別!J317,方向別!C358,方向別!J358)</f>
        <v>23</v>
      </c>
      <c r="K399" s="53">
        <f>SUM(方向別!D317,方向別!K317,方向別!D358,方向別!K358)</f>
        <v>31</v>
      </c>
      <c r="L399" s="53">
        <f>SUM(方向別!E317,方向別!L317,方向別!E358,方向別!L358)</f>
        <v>15</v>
      </c>
      <c r="M399" s="53">
        <f t="shared" si="52"/>
        <v>361</v>
      </c>
      <c r="N399" s="52">
        <f t="shared" si="53"/>
        <v>10.526315789473683</v>
      </c>
      <c r="O399" s="51">
        <f t="shared" si="54"/>
        <v>8.184085241441851</v>
      </c>
      <c r="P399" s="44"/>
      <c r="Q399" s="44"/>
      <c r="R399" s="44"/>
      <c r="S399" s="44"/>
      <c r="T399" s="44"/>
      <c r="U399" s="44"/>
      <c r="V399" s="44"/>
      <c r="W399" s="44"/>
      <c r="X399" s="44"/>
      <c r="Y399" s="44"/>
      <c r="Z399" s="44"/>
      <c r="AA399" s="44"/>
      <c r="AB399" s="44"/>
      <c r="AC399" s="44"/>
      <c r="AD399" s="44"/>
      <c r="AE399" s="44"/>
      <c r="AF399" s="44"/>
      <c r="AG399" s="44"/>
      <c r="AH399" s="44"/>
      <c r="AI399" s="44"/>
      <c r="AJ399" s="44"/>
      <c r="AK399" s="44"/>
      <c r="AL399" s="44"/>
      <c r="AM399" s="44"/>
      <c r="AN399" s="44"/>
      <c r="AO399" s="44"/>
      <c r="AP399" s="44"/>
      <c r="AQ399" s="44"/>
      <c r="AR399" s="44"/>
      <c r="AS399" s="44"/>
      <c r="AT399" s="44"/>
      <c r="AU399" s="44"/>
      <c r="AV399" s="44"/>
      <c r="AW399" s="44"/>
      <c r="AX399" s="44"/>
      <c r="AY399" s="44"/>
      <c r="AZ399" s="44"/>
      <c r="BA399" s="45"/>
      <c r="BB399" s="45"/>
      <c r="BC399" s="45"/>
      <c r="BD399" s="45"/>
      <c r="BE399" s="45"/>
      <c r="BF399" s="45"/>
      <c r="BG399" s="45"/>
      <c r="BH399" s="45"/>
      <c r="BI399" s="45"/>
      <c r="BJ399" s="45"/>
      <c r="BK399" s="45"/>
      <c r="BL399" s="45"/>
      <c r="BM399" s="45"/>
      <c r="BN399" s="45"/>
      <c r="BO399" s="45"/>
    </row>
    <row r="400" spans="1:67" s="44" customFormat="1" ht="13.5" customHeight="1">
      <c r="A400" s="54" t="s">
        <v>28</v>
      </c>
      <c r="B400" s="53"/>
      <c r="C400" s="53"/>
      <c r="D400" s="53"/>
      <c r="E400" s="53"/>
      <c r="F400" s="53"/>
      <c r="G400" s="52"/>
      <c r="H400" s="51"/>
      <c r="I400" s="53">
        <f>SUM(方向別!B318,方向別!I318,方向別!B359,方向別!I359)</f>
        <v>314</v>
      </c>
      <c r="J400" s="53">
        <f>SUM(方向別!C318,方向別!J318,方向別!C359,方向別!J359)</f>
        <v>28</v>
      </c>
      <c r="K400" s="53">
        <f>SUM(方向別!D318,方向別!K318,方向別!D359,方向別!K359)</f>
        <v>49</v>
      </c>
      <c r="L400" s="53">
        <f>SUM(方向別!E318,方向別!L318,方向別!E359,方向別!L359)</f>
        <v>12</v>
      </c>
      <c r="M400" s="53">
        <f t="shared" si="52"/>
        <v>403</v>
      </c>
      <c r="N400" s="52">
        <f t="shared" si="53"/>
        <v>9.9255583126550881</v>
      </c>
      <c r="O400" s="51">
        <f t="shared" si="54"/>
        <v>9.1362502833824539</v>
      </c>
      <c r="BA400" s="45"/>
      <c r="BB400" s="45"/>
      <c r="BC400" s="45"/>
      <c r="BD400" s="45"/>
      <c r="BE400" s="45"/>
      <c r="BF400" s="45"/>
      <c r="BG400" s="45"/>
      <c r="BH400" s="45"/>
      <c r="BI400" s="45"/>
      <c r="BJ400" s="45"/>
      <c r="BK400" s="45"/>
      <c r="BL400" s="45"/>
      <c r="BM400" s="45"/>
      <c r="BN400" s="45"/>
      <c r="BO400" s="45"/>
    </row>
    <row r="401" spans="1:67" s="44" customFormat="1" ht="13.5" customHeight="1">
      <c r="A401" s="54" t="s">
        <v>59</v>
      </c>
      <c r="B401" s="53"/>
      <c r="C401" s="53"/>
      <c r="D401" s="53"/>
      <c r="E401" s="53"/>
      <c r="F401" s="53"/>
      <c r="G401" s="52"/>
      <c r="H401" s="51"/>
      <c r="I401" s="53">
        <f>SUM(方向別!B319,方向別!I319,方向別!B360,方向別!I360)</f>
        <v>396</v>
      </c>
      <c r="J401" s="53">
        <f>SUM(方向別!C319,方向別!J319,方向別!C360,方向別!J360)</f>
        <v>16</v>
      </c>
      <c r="K401" s="53">
        <f>SUM(方向別!D319,方向別!K319,方向別!D360,方向別!K360)</f>
        <v>63</v>
      </c>
      <c r="L401" s="53">
        <f>SUM(方向別!E319,方向別!L319,方向別!E360,方向別!L360)</f>
        <v>9</v>
      </c>
      <c r="M401" s="53">
        <f t="shared" si="52"/>
        <v>484</v>
      </c>
      <c r="N401" s="52">
        <f t="shared" si="53"/>
        <v>5.1652892561983474</v>
      </c>
      <c r="O401" s="51">
        <f t="shared" si="54"/>
        <v>10.972568578553615</v>
      </c>
      <c r="BA401" s="45"/>
      <c r="BB401" s="45"/>
      <c r="BC401" s="45"/>
      <c r="BD401" s="45"/>
      <c r="BE401" s="45"/>
      <c r="BF401" s="45"/>
      <c r="BG401" s="45"/>
      <c r="BH401" s="45"/>
      <c r="BI401" s="45"/>
      <c r="BJ401" s="45"/>
      <c r="BK401" s="45"/>
      <c r="BL401" s="45"/>
      <c r="BM401" s="45"/>
      <c r="BN401" s="45"/>
      <c r="BO401" s="45"/>
    </row>
    <row r="402" spans="1:67" s="44" customFormat="1" ht="13.5" customHeight="1">
      <c r="A402" s="58" t="s">
        <v>29</v>
      </c>
      <c r="B402" s="57"/>
      <c r="C402" s="57"/>
      <c r="D402" s="57"/>
      <c r="E402" s="57"/>
      <c r="F402" s="57"/>
      <c r="G402" s="56"/>
      <c r="H402" s="55"/>
      <c r="I402" s="57">
        <f>SUM(方向別!B320,方向別!I320,方向別!B361,方向別!I361)</f>
        <v>52</v>
      </c>
      <c r="J402" s="57">
        <f>SUM(方向別!C320,方向別!J320,方向別!C361,方向別!J361)</f>
        <v>3</v>
      </c>
      <c r="K402" s="57">
        <f>SUM(方向別!D320,方向別!K320,方向別!D361,方向別!K361)</f>
        <v>5</v>
      </c>
      <c r="L402" s="57">
        <f>SUM(方向別!E320,方向別!L320,方向別!E361,方向別!L361)</f>
        <v>0</v>
      </c>
      <c r="M402" s="57">
        <f t="shared" si="52"/>
        <v>60</v>
      </c>
      <c r="N402" s="56">
        <f t="shared" si="53"/>
        <v>5</v>
      </c>
      <c r="O402" s="55">
        <f t="shared" si="54"/>
        <v>1.3602357742008615</v>
      </c>
      <c r="BA402" s="45"/>
      <c r="BB402" s="45"/>
      <c r="BC402" s="45"/>
      <c r="BD402" s="45"/>
      <c r="BE402" s="45"/>
      <c r="BF402" s="45"/>
      <c r="BG402" s="45"/>
      <c r="BH402" s="45"/>
      <c r="BI402" s="45"/>
      <c r="BJ402" s="45"/>
      <c r="BK402" s="45"/>
      <c r="BL402" s="45"/>
      <c r="BM402" s="45"/>
      <c r="BN402" s="45"/>
      <c r="BO402" s="45"/>
    </row>
    <row r="403" spans="1:67" s="46" customFormat="1" ht="13.5" customHeight="1">
      <c r="A403" s="54" t="s">
        <v>30</v>
      </c>
      <c r="B403" s="53"/>
      <c r="C403" s="53"/>
      <c r="D403" s="53"/>
      <c r="E403" s="53"/>
      <c r="F403" s="53"/>
      <c r="G403" s="52"/>
      <c r="H403" s="51"/>
      <c r="I403" s="53">
        <f>SUM(方向別!B321,方向別!I321,方向別!B362,方向別!I362)</f>
        <v>83</v>
      </c>
      <c r="J403" s="53">
        <f>SUM(方向別!C321,方向別!J321,方向別!C362,方向別!J362)</f>
        <v>3</v>
      </c>
      <c r="K403" s="53">
        <f>SUM(方向別!D321,方向別!K321,方向別!D362,方向別!K362)</f>
        <v>7</v>
      </c>
      <c r="L403" s="53">
        <f>SUM(方向別!E321,方向別!L321,方向別!E362,方向別!L362)</f>
        <v>1</v>
      </c>
      <c r="M403" s="53">
        <f t="shared" si="52"/>
        <v>94</v>
      </c>
      <c r="N403" s="52">
        <f t="shared" si="53"/>
        <v>4.2553191489361701</v>
      </c>
      <c r="O403" s="51">
        <f t="shared" si="54"/>
        <v>2.131036046248016</v>
      </c>
      <c r="P403" s="44"/>
      <c r="Q403" s="44"/>
      <c r="R403" s="44"/>
      <c r="S403" s="44"/>
      <c r="T403" s="44"/>
      <c r="U403" s="44"/>
      <c r="V403" s="44"/>
      <c r="W403" s="44"/>
      <c r="X403" s="44"/>
      <c r="Y403" s="44"/>
      <c r="Z403" s="44"/>
      <c r="AA403" s="44"/>
      <c r="AB403" s="44"/>
      <c r="AC403" s="44"/>
      <c r="AD403" s="44"/>
      <c r="AE403" s="44"/>
      <c r="AF403" s="44"/>
      <c r="AG403" s="44"/>
      <c r="AH403" s="44"/>
      <c r="AI403" s="44"/>
      <c r="AJ403" s="44"/>
      <c r="AK403" s="44"/>
      <c r="AL403" s="44"/>
      <c r="AM403" s="44"/>
      <c r="AN403" s="44"/>
      <c r="AO403" s="44"/>
      <c r="AP403" s="44"/>
      <c r="AQ403" s="44"/>
      <c r="AR403" s="44"/>
      <c r="AS403" s="44"/>
      <c r="AT403" s="44"/>
      <c r="AU403" s="44"/>
      <c r="AV403" s="44"/>
      <c r="AW403" s="44"/>
      <c r="AX403" s="44"/>
      <c r="AY403" s="44"/>
      <c r="AZ403" s="44"/>
    </row>
    <row r="404" spans="1:67" s="46" customFormat="1" ht="13.5" customHeight="1">
      <c r="A404" s="54" t="s">
        <v>31</v>
      </c>
      <c r="B404" s="53"/>
      <c r="C404" s="53"/>
      <c r="D404" s="53"/>
      <c r="E404" s="53"/>
      <c r="F404" s="53"/>
      <c r="G404" s="52"/>
      <c r="H404" s="51"/>
      <c r="I404" s="53">
        <f>SUM(方向別!B322,方向別!I322,方向別!B363,方向別!I363)</f>
        <v>74</v>
      </c>
      <c r="J404" s="53">
        <f>SUM(方向別!C322,方向別!J322,方向別!C363,方向別!J363)</f>
        <v>4</v>
      </c>
      <c r="K404" s="53">
        <f>SUM(方向別!D322,方向別!K322,方向別!D363,方向別!K363)</f>
        <v>6</v>
      </c>
      <c r="L404" s="53">
        <f>SUM(方向別!E322,方向別!L322,方向別!E363,方向別!L363)</f>
        <v>0</v>
      </c>
      <c r="M404" s="53">
        <f t="shared" si="52"/>
        <v>84</v>
      </c>
      <c r="N404" s="52">
        <f t="shared" si="53"/>
        <v>4.7619047619047619</v>
      </c>
      <c r="O404" s="51">
        <f t="shared" si="54"/>
        <v>1.9043300838812061</v>
      </c>
      <c r="P404" s="44"/>
      <c r="Q404" s="44"/>
      <c r="R404" s="44"/>
      <c r="S404" s="44"/>
      <c r="T404" s="44"/>
      <c r="U404" s="44"/>
      <c r="V404" s="44"/>
      <c r="W404" s="44"/>
      <c r="X404" s="44"/>
      <c r="Y404" s="44"/>
      <c r="Z404" s="44"/>
      <c r="AA404" s="44"/>
      <c r="AB404" s="44"/>
      <c r="AC404" s="44"/>
      <c r="AD404" s="44"/>
      <c r="AE404" s="44"/>
      <c r="AF404" s="44"/>
      <c r="AG404" s="44"/>
      <c r="AH404" s="44"/>
      <c r="AI404" s="44"/>
      <c r="AJ404" s="44"/>
      <c r="AK404" s="44"/>
      <c r="AL404" s="44"/>
      <c r="AM404" s="44"/>
      <c r="AN404" s="44"/>
      <c r="AO404" s="44"/>
      <c r="AP404" s="44"/>
      <c r="AQ404" s="44"/>
      <c r="AR404" s="44"/>
      <c r="AS404" s="44"/>
      <c r="AT404" s="44"/>
      <c r="AU404" s="44"/>
      <c r="AV404" s="44"/>
      <c r="AW404" s="44"/>
      <c r="AX404" s="44"/>
      <c r="AY404" s="44"/>
      <c r="AZ404" s="44"/>
    </row>
    <row r="405" spans="1:67" s="46" customFormat="1" ht="13.5" customHeight="1">
      <c r="A405" s="54" t="s">
        <v>32</v>
      </c>
      <c r="B405" s="53"/>
      <c r="C405" s="53"/>
      <c r="D405" s="53"/>
      <c r="E405" s="53"/>
      <c r="F405" s="53"/>
      <c r="G405" s="52"/>
      <c r="H405" s="51"/>
      <c r="I405" s="53">
        <f>SUM(方向別!B323,方向別!I323,方向別!B364,方向別!I364)</f>
        <v>74</v>
      </c>
      <c r="J405" s="53">
        <f>SUM(方向別!C323,方向別!J323,方向別!C364,方向別!J364)</f>
        <v>1</v>
      </c>
      <c r="K405" s="53">
        <f>SUM(方向別!D323,方向別!K323,方向別!D364,方向別!K364)</f>
        <v>5</v>
      </c>
      <c r="L405" s="53">
        <f>SUM(方向別!E323,方向別!L323,方向別!E364,方向別!L364)</f>
        <v>2</v>
      </c>
      <c r="M405" s="53">
        <f t="shared" si="52"/>
        <v>82</v>
      </c>
      <c r="N405" s="52">
        <f t="shared" si="53"/>
        <v>3.6585365853658534</v>
      </c>
      <c r="O405" s="51">
        <f t="shared" si="54"/>
        <v>1.8589888914078441</v>
      </c>
      <c r="P405" s="44"/>
      <c r="Q405" s="44"/>
      <c r="R405" s="44"/>
      <c r="S405" s="44"/>
      <c r="T405" s="44"/>
      <c r="U405" s="44"/>
      <c r="V405" s="44"/>
      <c r="W405" s="44"/>
      <c r="X405" s="44"/>
      <c r="Y405" s="44"/>
      <c r="Z405" s="44"/>
      <c r="AA405" s="44"/>
      <c r="AB405" s="44"/>
      <c r="AC405" s="44"/>
      <c r="AD405" s="44"/>
      <c r="AE405" s="44"/>
      <c r="AF405" s="44"/>
      <c r="AG405" s="44"/>
      <c r="AH405" s="44"/>
      <c r="AI405" s="44"/>
      <c r="AJ405" s="44"/>
      <c r="AK405" s="44"/>
      <c r="AL405" s="44"/>
      <c r="AM405" s="44"/>
      <c r="AN405" s="44"/>
      <c r="AO405" s="44"/>
      <c r="AP405" s="44"/>
      <c r="AQ405" s="44"/>
      <c r="AR405" s="44"/>
      <c r="AS405" s="44"/>
      <c r="AT405" s="44"/>
      <c r="AU405" s="44"/>
      <c r="AV405" s="44"/>
      <c r="AW405" s="44"/>
      <c r="AX405" s="44"/>
      <c r="AY405" s="44"/>
      <c r="AZ405" s="44"/>
      <c r="BA405" s="45"/>
      <c r="BB405" s="45"/>
      <c r="BC405" s="45"/>
      <c r="BD405" s="45"/>
      <c r="BE405" s="45"/>
      <c r="BF405" s="45"/>
      <c r="BG405" s="45"/>
      <c r="BH405" s="45"/>
      <c r="BI405" s="45"/>
      <c r="BJ405" s="45"/>
      <c r="BK405" s="45"/>
      <c r="BL405" s="45"/>
      <c r="BM405" s="45"/>
      <c r="BN405" s="45"/>
      <c r="BO405" s="45"/>
    </row>
    <row r="406" spans="1:67" s="44" customFormat="1" ht="13.5" customHeight="1">
      <c r="A406" s="54" t="s">
        <v>33</v>
      </c>
      <c r="B406" s="53"/>
      <c r="C406" s="53"/>
      <c r="D406" s="53"/>
      <c r="E406" s="53"/>
      <c r="F406" s="53"/>
      <c r="G406" s="52"/>
      <c r="H406" s="51"/>
      <c r="I406" s="53">
        <f>SUM(方向別!B324,方向別!I324,方向別!B365,方向別!I365)</f>
        <v>65</v>
      </c>
      <c r="J406" s="53">
        <f>SUM(方向別!C324,方向別!J324,方向別!C365,方向別!J365)</f>
        <v>4</v>
      </c>
      <c r="K406" s="53">
        <f>SUM(方向別!D324,方向別!K324,方向別!D365,方向別!K365)</f>
        <v>15</v>
      </c>
      <c r="L406" s="53">
        <f>SUM(方向別!E324,方向別!L324,方向別!E365,方向別!L365)</f>
        <v>2</v>
      </c>
      <c r="M406" s="53">
        <f t="shared" si="52"/>
        <v>86</v>
      </c>
      <c r="N406" s="52">
        <f t="shared" si="53"/>
        <v>6.9767441860465116</v>
      </c>
      <c r="O406" s="51">
        <f t="shared" si="54"/>
        <v>1.9496712763545681</v>
      </c>
      <c r="BA406" s="45"/>
      <c r="BB406" s="45"/>
      <c r="BC406" s="45"/>
      <c r="BD406" s="45"/>
      <c r="BE406" s="45"/>
      <c r="BF406" s="45"/>
      <c r="BG406" s="45"/>
      <c r="BH406" s="45"/>
      <c r="BI406" s="45"/>
      <c r="BJ406" s="45"/>
      <c r="BK406" s="45"/>
      <c r="BL406" s="45"/>
      <c r="BM406" s="45"/>
      <c r="BN406" s="45"/>
      <c r="BO406" s="45"/>
    </row>
    <row r="407" spans="1:67" s="46" customFormat="1" ht="13.5" customHeight="1">
      <c r="A407" s="54" t="s">
        <v>34</v>
      </c>
      <c r="B407" s="53"/>
      <c r="C407" s="53"/>
      <c r="D407" s="53"/>
      <c r="E407" s="53"/>
      <c r="F407" s="53"/>
      <c r="G407" s="52"/>
      <c r="H407" s="51"/>
      <c r="I407" s="53">
        <f>SUM(方向別!B325,方向別!I325,方向別!B366,方向別!I366)</f>
        <v>65</v>
      </c>
      <c r="J407" s="53">
        <f>SUM(方向別!C325,方向別!J325,方向別!C366,方向別!J366)</f>
        <v>3</v>
      </c>
      <c r="K407" s="53">
        <f>SUM(方向別!D325,方向別!K325,方向別!D366,方向別!K366)</f>
        <v>8</v>
      </c>
      <c r="L407" s="53">
        <f>SUM(方向別!E325,方向別!L325,方向別!E366,方向別!L366)</f>
        <v>2</v>
      </c>
      <c r="M407" s="53">
        <f t="shared" si="52"/>
        <v>78</v>
      </c>
      <c r="N407" s="52">
        <f t="shared" si="53"/>
        <v>6.4102564102564097</v>
      </c>
      <c r="O407" s="51">
        <f t="shared" si="54"/>
        <v>1.7683065064611199</v>
      </c>
      <c r="P407" s="44"/>
      <c r="Q407" s="44"/>
      <c r="R407" s="44"/>
      <c r="S407" s="44"/>
      <c r="T407" s="44"/>
      <c r="U407" s="44"/>
      <c r="V407" s="44"/>
      <c r="W407" s="44"/>
      <c r="X407" s="44"/>
      <c r="Y407" s="44"/>
      <c r="Z407" s="44"/>
      <c r="AA407" s="44"/>
      <c r="AB407" s="44"/>
      <c r="AC407" s="44"/>
      <c r="AD407" s="44"/>
      <c r="AE407" s="44"/>
      <c r="AF407" s="44"/>
      <c r="AG407" s="44"/>
      <c r="AH407" s="44"/>
      <c r="AI407" s="44"/>
      <c r="AJ407" s="44"/>
      <c r="AK407" s="44"/>
      <c r="AL407" s="44"/>
      <c r="AM407" s="44"/>
      <c r="AN407" s="44"/>
      <c r="AO407" s="44"/>
      <c r="AP407" s="44"/>
      <c r="AQ407" s="44"/>
      <c r="AR407" s="44"/>
      <c r="AS407" s="44"/>
      <c r="AT407" s="44"/>
      <c r="AU407" s="44"/>
      <c r="AV407" s="44"/>
      <c r="AW407" s="44"/>
      <c r="AX407" s="44"/>
      <c r="AY407" s="44"/>
      <c r="AZ407" s="44"/>
      <c r="BA407" s="45"/>
      <c r="BB407" s="45"/>
      <c r="BC407" s="45"/>
      <c r="BD407" s="45"/>
      <c r="BE407" s="45"/>
      <c r="BF407" s="45"/>
      <c r="BG407" s="45"/>
      <c r="BH407" s="45"/>
      <c r="BI407" s="45"/>
      <c r="BJ407" s="45"/>
      <c r="BK407" s="45"/>
      <c r="BL407" s="45"/>
      <c r="BM407" s="45"/>
      <c r="BN407" s="45"/>
      <c r="BO407" s="45"/>
    </row>
    <row r="408" spans="1:67" s="44" customFormat="1" ht="13.5" customHeight="1">
      <c r="A408" s="50" t="s">
        <v>15</v>
      </c>
      <c r="B408" s="49"/>
      <c r="C408" s="49"/>
      <c r="D408" s="49"/>
      <c r="E408" s="49"/>
      <c r="F408" s="49"/>
      <c r="G408" s="48"/>
      <c r="H408" s="47"/>
      <c r="I408" s="49">
        <f>SUM(I402:I407)</f>
        <v>413</v>
      </c>
      <c r="J408" s="49">
        <f>SUM(J402:J407)</f>
        <v>18</v>
      </c>
      <c r="K408" s="49">
        <f>SUM(K402:K407)</f>
        <v>46</v>
      </c>
      <c r="L408" s="49">
        <f>SUM(L402:L407)</f>
        <v>7</v>
      </c>
      <c r="M408" s="49">
        <f t="shared" si="52"/>
        <v>484</v>
      </c>
      <c r="N408" s="48">
        <f t="shared" si="53"/>
        <v>5.1652892561983474</v>
      </c>
      <c r="O408" s="47">
        <f t="shared" si="54"/>
        <v>10.972568578553615</v>
      </c>
      <c r="BA408" s="45"/>
      <c r="BB408" s="45"/>
      <c r="BC408" s="45"/>
      <c r="BD408" s="45"/>
      <c r="BE408" s="45"/>
      <c r="BF408" s="45"/>
      <c r="BG408" s="45"/>
      <c r="BH408" s="45"/>
      <c r="BI408" s="45"/>
      <c r="BJ408" s="45"/>
      <c r="BK408" s="45"/>
      <c r="BL408" s="45"/>
      <c r="BM408" s="45"/>
      <c r="BN408" s="45"/>
      <c r="BO408" s="45"/>
    </row>
    <row r="409" spans="1:67" s="44" customFormat="1" ht="13.5" customHeight="1">
      <c r="A409" s="58" t="s">
        <v>35</v>
      </c>
      <c r="B409" s="57"/>
      <c r="C409" s="57"/>
      <c r="D409" s="57"/>
      <c r="E409" s="57"/>
      <c r="F409" s="57"/>
      <c r="G409" s="56"/>
      <c r="H409" s="55"/>
      <c r="I409" s="57">
        <f>SUM(方向別!B327,方向別!I327,方向別!B368,方向別!I368)</f>
        <v>75</v>
      </c>
      <c r="J409" s="57">
        <f>SUM(方向別!C327,方向別!J327,方向別!C368,方向別!J368)</f>
        <v>4</v>
      </c>
      <c r="K409" s="57">
        <f>SUM(方向別!D327,方向別!K327,方向別!D368,方向別!K368)</f>
        <v>11</v>
      </c>
      <c r="L409" s="57">
        <f>SUM(方向別!E327,方向別!L327,方向別!E368,方向別!L368)</f>
        <v>0</v>
      </c>
      <c r="M409" s="57">
        <f t="shared" si="52"/>
        <v>90</v>
      </c>
      <c r="N409" s="56">
        <f t="shared" si="53"/>
        <v>4.4444444444444446</v>
      </c>
      <c r="O409" s="55">
        <f t="shared" si="54"/>
        <v>2.040353661301292</v>
      </c>
      <c r="BA409" s="45"/>
      <c r="BB409" s="45"/>
      <c r="BC409" s="45"/>
      <c r="BD409" s="45"/>
      <c r="BE409" s="45"/>
      <c r="BF409" s="45"/>
      <c r="BG409" s="45"/>
      <c r="BH409" s="45"/>
      <c r="BI409" s="45"/>
      <c r="BJ409" s="45"/>
      <c r="BK409" s="45"/>
      <c r="BL409" s="45"/>
      <c r="BM409" s="45"/>
      <c r="BN409" s="45"/>
      <c r="BO409" s="45"/>
    </row>
    <row r="410" spans="1:67" s="46" customFormat="1" ht="13.5" customHeight="1">
      <c r="A410" s="54" t="s">
        <v>36</v>
      </c>
      <c r="B410" s="53"/>
      <c r="C410" s="53"/>
      <c r="D410" s="53"/>
      <c r="E410" s="53"/>
      <c r="F410" s="53"/>
      <c r="G410" s="52"/>
      <c r="H410" s="51"/>
      <c r="I410" s="53">
        <f>SUM(方向別!B328,方向別!I328,方向別!B369,方向別!I369)</f>
        <v>72</v>
      </c>
      <c r="J410" s="53">
        <f>SUM(方向別!C328,方向別!J328,方向別!C369,方向別!J369)</f>
        <v>5</v>
      </c>
      <c r="K410" s="53">
        <f>SUM(方向別!D328,方向別!K328,方向別!D369,方向別!K369)</f>
        <v>12</v>
      </c>
      <c r="L410" s="53">
        <f>SUM(方向別!E328,方向別!L328,方向別!E369,方向別!L369)</f>
        <v>1</v>
      </c>
      <c r="M410" s="53">
        <f t="shared" si="52"/>
        <v>90</v>
      </c>
      <c r="N410" s="52">
        <f t="shared" si="53"/>
        <v>6.666666666666667</v>
      </c>
      <c r="O410" s="51">
        <f t="shared" si="54"/>
        <v>2.040353661301292</v>
      </c>
      <c r="P410" s="44"/>
      <c r="Q410" s="44"/>
      <c r="R410" s="44"/>
      <c r="S410" s="44"/>
      <c r="T410" s="44"/>
      <c r="U410" s="44"/>
      <c r="V410" s="44"/>
      <c r="W410" s="44"/>
      <c r="X410" s="44"/>
      <c r="Y410" s="44"/>
      <c r="Z410" s="44"/>
      <c r="AA410" s="44"/>
      <c r="AB410" s="44"/>
      <c r="AC410" s="44"/>
      <c r="AD410" s="44"/>
      <c r="AE410" s="44"/>
      <c r="AF410" s="44"/>
      <c r="AG410" s="44"/>
      <c r="AH410" s="44"/>
      <c r="AI410" s="44"/>
      <c r="AJ410" s="44"/>
      <c r="AK410" s="44"/>
      <c r="AL410" s="44"/>
      <c r="AM410" s="44"/>
      <c r="AN410" s="44"/>
      <c r="AO410" s="44"/>
      <c r="AP410" s="44"/>
      <c r="AQ410" s="44"/>
      <c r="AR410" s="44"/>
      <c r="AS410" s="44"/>
      <c r="AT410" s="44"/>
      <c r="AU410" s="44"/>
      <c r="AV410" s="44"/>
      <c r="AW410" s="44"/>
      <c r="AX410" s="44"/>
      <c r="AY410" s="44"/>
      <c r="AZ410" s="44"/>
    </row>
    <row r="411" spans="1:67" s="46" customFormat="1" ht="13.5" customHeight="1">
      <c r="A411" s="54" t="s">
        <v>37</v>
      </c>
      <c r="B411" s="53"/>
      <c r="C411" s="53"/>
      <c r="D411" s="53"/>
      <c r="E411" s="53"/>
      <c r="F411" s="53"/>
      <c r="G411" s="52"/>
      <c r="H411" s="51"/>
      <c r="I411" s="53">
        <f>SUM(方向別!B329,方向別!I329,方向別!B370,方向別!I370)</f>
        <v>67</v>
      </c>
      <c r="J411" s="53">
        <f>SUM(方向別!C329,方向別!J329,方向別!C370,方向別!J370)</f>
        <v>3</v>
      </c>
      <c r="K411" s="53">
        <f>SUM(方向別!D329,方向別!K329,方向別!D370,方向別!K370)</f>
        <v>15</v>
      </c>
      <c r="L411" s="53">
        <f>SUM(方向別!E329,方向別!L329,方向別!E370,方向別!L370)</f>
        <v>0</v>
      </c>
      <c r="M411" s="53">
        <f t="shared" si="52"/>
        <v>85</v>
      </c>
      <c r="N411" s="52">
        <f t="shared" si="53"/>
        <v>3.5294117647058822</v>
      </c>
      <c r="O411" s="51">
        <f t="shared" si="54"/>
        <v>1.9270006801178872</v>
      </c>
      <c r="P411" s="44"/>
      <c r="Q411" s="44"/>
      <c r="R411" s="44"/>
      <c r="S411" s="44"/>
      <c r="T411" s="44"/>
      <c r="U411" s="44"/>
      <c r="V411" s="44"/>
      <c r="W411" s="44"/>
      <c r="X411" s="44"/>
      <c r="Y411" s="44"/>
      <c r="Z411" s="44"/>
      <c r="AA411" s="44"/>
      <c r="AB411" s="44"/>
      <c r="AC411" s="44"/>
      <c r="AD411" s="44"/>
      <c r="AE411" s="44"/>
      <c r="AF411" s="44"/>
      <c r="AG411" s="44"/>
      <c r="AH411" s="44"/>
      <c r="AI411" s="44"/>
      <c r="AJ411" s="44"/>
      <c r="AK411" s="44"/>
      <c r="AL411" s="44"/>
      <c r="AM411" s="44"/>
      <c r="AN411" s="44"/>
      <c r="AO411" s="44"/>
      <c r="AP411" s="44"/>
      <c r="AQ411" s="44"/>
      <c r="AR411" s="44"/>
      <c r="AS411" s="44"/>
      <c r="AT411" s="44"/>
      <c r="AU411" s="44"/>
      <c r="AV411" s="44"/>
      <c r="AW411" s="44"/>
      <c r="AX411" s="44"/>
      <c r="AY411" s="44"/>
      <c r="AZ411" s="44"/>
    </row>
    <row r="412" spans="1:67" s="43" customFormat="1" ht="13.5" customHeight="1">
      <c r="A412" s="54" t="s">
        <v>38</v>
      </c>
      <c r="B412" s="53"/>
      <c r="C412" s="53"/>
      <c r="D412" s="53"/>
      <c r="E412" s="53"/>
      <c r="F412" s="53"/>
      <c r="G412" s="52"/>
      <c r="H412" s="51"/>
      <c r="I412" s="53">
        <f>SUM(方向別!B330,方向別!I330,方向別!B371,方向別!I371)</f>
        <v>65</v>
      </c>
      <c r="J412" s="53">
        <f>SUM(方向別!C330,方向別!J330,方向別!C371,方向別!J371)</f>
        <v>3</v>
      </c>
      <c r="K412" s="53">
        <f>SUM(方向別!D330,方向別!K330,方向別!D371,方向別!K371)</f>
        <v>9</v>
      </c>
      <c r="L412" s="53">
        <f>SUM(方向別!E330,方向別!L330,方向別!E371,方向別!L371)</f>
        <v>0</v>
      </c>
      <c r="M412" s="53">
        <f t="shared" si="52"/>
        <v>77</v>
      </c>
      <c r="N412" s="52">
        <f t="shared" si="53"/>
        <v>3.8961038961038961</v>
      </c>
      <c r="O412" s="51">
        <f t="shared" si="54"/>
        <v>1.7456359102244388</v>
      </c>
      <c r="P412" s="44"/>
      <c r="Q412" s="44"/>
      <c r="R412" s="44"/>
      <c r="S412" s="44"/>
      <c r="T412" s="44"/>
      <c r="U412" s="44"/>
      <c r="V412" s="44"/>
      <c r="W412" s="44"/>
      <c r="X412" s="44"/>
      <c r="Y412" s="44"/>
      <c r="Z412" s="44"/>
      <c r="AA412" s="44"/>
      <c r="AB412" s="44"/>
      <c r="AC412" s="44"/>
      <c r="AD412" s="44"/>
      <c r="AE412" s="44"/>
      <c r="AF412" s="44"/>
      <c r="AG412" s="44"/>
      <c r="AH412" s="44"/>
      <c r="AI412" s="44"/>
      <c r="AJ412" s="44"/>
      <c r="AK412" s="44"/>
      <c r="AL412" s="44"/>
      <c r="AM412" s="44"/>
      <c r="AN412" s="44"/>
      <c r="AO412" s="44"/>
      <c r="AP412" s="44"/>
      <c r="AQ412" s="44"/>
      <c r="AR412" s="44"/>
      <c r="AS412" s="44"/>
      <c r="AT412" s="44"/>
      <c r="AU412" s="44"/>
      <c r="AV412" s="44"/>
      <c r="AW412" s="44"/>
      <c r="AX412" s="44"/>
      <c r="AY412" s="44"/>
      <c r="AZ412" s="44"/>
      <c r="BA412" s="45"/>
      <c r="BB412" s="45"/>
      <c r="BC412" s="45"/>
      <c r="BD412" s="45"/>
      <c r="BE412" s="45"/>
      <c r="BF412" s="45"/>
      <c r="BG412" s="45"/>
      <c r="BH412" s="45"/>
      <c r="BI412" s="45"/>
      <c r="BJ412" s="45"/>
      <c r="BK412" s="45"/>
      <c r="BL412" s="45"/>
      <c r="BM412" s="45"/>
      <c r="BN412" s="45"/>
      <c r="BO412" s="45"/>
    </row>
    <row r="413" spans="1:67" s="43" customFormat="1" ht="13.5" customHeight="1">
      <c r="A413" s="54" t="s">
        <v>39</v>
      </c>
      <c r="B413" s="53"/>
      <c r="C413" s="53"/>
      <c r="D413" s="53"/>
      <c r="E413" s="53"/>
      <c r="F413" s="53"/>
      <c r="G413" s="52"/>
      <c r="H413" s="51"/>
      <c r="I413" s="53">
        <f>SUM(方向別!B331,方向別!I331,方向別!B372,方向別!I372)</f>
        <v>61</v>
      </c>
      <c r="J413" s="53">
        <f>SUM(方向別!C331,方向別!J331,方向別!C372,方向別!J372)</f>
        <v>1</v>
      </c>
      <c r="K413" s="53">
        <f>SUM(方向別!D331,方向別!K331,方向別!D372,方向別!K372)</f>
        <v>5</v>
      </c>
      <c r="L413" s="53">
        <f>SUM(方向別!E331,方向別!L331,方向別!E372,方向別!L372)</f>
        <v>0</v>
      </c>
      <c r="M413" s="53">
        <f t="shared" si="52"/>
        <v>67</v>
      </c>
      <c r="N413" s="52">
        <f t="shared" si="53"/>
        <v>1.4925373134328357</v>
      </c>
      <c r="O413" s="51">
        <f t="shared" si="54"/>
        <v>1.5189299478576286</v>
      </c>
      <c r="P413" s="44"/>
      <c r="Q413" s="44"/>
      <c r="R413" s="44"/>
      <c r="S413" s="44"/>
      <c r="T413" s="44"/>
      <c r="U413" s="44"/>
      <c r="V413" s="44"/>
      <c r="W413" s="44"/>
      <c r="X413" s="44"/>
      <c r="Y413" s="44"/>
      <c r="Z413" s="44"/>
      <c r="AA413" s="44"/>
      <c r="AB413" s="44"/>
      <c r="AC413" s="44"/>
      <c r="AD413" s="44"/>
      <c r="AE413" s="44"/>
      <c r="AF413" s="44"/>
      <c r="AG413" s="44"/>
      <c r="AH413" s="44"/>
      <c r="AI413" s="44"/>
      <c r="AJ413" s="44"/>
      <c r="AK413" s="44"/>
      <c r="AL413" s="44"/>
      <c r="AM413" s="44"/>
      <c r="AN413" s="44"/>
      <c r="AO413" s="44"/>
      <c r="AP413" s="44"/>
      <c r="AQ413" s="44"/>
      <c r="AR413" s="44"/>
      <c r="AS413" s="44"/>
      <c r="AT413" s="44"/>
      <c r="AU413" s="44"/>
      <c r="AV413" s="44"/>
      <c r="AW413" s="44"/>
      <c r="AX413" s="44"/>
      <c r="AY413" s="44"/>
      <c r="AZ413" s="44"/>
      <c r="BA413" s="45"/>
      <c r="BB413" s="45"/>
      <c r="BC413" s="45"/>
      <c r="BD413" s="45"/>
      <c r="BE413" s="45"/>
      <c r="BF413" s="45"/>
      <c r="BG413" s="45"/>
      <c r="BH413" s="45"/>
      <c r="BI413" s="45"/>
      <c r="BJ413" s="45"/>
      <c r="BK413" s="45"/>
      <c r="BL413" s="45"/>
      <c r="BM413" s="45"/>
      <c r="BN413" s="45"/>
      <c r="BO413" s="45"/>
    </row>
    <row r="414" spans="1:67" s="44" customFormat="1" ht="13.5" customHeight="1">
      <c r="A414" s="54" t="s">
        <v>40</v>
      </c>
      <c r="B414" s="53"/>
      <c r="C414" s="53"/>
      <c r="D414" s="53"/>
      <c r="E414" s="53"/>
      <c r="F414" s="53"/>
      <c r="G414" s="52"/>
      <c r="H414" s="51"/>
      <c r="I414" s="53">
        <f>SUM(方向別!B332,方向別!I332,方向別!B373,方向別!I373)</f>
        <v>66</v>
      </c>
      <c r="J414" s="53">
        <f>SUM(方向別!C332,方向別!J332,方向別!C373,方向別!J373)</f>
        <v>4</v>
      </c>
      <c r="K414" s="53">
        <f>SUM(方向別!D332,方向別!K332,方向別!D373,方向別!K373)</f>
        <v>2</v>
      </c>
      <c r="L414" s="53">
        <f>SUM(方向別!E332,方向別!L332,方向別!E373,方向別!L373)</f>
        <v>0</v>
      </c>
      <c r="M414" s="53">
        <f t="shared" si="52"/>
        <v>72</v>
      </c>
      <c r="N414" s="52">
        <f t="shared" si="53"/>
        <v>5.5555555555555554</v>
      </c>
      <c r="O414" s="51">
        <f t="shared" si="54"/>
        <v>1.6322829290410339</v>
      </c>
      <c r="BA414" s="45"/>
      <c r="BB414" s="45"/>
      <c r="BC414" s="45"/>
      <c r="BD414" s="45"/>
      <c r="BE414" s="45"/>
      <c r="BF414" s="45"/>
      <c r="BG414" s="45"/>
      <c r="BH414" s="45"/>
      <c r="BI414" s="45"/>
      <c r="BJ414" s="45"/>
      <c r="BK414" s="45"/>
      <c r="BL414" s="45"/>
      <c r="BM414" s="45"/>
      <c r="BN414" s="45"/>
      <c r="BO414" s="45"/>
    </row>
    <row r="415" spans="1:67" s="46" customFormat="1" ht="13.5" customHeight="1">
      <c r="A415" s="50" t="s">
        <v>15</v>
      </c>
      <c r="B415" s="49"/>
      <c r="C415" s="49"/>
      <c r="D415" s="49"/>
      <c r="E415" s="49"/>
      <c r="F415" s="49"/>
      <c r="G415" s="48"/>
      <c r="H415" s="47"/>
      <c r="I415" s="49">
        <f>SUM(I409:I414)</f>
        <v>406</v>
      </c>
      <c r="J415" s="49">
        <f>SUM(J409:J414)</f>
        <v>20</v>
      </c>
      <c r="K415" s="49">
        <f>SUM(K409:K414)</f>
        <v>54</v>
      </c>
      <c r="L415" s="49">
        <f>SUM(L409:L414)</f>
        <v>1</v>
      </c>
      <c r="M415" s="49">
        <f t="shared" si="52"/>
        <v>481</v>
      </c>
      <c r="N415" s="48">
        <f t="shared" si="53"/>
        <v>4.3659043659043659</v>
      </c>
      <c r="O415" s="47">
        <f t="shared" si="54"/>
        <v>10.904556789843573</v>
      </c>
      <c r="P415" s="44"/>
      <c r="Q415" s="44"/>
      <c r="R415" s="44"/>
      <c r="S415" s="44"/>
      <c r="T415" s="44"/>
      <c r="U415" s="44"/>
      <c r="V415" s="44"/>
      <c r="W415" s="44"/>
      <c r="X415" s="44"/>
      <c r="Y415" s="44"/>
      <c r="Z415" s="44"/>
      <c r="AA415" s="44"/>
      <c r="AB415" s="44"/>
      <c r="AC415" s="44"/>
      <c r="AD415" s="44"/>
      <c r="AE415" s="44"/>
      <c r="AF415" s="44"/>
      <c r="AG415" s="44"/>
      <c r="AH415" s="44"/>
      <c r="AI415" s="44"/>
      <c r="AJ415" s="44"/>
      <c r="AK415" s="44"/>
      <c r="AL415" s="44"/>
      <c r="AM415" s="44"/>
      <c r="AN415" s="44"/>
      <c r="AO415" s="44"/>
      <c r="AP415" s="44"/>
      <c r="AQ415" s="44"/>
      <c r="AR415" s="44"/>
      <c r="AS415" s="44"/>
      <c r="AT415" s="44"/>
      <c r="AU415" s="44"/>
      <c r="AV415" s="44"/>
      <c r="AW415" s="44"/>
      <c r="AX415" s="44"/>
      <c r="AY415" s="44"/>
      <c r="AZ415" s="44"/>
    </row>
    <row r="416" spans="1:67" s="43" customFormat="1" ht="13.5" customHeight="1">
      <c r="A416" s="50" t="s">
        <v>41</v>
      </c>
      <c r="B416" s="49"/>
      <c r="C416" s="49"/>
      <c r="D416" s="49"/>
      <c r="E416" s="49"/>
      <c r="F416" s="49"/>
      <c r="G416" s="48"/>
      <c r="H416" s="47"/>
      <c r="I416" s="49">
        <f>SUM(I386,I393:I401,I408,I415)</f>
        <v>3555</v>
      </c>
      <c r="J416" s="49">
        <f>SUM(J386,J393:J401,J408,J415)</f>
        <v>206</v>
      </c>
      <c r="K416" s="49">
        <f>SUM(K386,K393:K401,K408,K415)</f>
        <v>511</v>
      </c>
      <c r="L416" s="49">
        <f>SUM(L386,L393:L401,L408,L415)</f>
        <v>139</v>
      </c>
      <c r="M416" s="49">
        <f t="shared" si="52"/>
        <v>4411</v>
      </c>
      <c r="N416" s="48">
        <f t="shared" si="53"/>
        <v>7.8213557016549533</v>
      </c>
      <c r="O416" s="47">
        <f t="shared" si="54"/>
        <v>100</v>
      </c>
      <c r="P416" s="44"/>
      <c r="Q416" s="44"/>
      <c r="R416" s="44"/>
      <c r="S416" s="44"/>
      <c r="T416" s="44"/>
      <c r="U416" s="44"/>
      <c r="V416" s="44"/>
      <c r="W416" s="44"/>
      <c r="X416" s="44"/>
      <c r="Y416" s="44"/>
      <c r="Z416" s="44"/>
      <c r="AA416" s="44"/>
      <c r="AB416" s="44"/>
      <c r="AC416" s="44"/>
      <c r="AD416" s="44"/>
      <c r="AE416" s="44"/>
      <c r="AF416" s="44"/>
      <c r="AG416" s="44"/>
      <c r="AH416" s="44"/>
      <c r="AI416" s="44"/>
      <c r="AJ416" s="44"/>
      <c r="AK416" s="44"/>
      <c r="AL416" s="44"/>
      <c r="AM416" s="44"/>
      <c r="AN416" s="44"/>
      <c r="AO416" s="44"/>
      <c r="AP416" s="44"/>
      <c r="AQ416" s="44"/>
      <c r="AR416" s="44"/>
      <c r="AS416" s="44"/>
      <c r="AT416" s="44"/>
      <c r="AU416" s="44"/>
      <c r="AV416" s="44"/>
      <c r="AW416" s="44"/>
      <c r="AX416" s="44"/>
      <c r="AY416" s="44"/>
      <c r="AZ416" s="44"/>
      <c r="BA416" s="45"/>
      <c r="BB416" s="45"/>
      <c r="BC416" s="45"/>
      <c r="BD416" s="45"/>
      <c r="BE416" s="45"/>
      <c r="BF416" s="45"/>
      <c r="BG416" s="45"/>
      <c r="BH416" s="45"/>
      <c r="BI416" s="45"/>
      <c r="BJ416" s="45"/>
      <c r="BK416" s="45"/>
      <c r="BL416" s="45"/>
      <c r="BM416" s="45"/>
      <c r="BN416" s="45"/>
      <c r="BO416" s="45"/>
    </row>
  </sheetData>
  <mergeCells count="6">
    <mergeCell ref="A1:O1"/>
    <mergeCell ref="A2:F3"/>
    <mergeCell ref="H2:H7"/>
    <mergeCell ref="A4:F4"/>
    <mergeCell ref="A5:F5"/>
    <mergeCell ref="A6:F7"/>
  </mergeCells>
  <phoneticPr fontId="1"/>
  <printOptions horizontalCentered="1"/>
  <pageMargins left="0.78740157480314965" right="0.39370078740157483" top="0.83" bottom="0.59055118110236227" header="0" footer="0"/>
  <pageSetup paperSize="9" scale="97" orientation="portrait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300"/>
  <sheetViews>
    <sheetView showGridLines="0" zoomScale="85" zoomScaleNormal="85" workbookViewId="0">
      <selection activeCell="S31" sqref="S31"/>
    </sheetView>
  </sheetViews>
  <sheetFormatPr defaultColWidth="5.125" defaultRowHeight="11.25"/>
  <cols>
    <col min="1" max="1" width="9.625" style="41" customWidth="1"/>
    <col min="2" max="15" width="5.5" style="42" customWidth="1"/>
    <col min="16" max="16" width="4.75" style="42" customWidth="1"/>
    <col min="17" max="17" width="9.625" style="41" customWidth="1"/>
    <col min="18" max="31" width="4.75" style="42" customWidth="1"/>
    <col min="32" max="32" width="4.75" style="41" customWidth="1"/>
    <col min="33" max="33" width="9.625" style="41" customWidth="1"/>
    <col min="34" max="47" width="4.75" style="42" customWidth="1"/>
    <col min="48" max="48" width="4.75" style="41" customWidth="1"/>
    <col min="49" max="49" width="9.625" style="41" customWidth="1"/>
    <col min="50" max="63" width="4.75" style="42" customWidth="1"/>
    <col min="64" max="104" width="3.625" style="41" customWidth="1"/>
    <col min="105" max="16384" width="5.125" style="41"/>
  </cols>
  <sheetData>
    <row r="1" spans="1:67" s="88" customFormat="1" ht="51" customHeight="1">
      <c r="A1" s="123" t="s">
        <v>66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90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  <c r="AY1" s="89"/>
      <c r="AZ1" s="89"/>
      <c r="BA1" s="89"/>
      <c r="BB1" s="89"/>
      <c r="BC1" s="89"/>
      <c r="BD1" s="89"/>
      <c r="BE1" s="89"/>
      <c r="BF1" s="89"/>
      <c r="BG1" s="89"/>
      <c r="BH1" s="89"/>
      <c r="BI1" s="89"/>
      <c r="BJ1" s="89"/>
      <c r="BK1" s="89"/>
      <c r="BL1" s="89"/>
      <c r="BM1" s="89"/>
      <c r="BN1" s="89"/>
      <c r="BO1" s="89"/>
    </row>
    <row r="2" spans="1:67" s="81" customFormat="1" ht="29.25" customHeight="1">
      <c r="A2" s="124" t="s">
        <v>94</v>
      </c>
      <c r="B2" s="125"/>
      <c r="C2" s="125"/>
      <c r="D2" s="125"/>
      <c r="E2" s="125"/>
      <c r="F2" s="126"/>
      <c r="G2" s="83"/>
      <c r="H2" s="145" t="s">
        <v>67</v>
      </c>
      <c r="I2" s="87"/>
      <c r="J2" s="86"/>
      <c r="K2" s="86"/>
      <c r="L2" s="86"/>
      <c r="M2" s="86"/>
      <c r="N2" s="86"/>
      <c r="O2" s="85"/>
    </row>
    <row r="3" spans="1:67" s="81" customFormat="1" ht="22.5" customHeight="1">
      <c r="A3" s="127"/>
      <c r="B3" s="128"/>
      <c r="C3" s="128"/>
      <c r="D3" s="128"/>
      <c r="E3" s="128"/>
      <c r="F3" s="129"/>
      <c r="H3" s="146"/>
      <c r="I3" s="84"/>
      <c r="J3" s="83"/>
      <c r="K3" s="83"/>
      <c r="L3" s="83"/>
      <c r="M3" s="83"/>
      <c r="N3" s="83"/>
      <c r="O3" s="82"/>
    </row>
    <row r="4" spans="1:67" s="43" customFormat="1" ht="45.75" customHeight="1">
      <c r="A4" s="133" t="s">
        <v>55</v>
      </c>
      <c r="B4" s="134"/>
      <c r="C4" s="134"/>
      <c r="D4" s="134"/>
      <c r="E4" s="134"/>
      <c r="F4" s="135"/>
      <c r="H4" s="146"/>
      <c r="I4" s="76"/>
      <c r="J4" s="75"/>
      <c r="K4" s="75"/>
      <c r="L4" s="75"/>
      <c r="M4" s="75"/>
      <c r="N4" s="75"/>
      <c r="O4" s="74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</row>
    <row r="5" spans="1:67" s="77" customFormat="1" ht="45.75" customHeight="1">
      <c r="A5" s="136" t="s">
        <v>95</v>
      </c>
      <c r="B5" s="137"/>
      <c r="C5" s="137"/>
      <c r="D5" s="137"/>
      <c r="E5" s="137"/>
      <c r="F5" s="138"/>
      <c r="H5" s="146"/>
      <c r="I5" s="80"/>
      <c r="J5" s="79"/>
      <c r="K5" s="79"/>
      <c r="L5" s="79"/>
      <c r="M5" s="79"/>
      <c r="N5" s="79"/>
      <c r="O5" s="78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  <c r="BM5" s="45"/>
      <c r="BN5" s="45"/>
      <c r="BO5" s="45"/>
    </row>
    <row r="6" spans="1:67" s="43" customFormat="1" ht="35.25" customHeight="1">
      <c r="A6" s="124" t="s">
        <v>96</v>
      </c>
      <c r="B6" s="125"/>
      <c r="C6" s="125"/>
      <c r="D6" s="125"/>
      <c r="E6" s="125"/>
      <c r="F6" s="126"/>
      <c r="H6" s="146"/>
      <c r="I6" s="76"/>
      <c r="J6" s="75"/>
      <c r="K6" s="75"/>
      <c r="L6" s="75"/>
      <c r="M6" s="75"/>
      <c r="N6" s="75"/>
      <c r="O6" s="74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</row>
    <row r="7" spans="1:67" s="43" customFormat="1" ht="16.5" customHeight="1">
      <c r="A7" s="127"/>
      <c r="B7" s="128"/>
      <c r="C7" s="128"/>
      <c r="D7" s="128"/>
      <c r="E7" s="128"/>
      <c r="F7" s="129"/>
      <c r="H7" s="147"/>
      <c r="I7" s="73"/>
      <c r="J7" s="72"/>
      <c r="K7" s="72"/>
      <c r="L7" s="72"/>
      <c r="M7" s="72"/>
      <c r="N7" s="72"/>
      <c r="O7" s="71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  <c r="AX7" s="45"/>
      <c r="AY7" s="45"/>
      <c r="AZ7" s="45"/>
      <c r="BA7" s="45"/>
      <c r="BB7" s="45"/>
      <c r="BC7" s="45"/>
      <c r="BD7" s="45"/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</row>
    <row r="8" spans="1:67" s="43" customFormat="1" ht="12" customHeight="1">
      <c r="AF8" s="45"/>
      <c r="AV8" s="45"/>
      <c r="BL8" s="45"/>
      <c r="BM8" s="45"/>
      <c r="BN8" s="45"/>
      <c r="BO8" s="45"/>
    </row>
    <row r="9" spans="1:67" s="44" customFormat="1" ht="12" customHeight="1">
      <c r="A9" s="70" t="s">
        <v>0</v>
      </c>
      <c r="B9" s="69" t="s">
        <v>62</v>
      </c>
      <c r="C9" s="68"/>
      <c r="D9" s="68"/>
      <c r="E9" s="68"/>
      <c r="F9" s="68"/>
      <c r="G9" s="68"/>
      <c r="H9" s="67"/>
      <c r="I9" s="69" t="s">
        <v>74</v>
      </c>
      <c r="J9" s="68"/>
      <c r="K9" s="68"/>
      <c r="L9" s="68"/>
      <c r="M9" s="68"/>
      <c r="N9" s="68"/>
      <c r="O9" s="67"/>
      <c r="P9" s="66"/>
      <c r="BL9" s="45"/>
      <c r="BM9" s="45"/>
      <c r="BN9" s="45"/>
      <c r="BO9" s="45"/>
    </row>
    <row r="10" spans="1:67" s="46" customFormat="1" ht="39.6" customHeight="1">
      <c r="A10" s="65" t="s">
        <v>1</v>
      </c>
      <c r="B10" s="63" t="s">
        <v>2</v>
      </c>
      <c r="C10" s="62" t="s">
        <v>3</v>
      </c>
      <c r="D10" s="61" t="s">
        <v>4</v>
      </c>
      <c r="E10" s="62" t="s">
        <v>5</v>
      </c>
      <c r="F10" s="61" t="s">
        <v>6</v>
      </c>
      <c r="G10" s="61" t="s">
        <v>7</v>
      </c>
      <c r="H10" s="64" t="s">
        <v>8</v>
      </c>
      <c r="I10" s="63" t="s">
        <v>2</v>
      </c>
      <c r="J10" s="61" t="s">
        <v>3</v>
      </c>
      <c r="K10" s="61" t="s">
        <v>4</v>
      </c>
      <c r="L10" s="62" t="s">
        <v>5</v>
      </c>
      <c r="M10" s="61" t="s">
        <v>6</v>
      </c>
      <c r="N10" s="61" t="s">
        <v>7</v>
      </c>
      <c r="O10" s="60" t="s">
        <v>8</v>
      </c>
      <c r="P10" s="59"/>
    </row>
    <row r="11" spans="1:67" s="43" customFormat="1" ht="13.5" customHeight="1">
      <c r="A11" s="58" t="s">
        <v>9</v>
      </c>
      <c r="B11" s="57">
        <f>方向別!I52</f>
        <v>8</v>
      </c>
      <c r="C11" s="57">
        <f>方向別!J52</f>
        <v>0</v>
      </c>
      <c r="D11" s="57">
        <f>方向別!K52</f>
        <v>0</v>
      </c>
      <c r="E11" s="57">
        <f>方向別!L52</f>
        <v>0</v>
      </c>
      <c r="F11" s="57">
        <f>SUM(B11:E11)</f>
        <v>8</v>
      </c>
      <c r="G11" s="56">
        <f>IF(SUM(C11,E11)=0,0,SUM(C11,E11)/F11*100)</f>
        <v>0</v>
      </c>
      <c r="H11" s="55">
        <f>IF(F11=0,0,F11/F$47*100)</f>
        <v>0.92272202998846597</v>
      </c>
      <c r="I11" s="57">
        <f>SUM(方向別!I93,方向別!I216,方向別!I339)</f>
        <v>10</v>
      </c>
      <c r="J11" s="57">
        <f>SUM(方向別!J93,方向別!J216,方向別!J339)</f>
        <v>0</v>
      </c>
      <c r="K11" s="57">
        <f>SUM(方向別!K93,方向別!K216,方向別!K339)</f>
        <v>0</v>
      </c>
      <c r="L11" s="57">
        <f>SUM(方向別!L93,方向別!L216,方向別!L339)</f>
        <v>2</v>
      </c>
      <c r="M11" s="57">
        <f>SUM(I11:L11)</f>
        <v>12</v>
      </c>
      <c r="N11" s="56">
        <f>IF(SUM(J11,L11)=0,0,SUM(J11,L11)/M11*100)</f>
        <v>16.666666666666664</v>
      </c>
      <c r="O11" s="55">
        <f>IF(M11=0,0,M11/M$47*100)</f>
        <v>0.70298769771528991</v>
      </c>
      <c r="P11" s="44"/>
      <c r="BL11" s="45"/>
      <c r="BM11" s="45"/>
      <c r="BN11" s="45"/>
      <c r="BO11" s="45"/>
    </row>
    <row r="12" spans="1:67" s="43" customFormat="1" ht="13.5" customHeight="1">
      <c r="A12" s="54" t="s">
        <v>10</v>
      </c>
      <c r="B12" s="53">
        <f>方向別!I53</f>
        <v>8</v>
      </c>
      <c r="C12" s="53">
        <f>方向別!J53</f>
        <v>0</v>
      </c>
      <c r="D12" s="53">
        <f>方向別!K53</f>
        <v>1</v>
      </c>
      <c r="E12" s="53">
        <f>方向別!L53</f>
        <v>0</v>
      </c>
      <c r="F12" s="53">
        <f t="shared" ref="F12:F47" si="0">SUM(B12:E12)</f>
        <v>9</v>
      </c>
      <c r="G12" s="52">
        <f t="shared" ref="G12:G47" si="1">IF(SUM(C12,E12)=0,0,SUM(C12,E12)/F12*100)</f>
        <v>0</v>
      </c>
      <c r="H12" s="51">
        <f>IF(F12=0,0,F12/F$47*100)</f>
        <v>1.0380622837370241</v>
      </c>
      <c r="I12" s="53">
        <f>SUM(方向別!I94,方向別!I217,方向別!I340)</f>
        <v>18</v>
      </c>
      <c r="J12" s="53">
        <f>SUM(方向別!J94,方向別!J217,方向別!J340)</f>
        <v>0</v>
      </c>
      <c r="K12" s="53">
        <f>SUM(方向別!K94,方向別!K217,方向別!K340)</f>
        <v>1</v>
      </c>
      <c r="L12" s="53">
        <f>SUM(方向別!L94,方向別!L217,方向別!L340)</f>
        <v>0</v>
      </c>
      <c r="M12" s="53">
        <f t="shared" ref="M12:M47" si="2">SUM(I12:L12)</f>
        <v>19</v>
      </c>
      <c r="N12" s="52">
        <f t="shared" ref="N12:N21" si="3">IF(SUM(J12,L12)=0,0,SUM(J12,L12)/M12*100)</f>
        <v>0</v>
      </c>
      <c r="O12" s="51">
        <f>IF(M12=0,0,M12/M$47*100)</f>
        <v>1.1130638547158758</v>
      </c>
      <c r="P12" s="44"/>
      <c r="BL12" s="45"/>
      <c r="BM12" s="45"/>
      <c r="BN12" s="45"/>
      <c r="BO12" s="45"/>
    </row>
    <row r="13" spans="1:67" s="44" customFormat="1" ht="13.5" customHeight="1">
      <c r="A13" s="54" t="s">
        <v>11</v>
      </c>
      <c r="B13" s="53">
        <f>方向別!I54</f>
        <v>16</v>
      </c>
      <c r="C13" s="53">
        <f>方向別!J54</f>
        <v>0</v>
      </c>
      <c r="D13" s="53">
        <f>方向別!K54</f>
        <v>0</v>
      </c>
      <c r="E13" s="53">
        <f>方向別!L54</f>
        <v>0</v>
      </c>
      <c r="F13" s="53">
        <f t="shared" si="0"/>
        <v>16</v>
      </c>
      <c r="G13" s="52">
        <f t="shared" si="1"/>
        <v>0</v>
      </c>
      <c r="H13" s="51">
        <f>IF(F13=0,0,F13/F$47*100)</f>
        <v>1.8454440599769319</v>
      </c>
      <c r="I13" s="53">
        <f>SUM(方向別!I95,方向別!I218,方向別!I341)</f>
        <v>12</v>
      </c>
      <c r="J13" s="53">
        <f>SUM(方向別!J95,方向別!J218,方向別!J341)</f>
        <v>1</v>
      </c>
      <c r="K13" s="53">
        <f>SUM(方向別!K95,方向別!K218,方向別!K341)</f>
        <v>1</v>
      </c>
      <c r="L13" s="53">
        <f>SUM(方向別!L95,方向別!L218,方向別!L341)</f>
        <v>0</v>
      </c>
      <c r="M13" s="53">
        <f t="shared" si="2"/>
        <v>14</v>
      </c>
      <c r="N13" s="52">
        <f t="shared" si="3"/>
        <v>7.1428571428571423</v>
      </c>
      <c r="O13" s="51">
        <f>IF(M13=0,0,M13/M$47*100)</f>
        <v>0.82015231400117161</v>
      </c>
      <c r="BL13" s="45"/>
      <c r="BM13" s="45"/>
      <c r="BN13" s="45"/>
      <c r="BO13" s="45"/>
    </row>
    <row r="14" spans="1:67" s="46" customFormat="1" ht="13.5" customHeight="1">
      <c r="A14" s="54" t="s">
        <v>12</v>
      </c>
      <c r="B14" s="53">
        <f>方向別!I55</f>
        <v>15</v>
      </c>
      <c r="C14" s="53">
        <f>方向別!J55</f>
        <v>1</v>
      </c>
      <c r="D14" s="53">
        <f>方向別!K55</f>
        <v>3</v>
      </c>
      <c r="E14" s="53">
        <f>方向別!L55</f>
        <v>1</v>
      </c>
      <c r="F14" s="53">
        <f t="shared" si="0"/>
        <v>20</v>
      </c>
      <c r="G14" s="52">
        <f t="shared" si="1"/>
        <v>10</v>
      </c>
      <c r="H14" s="51">
        <f t="shared" ref="H14:H47" si="4">IF(F14=0,0,F14/F$47*100)</f>
        <v>2.306805074971165</v>
      </c>
      <c r="I14" s="53">
        <f>SUM(方向別!I96,方向別!I219,方向別!I342)</f>
        <v>17</v>
      </c>
      <c r="J14" s="53">
        <f>SUM(方向別!J96,方向別!J219,方向別!J342)</f>
        <v>1</v>
      </c>
      <c r="K14" s="53">
        <f>SUM(方向別!K96,方向別!K219,方向別!K342)</f>
        <v>2</v>
      </c>
      <c r="L14" s="53">
        <f>SUM(方向別!L96,方向別!L219,方向別!L342)</f>
        <v>1</v>
      </c>
      <c r="M14" s="53">
        <f t="shared" si="2"/>
        <v>21</v>
      </c>
      <c r="N14" s="52">
        <f t="shared" si="3"/>
        <v>9.5238095238095237</v>
      </c>
      <c r="O14" s="51">
        <f t="shared" ref="O14:O20" si="5">IF(M14=0,0,M14/M$47*100)</f>
        <v>1.2302284710017575</v>
      </c>
      <c r="P14" s="44"/>
      <c r="BL14" s="45"/>
      <c r="BM14" s="45"/>
      <c r="BN14" s="45"/>
      <c r="BO14" s="45"/>
    </row>
    <row r="15" spans="1:67" s="44" customFormat="1" ht="13.5" customHeight="1">
      <c r="A15" s="54" t="s">
        <v>13</v>
      </c>
      <c r="B15" s="53">
        <f>方向別!I56</f>
        <v>12</v>
      </c>
      <c r="C15" s="53">
        <f>方向別!J56</f>
        <v>0</v>
      </c>
      <c r="D15" s="53">
        <f>方向別!K56</f>
        <v>1</v>
      </c>
      <c r="E15" s="53">
        <f>方向別!L56</f>
        <v>0</v>
      </c>
      <c r="F15" s="53">
        <f t="shared" si="0"/>
        <v>13</v>
      </c>
      <c r="G15" s="52">
        <f t="shared" si="1"/>
        <v>0</v>
      </c>
      <c r="H15" s="51">
        <f t="shared" si="4"/>
        <v>1.4994232987312572</v>
      </c>
      <c r="I15" s="53">
        <f>SUM(方向別!I97,方向別!I220,方向別!I343)</f>
        <v>19</v>
      </c>
      <c r="J15" s="53">
        <f>SUM(方向別!J97,方向別!J220,方向別!J343)</f>
        <v>0</v>
      </c>
      <c r="K15" s="53">
        <f>SUM(方向別!K97,方向別!K220,方向別!K343)</f>
        <v>2</v>
      </c>
      <c r="L15" s="53">
        <f>SUM(方向別!L97,方向別!L220,方向別!L343)</f>
        <v>0</v>
      </c>
      <c r="M15" s="53">
        <f t="shared" si="2"/>
        <v>21</v>
      </c>
      <c r="N15" s="52">
        <f t="shared" si="3"/>
        <v>0</v>
      </c>
      <c r="O15" s="51">
        <f t="shared" si="5"/>
        <v>1.2302284710017575</v>
      </c>
      <c r="BL15" s="45"/>
      <c r="BM15" s="45"/>
      <c r="BN15" s="45"/>
      <c r="BO15" s="45"/>
    </row>
    <row r="16" spans="1:67" s="44" customFormat="1" ht="13.5" customHeight="1">
      <c r="A16" s="54" t="s">
        <v>14</v>
      </c>
      <c r="B16" s="53">
        <f>方向別!I57</f>
        <v>18</v>
      </c>
      <c r="C16" s="53">
        <f>方向別!J57</f>
        <v>1</v>
      </c>
      <c r="D16" s="53">
        <f>方向別!K57</f>
        <v>2</v>
      </c>
      <c r="E16" s="53">
        <f>方向別!L57</f>
        <v>1</v>
      </c>
      <c r="F16" s="53">
        <f t="shared" si="0"/>
        <v>22</v>
      </c>
      <c r="G16" s="52">
        <f t="shared" si="1"/>
        <v>9.0909090909090917</v>
      </c>
      <c r="H16" s="51">
        <f t="shared" si="4"/>
        <v>2.5374855824682814</v>
      </c>
      <c r="I16" s="53">
        <f>SUM(方向別!I98,方向別!I221,方向別!I344)</f>
        <v>14</v>
      </c>
      <c r="J16" s="53">
        <f>SUM(方向別!J98,方向別!J221,方向別!J344)</f>
        <v>2</v>
      </c>
      <c r="K16" s="53">
        <f>SUM(方向別!K98,方向別!K221,方向別!K344)</f>
        <v>4</v>
      </c>
      <c r="L16" s="53">
        <f>SUM(方向別!L98,方向別!L221,方向別!L344)</f>
        <v>1</v>
      </c>
      <c r="M16" s="53">
        <f t="shared" si="2"/>
        <v>21</v>
      </c>
      <c r="N16" s="52">
        <f t="shared" si="3"/>
        <v>14.285714285714285</v>
      </c>
      <c r="O16" s="51">
        <f t="shared" si="5"/>
        <v>1.2302284710017575</v>
      </c>
      <c r="BL16" s="45"/>
      <c r="BM16" s="45"/>
      <c r="BN16" s="45"/>
      <c r="BO16" s="45"/>
    </row>
    <row r="17" spans="1:67" s="44" customFormat="1" ht="13.5" customHeight="1">
      <c r="A17" s="50" t="s">
        <v>15</v>
      </c>
      <c r="B17" s="49">
        <f>SUM(B11:B16)</f>
        <v>77</v>
      </c>
      <c r="C17" s="49">
        <f>SUM(C11:C16)</f>
        <v>2</v>
      </c>
      <c r="D17" s="49">
        <f>SUM(D11:D16)</f>
        <v>7</v>
      </c>
      <c r="E17" s="49">
        <f>SUM(E11:E16)</f>
        <v>2</v>
      </c>
      <c r="F17" s="49">
        <f t="shared" si="0"/>
        <v>88</v>
      </c>
      <c r="G17" s="48">
        <f t="shared" si="1"/>
        <v>4.5454545454545459</v>
      </c>
      <c r="H17" s="47">
        <f t="shared" si="4"/>
        <v>10.149942329873126</v>
      </c>
      <c r="I17" s="49">
        <f>SUM(I11:I16)</f>
        <v>90</v>
      </c>
      <c r="J17" s="49">
        <f>SUM(J11:J16)</f>
        <v>4</v>
      </c>
      <c r="K17" s="49">
        <f>SUM(K11:K16)</f>
        <v>10</v>
      </c>
      <c r="L17" s="49">
        <f>SUM(L11:L16)</f>
        <v>4</v>
      </c>
      <c r="M17" s="49">
        <f t="shared" si="2"/>
        <v>108</v>
      </c>
      <c r="N17" s="48">
        <f t="shared" si="3"/>
        <v>7.4074074074074066</v>
      </c>
      <c r="O17" s="47">
        <f t="shared" si="5"/>
        <v>6.3268892794376104</v>
      </c>
      <c r="BL17" s="45"/>
      <c r="BM17" s="45"/>
      <c r="BN17" s="45"/>
      <c r="BO17" s="45"/>
    </row>
    <row r="18" spans="1:67" s="46" customFormat="1" ht="13.5" customHeight="1">
      <c r="A18" s="58" t="s">
        <v>16</v>
      </c>
      <c r="B18" s="57">
        <f>方向別!I59</f>
        <v>16</v>
      </c>
      <c r="C18" s="57">
        <f>方向別!J59</f>
        <v>1</v>
      </c>
      <c r="D18" s="57">
        <f>方向別!K59</f>
        <v>1</v>
      </c>
      <c r="E18" s="57">
        <f>方向別!L59</f>
        <v>1</v>
      </c>
      <c r="F18" s="57">
        <f t="shared" si="0"/>
        <v>19</v>
      </c>
      <c r="G18" s="56">
        <f t="shared" si="1"/>
        <v>10.526315789473683</v>
      </c>
      <c r="H18" s="55">
        <f t="shared" si="4"/>
        <v>2.1914648212226067</v>
      </c>
      <c r="I18" s="57">
        <f>SUM(方向別!I100,方向別!I223,方向別!I346)</f>
        <v>12</v>
      </c>
      <c r="J18" s="57">
        <f>SUM(方向別!J100,方向別!J223,方向別!J346)</f>
        <v>2</v>
      </c>
      <c r="K18" s="57">
        <f>SUM(方向別!K100,方向別!K223,方向別!K346)</f>
        <v>2</v>
      </c>
      <c r="L18" s="57">
        <f>SUM(方向別!L100,方向別!L223,方向別!L346)</f>
        <v>1</v>
      </c>
      <c r="M18" s="57">
        <f t="shared" si="2"/>
        <v>17</v>
      </c>
      <c r="N18" s="56">
        <f t="shared" si="3"/>
        <v>17.647058823529413</v>
      </c>
      <c r="O18" s="55">
        <f t="shared" si="5"/>
        <v>0.99589923842999406</v>
      </c>
      <c r="P18" s="44"/>
    </row>
    <row r="19" spans="1:67" s="46" customFormat="1" ht="13.5" customHeight="1">
      <c r="A19" s="54" t="s">
        <v>17</v>
      </c>
      <c r="B19" s="53">
        <f>方向別!I60</f>
        <v>20</v>
      </c>
      <c r="C19" s="53">
        <f>方向別!J60</f>
        <v>0</v>
      </c>
      <c r="D19" s="53">
        <f>方向別!K60</f>
        <v>1</v>
      </c>
      <c r="E19" s="53">
        <f>方向別!L60</f>
        <v>0</v>
      </c>
      <c r="F19" s="53">
        <f t="shared" si="0"/>
        <v>21</v>
      </c>
      <c r="G19" s="52">
        <f t="shared" si="1"/>
        <v>0</v>
      </c>
      <c r="H19" s="51">
        <f t="shared" si="4"/>
        <v>2.422145328719723</v>
      </c>
      <c r="I19" s="53">
        <f>SUM(方向別!I101,方向別!I224,方向別!I347)</f>
        <v>20</v>
      </c>
      <c r="J19" s="53">
        <f>SUM(方向別!J101,方向別!J224,方向別!J347)</f>
        <v>2</v>
      </c>
      <c r="K19" s="53">
        <f>SUM(方向別!K101,方向別!K224,方向別!K347)</f>
        <v>1</v>
      </c>
      <c r="L19" s="53">
        <f>SUM(方向別!L101,方向別!L224,方向別!L347)</f>
        <v>0</v>
      </c>
      <c r="M19" s="53">
        <f t="shared" si="2"/>
        <v>23</v>
      </c>
      <c r="N19" s="52">
        <f t="shared" si="3"/>
        <v>8.695652173913043</v>
      </c>
      <c r="O19" s="51">
        <f t="shared" si="5"/>
        <v>1.3473930872876392</v>
      </c>
      <c r="P19" s="44"/>
    </row>
    <row r="20" spans="1:67" s="46" customFormat="1" ht="13.5" customHeight="1">
      <c r="A20" s="54" t="s">
        <v>18</v>
      </c>
      <c r="B20" s="53">
        <f>方向別!I61</f>
        <v>7</v>
      </c>
      <c r="C20" s="53">
        <f>方向別!J61</f>
        <v>0</v>
      </c>
      <c r="D20" s="53">
        <f>方向別!K61</f>
        <v>1</v>
      </c>
      <c r="E20" s="53">
        <f>方向別!L61</f>
        <v>2</v>
      </c>
      <c r="F20" s="53">
        <f t="shared" si="0"/>
        <v>10</v>
      </c>
      <c r="G20" s="52">
        <f t="shared" si="1"/>
        <v>20</v>
      </c>
      <c r="H20" s="51">
        <f t="shared" si="4"/>
        <v>1.1534025374855825</v>
      </c>
      <c r="I20" s="53">
        <f>SUM(方向別!I102,方向別!I225,方向別!I348)</f>
        <v>13</v>
      </c>
      <c r="J20" s="53">
        <f>SUM(方向別!J102,方向別!J225,方向別!J348)</f>
        <v>0</v>
      </c>
      <c r="K20" s="53">
        <f>SUM(方向別!K102,方向別!K225,方向別!K348)</f>
        <v>2</v>
      </c>
      <c r="L20" s="53">
        <f>SUM(方向別!L102,方向別!L225,方向別!L348)</f>
        <v>1</v>
      </c>
      <c r="M20" s="53">
        <f t="shared" si="2"/>
        <v>16</v>
      </c>
      <c r="N20" s="52">
        <f t="shared" si="3"/>
        <v>6.25</v>
      </c>
      <c r="O20" s="51">
        <f t="shared" si="5"/>
        <v>0.93731693028705332</v>
      </c>
      <c r="P20" s="44"/>
      <c r="BL20" s="45"/>
      <c r="BM20" s="45"/>
      <c r="BN20" s="45"/>
      <c r="BO20" s="45"/>
    </row>
    <row r="21" spans="1:67" s="44" customFormat="1" ht="13.5" customHeight="1">
      <c r="A21" s="54" t="s">
        <v>19</v>
      </c>
      <c r="B21" s="53">
        <f>方向別!I62</f>
        <v>15</v>
      </c>
      <c r="C21" s="53">
        <f>方向別!J62</f>
        <v>1</v>
      </c>
      <c r="D21" s="53">
        <f>方向別!K62</f>
        <v>1</v>
      </c>
      <c r="E21" s="53">
        <f>方向別!L62</f>
        <v>0</v>
      </c>
      <c r="F21" s="53">
        <f t="shared" si="0"/>
        <v>17</v>
      </c>
      <c r="G21" s="52">
        <f t="shared" si="1"/>
        <v>5.8823529411764701</v>
      </c>
      <c r="H21" s="51">
        <f>IF(F21=0,0,F21/F$47*100)</f>
        <v>1.9607843137254901</v>
      </c>
      <c r="I21" s="53">
        <f>SUM(方向別!I103,方向別!I226,方向別!I349)</f>
        <v>19</v>
      </c>
      <c r="J21" s="53">
        <f>SUM(方向別!J103,方向別!J226,方向別!J349)</f>
        <v>1</v>
      </c>
      <c r="K21" s="53">
        <f>SUM(方向別!K103,方向別!K226,方向別!K349)</f>
        <v>3</v>
      </c>
      <c r="L21" s="53">
        <f>SUM(方向別!L103,方向別!L226,方向別!L349)</f>
        <v>1</v>
      </c>
      <c r="M21" s="53">
        <f t="shared" si="2"/>
        <v>24</v>
      </c>
      <c r="N21" s="52">
        <f t="shared" si="3"/>
        <v>8.3333333333333321</v>
      </c>
      <c r="O21" s="51">
        <f>IF(M21=0,0,M21/M$47*100)</f>
        <v>1.4059753954305798</v>
      </c>
      <c r="BL21" s="45"/>
      <c r="BM21" s="45"/>
      <c r="BN21" s="45"/>
      <c r="BO21" s="45"/>
    </row>
    <row r="22" spans="1:67" s="46" customFormat="1" ht="13.5" customHeight="1">
      <c r="A22" s="54" t="s">
        <v>20</v>
      </c>
      <c r="B22" s="53">
        <f>方向別!I63</f>
        <v>8</v>
      </c>
      <c r="C22" s="53">
        <f>方向別!J63</f>
        <v>2</v>
      </c>
      <c r="D22" s="53">
        <f>方向別!K63</f>
        <v>4</v>
      </c>
      <c r="E22" s="53">
        <f>方向別!L63</f>
        <v>0</v>
      </c>
      <c r="F22" s="53">
        <f t="shared" si="0"/>
        <v>14</v>
      </c>
      <c r="G22" s="52">
        <f>IF(SUM(C22,E22)=0,0,SUM(C22,E22)/F22*100)</f>
        <v>14.285714285714285</v>
      </c>
      <c r="H22" s="51">
        <f t="shared" si="4"/>
        <v>1.6147635524798154</v>
      </c>
      <c r="I22" s="53">
        <f>SUM(方向別!I104,方向別!I227,方向別!I350)</f>
        <v>18</v>
      </c>
      <c r="J22" s="53">
        <f>SUM(方向別!J104,方向別!J227,方向別!J350)</f>
        <v>1</v>
      </c>
      <c r="K22" s="53">
        <f>SUM(方向別!K104,方向別!K227,方向別!K350)</f>
        <v>1</v>
      </c>
      <c r="L22" s="53">
        <f>SUM(方向別!L104,方向別!L227,方向別!L350)</f>
        <v>1</v>
      </c>
      <c r="M22" s="53">
        <f t="shared" si="2"/>
        <v>21</v>
      </c>
      <c r="N22" s="52">
        <f>IF(SUM(J22,L22)=0,0,SUM(J22,L22)/M22*100)</f>
        <v>9.5238095238095237</v>
      </c>
      <c r="O22" s="51">
        <f t="shared" ref="O22:O47" si="6">IF(M22=0,0,M22/M$47*100)</f>
        <v>1.2302284710017575</v>
      </c>
      <c r="P22" s="44"/>
      <c r="BL22" s="45"/>
      <c r="BM22" s="45"/>
      <c r="BN22" s="45"/>
      <c r="BO22" s="45"/>
    </row>
    <row r="23" spans="1:67" s="44" customFormat="1" ht="13.5" customHeight="1">
      <c r="A23" s="54" t="s">
        <v>21</v>
      </c>
      <c r="B23" s="53">
        <f>方向別!I64</f>
        <v>17</v>
      </c>
      <c r="C23" s="53">
        <f>方向別!J64</f>
        <v>0</v>
      </c>
      <c r="D23" s="53">
        <f>方向別!K64</f>
        <v>3</v>
      </c>
      <c r="E23" s="53">
        <f>方向別!L64</f>
        <v>3</v>
      </c>
      <c r="F23" s="53">
        <f t="shared" si="0"/>
        <v>23</v>
      </c>
      <c r="G23" s="52">
        <f t="shared" si="1"/>
        <v>13.043478260869565</v>
      </c>
      <c r="H23" s="51">
        <f t="shared" si="4"/>
        <v>2.6528258362168398</v>
      </c>
      <c r="I23" s="53">
        <f>SUM(方向別!I105,方向別!I228,方向別!I351)</f>
        <v>17</v>
      </c>
      <c r="J23" s="53">
        <f>SUM(方向別!J105,方向別!J228,方向別!J351)</f>
        <v>2</v>
      </c>
      <c r="K23" s="53">
        <f>SUM(方向別!K105,方向別!K228,方向別!K351)</f>
        <v>3</v>
      </c>
      <c r="L23" s="53">
        <f>SUM(方向別!L105,方向別!L228,方向別!L351)</f>
        <v>0</v>
      </c>
      <c r="M23" s="53">
        <f t="shared" si="2"/>
        <v>22</v>
      </c>
      <c r="N23" s="52">
        <f>IF(SUM(J23,L23)=0,0,SUM(J23,L23)/M23*100)</f>
        <v>9.0909090909090917</v>
      </c>
      <c r="O23" s="51">
        <f t="shared" si="6"/>
        <v>1.2888107791446983</v>
      </c>
      <c r="BL23" s="45"/>
      <c r="BM23" s="45"/>
      <c r="BN23" s="45"/>
      <c r="BO23" s="45"/>
    </row>
    <row r="24" spans="1:67" s="46" customFormat="1" ht="13.5" customHeight="1">
      <c r="A24" s="50" t="s">
        <v>15</v>
      </c>
      <c r="B24" s="49">
        <f>SUM(B18:B23)</f>
        <v>83</v>
      </c>
      <c r="C24" s="49">
        <f>SUM(C18:C23)</f>
        <v>4</v>
      </c>
      <c r="D24" s="49">
        <f>SUM(D18:D23)</f>
        <v>11</v>
      </c>
      <c r="E24" s="49">
        <f>SUM(E18:E23)</f>
        <v>6</v>
      </c>
      <c r="F24" s="49">
        <f t="shared" si="0"/>
        <v>104</v>
      </c>
      <c r="G24" s="48">
        <f>IF(SUM(C24,E24)=0,0,SUM(C24,E24)/F24*100)</f>
        <v>9.6153846153846168</v>
      </c>
      <c r="H24" s="47">
        <f t="shared" si="4"/>
        <v>11.995386389850058</v>
      </c>
      <c r="I24" s="49">
        <f>SUM(I18:I23)</f>
        <v>99</v>
      </c>
      <c r="J24" s="49">
        <f>SUM(J18:J23)</f>
        <v>8</v>
      </c>
      <c r="K24" s="49">
        <f>SUM(K18:K23)</f>
        <v>12</v>
      </c>
      <c r="L24" s="49">
        <f>SUM(L18:L23)</f>
        <v>4</v>
      </c>
      <c r="M24" s="49">
        <f t="shared" si="2"/>
        <v>123</v>
      </c>
      <c r="N24" s="48">
        <f>IF(SUM(J24,L24)=0,0,SUM(J24,L24)/M24*100)</f>
        <v>9.7560975609756095</v>
      </c>
      <c r="O24" s="47">
        <f t="shared" si="6"/>
        <v>7.2056239015817214</v>
      </c>
      <c r="P24" s="44"/>
    </row>
    <row r="25" spans="1:67" s="44" customFormat="1" ht="13.5" customHeight="1">
      <c r="A25" s="54" t="s">
        <v>22</v>
      </c>
      <c r="B25" s="53">
        <f>方向別!I66</f>
        <v>65</v>
      </c>
      <c r="C25" s="53">
        <f>方向別!J66</f>
        <v>2</v>
      </c>
      <c r="D25" s="53">
        <f>方向別!K66</f>
        <v>10</v>
      </c>
      <c r="E25" s="53">
        <f>方向別!L66</f>
        <v>4</v>
      </c>
      <c r="F25" s="53">
        <f t="shared" si="0"/>
        <v>81</v>
      </c>
      <c r="G25" s="52">
        <f t="shared" si="1"/>
        <v>7.4074074074074066</v>
      </c>
      <c r="H25" s="51">
        <f t="shared" si="4"/>
        <v>9.3425605536332181</v>
      </c>
      <c r="I25" s="53">
        <f>SUM(方向別!I107,方向別!I230,方向別!I353)</f>
        <v>93</v>
      </c>
      <c r="J25" s="53">
        <f>SUM(方向別!J107,方向別!J230,方向別!J353)</f>
        <v>6</v>
      </c>
      <c r="K25" s="53">
        <f>SUM(方向別!K107,方向別!K230,方向別!K353)</f>
        <v>10</v>
      </c>
      <c r="L25" s="53">
        <f>SUM(方向別!L107,方向別!L230,方向別!L353)</f>
        <v>2</v>
      </c>
      <c r="M25" s="53">
        <f t="shared" si="2"/>
        <v>111</v>
      </c>
      <c r="N25" s="52">
        <f t="shared" ref="N25:N47" si="7">IF(SUM(J25,L25)=0,0,SUM(J25,L25)/M25*100)</f>
        <v>7.2072072072072073</v>
      </c>
      <c r="O25" s="51">
        <f t="shared" si="6"/>
        <v>6.5026362038664329</v>
      </c>
      <c r="BL25" s="45"/>
      <c r="BM25" s="45"/>
      <c r="BN25" s="45"/>
      <c r="BO25" s="45"/>
    </row>
    <row r="26" spans="1:67" s="46" customFormat="1" ht="13.5" customHeight="1">
      <c r="A26" s="54" t="s">
        <v>23</v>
      </c>
      <c r="B26" s="53">
        <f>方向別!I67</f>
        <v>55</v>
      </c>
      <c r="C26" s="53">
        <f>方向別!J67</f>
        <v>0</v>
      </c>
      <c r="D26" s="53">
        <f>方向別!K67</f>
        <v>7</v>
      </c>
      <c r="E26" s="53">
        <f>方向別!L67</f>
        <v>2</v>
      </c>
      <c r="F26" s="53">
        <f t="shared" si="0"/>
        <v>64</v>
      </c>
      <c r="G26" s="52">
        <f t="shared" si="1"/>
        <v>3.125</v>
      </c>
      <c r="H26" s="51">
        <f t="shared" si="4"/>
        <v>7.3817762399077278</v>
      </c>
      <c r="I26" s="53">
        <f>SUM(方向別!I108,方向別!I231,方向別!I354)</f>
        <v>78</v>
      </c>
      <c r="J26" s="53">
        <f>SUM(方向別!J108,方向別!J231,方向別!J354)</f>
        <v>2</v>
      </c>
      <c r="K26" s="53">
        <f>SUM(方向別!K108,方向別!K231,方向別!K354)</f>
        <v>14</v>
      </c>
      <c r="L26" s="53">
        <f>SUM(方向別!L108,方向別!L231,方向別!L354)</f>
        <v>3</v>
      </c>
      <c r="M26" s="53">
        <f t="shared" si="2"/>
        <v>97</v>
      </c>
      <c r="N26" s="52">
        <f t="shared" si="7"/>
        <v>5.1546391752577314</v>
      </c>
      <c r="O26" s="51">
        <f t="shared" si="6"/>
        <v>5.682483889865261</v>
      </c>
      <c r="P26" s="44"/>
    </row>
    <row r="27" spans="1:67" s="44" customFormat="1" ht="13.5" customHeight="1">
      <c r="A27" s="54" t="s">
        <v>24</v>
      </c>
      <c r="B27" s="53">
        <f>方向別!I68</f>
        <v>50</v>
      </c>
      <c r="C27" s="53">
        <f>方向別!J68</f>
        <v>0</v>
      </c>
      <c r="D27" s="53">
        <f>方向別!K68</f>
        <v>8</v>
      </c>
      <c r="E27" s="53">
        <f>方向別!L68</f>
        <v>3</v>
      </c>
      <c r="F27" s="53">
        <f t="shared" si="0"/>
        <v>61</v>
      </c>
      <c r="G27" s="52">
        <f t="shared" si="1"/>
        <v>4.918032786885246</v>
      </c>
      <c r="H27" s="51">
        <f t="shared" si="4"/>
        <v>7.035755478662054</v>
      </c>
      <c r="I27" s="53">
        <f>SUM(方向別!I109,方向別!I232,方向別!I355)</f>
        <v>87</v>
      </c>
      <c r="J27" s="53">
        <f>SUM(方向別!J109,方向別!J232,方向別!J355)</f>
        <v>3</v>
      </c>
      <c r="K27" s="53">
        <f>SUM(方向別!K109,方向別!K232,方向別!K355)</f>
        <v>17</v>
      </c>
      <c r="L27" s="53">
        <f>SUM(方向別!L109,方向別!L232,方向別!L355)</f>
        <v>3</v>
      </c>
      <c r="M27" s="53">
        <f t="shared" si="2"/>
        <v>110</v>
      </c>
      <c r="N27" s="52">
        <f t="shared" si="7"/>
        <v>5.4545454545454541</v>
      </c>
      <c r="O27" s="51">
        <f t="shared" si="6"/>
        <v>6.4440538957234921</v>
      </c>
      <c r="BL27" s="45"/>
      <c r="BM27" s="45"/>
      <c r="BN27" s="45"/>
      <c r="BO27" s="45"/>
    </row>
    <row r="28" spans="1:67" s="46" customFormat="1" ht="13.5" customHeight="1">
      <c r="A28" s="54" t="s">
        <v>25</v>
      </c>
      <c r="B28" s="53">
        <f>方向別!I69</f>
        <v>51</v>
      </c>
      <c r="C28" s="53">
        <f>方向別!J69</f>
        <v>0</v>
      </c>
      <c r="D28" s="53">
        <f>方向別!K69</f>
        <v>5</v>
      </c>
      <c r="E28" s="53">
        <f>方向別!L69</f>
        <v>3</v>
      </c>
      <c r="F28" s="53">
        <f t="shared" si="0"/>
        <v>59</v>
      </c>
      <c r="G28" s="52">
        <f t="shared" si="1"/>
        <v>5.0847457627118651</v>
      </c>
      <c r="H28" s="51">
        <f t="shared" si="4"/>
        <v>6.8050749711649372</v>
      </c>
      <c r="I28" s="53">
        <f>SUM(方向別!I110,方向別!I233,方向別!I356)</f>
        <v>112</v>
      </c>
      <c r="J28" s="53">
        <f>SUM(方向別!J110,方向別!J233,方向別!J356)</f>
        <v>2</v>
      </c>
      <c r="K28" s="53">
        <f>SUM(方向別!K110,方向別!K233,方向別!K356)</f>
        <v>10</v>
      </c>
      <c r="L28" s="53">
        <f>SUM(方向別!L110,方向別!L233,方向別!L356)</f>
        <v>3</v>
      </c>
      <c r="M28" s="53">
        <f t="shared" si="2"/>
        <v>127</v>
      </c>
      <c r="N28" s="52">
        <f t="shared" si="7"/>
        <v>3.9370078740157481</v>
      </c>
      <c r="O28" s="51">
        <f t="shared" si="6"/>
        <v>7.4399531341534857</v>
      </c>
      <c r="P28" s="44"/>
    </row>
    <row r="29" spans="1:67" s="46" customFormat="1" ht="13.5" customHeight="1">
      <c r="A29" s="54" t="s">
        <v>26</v>
      </c>
      <c r="B29" s="53">
        <f>方向別!I70</f>
        <v>54</v>
      </c>
      <c r="C29" s="53">
        <f>方向別!J70</f>
        <v>2</v>
      </c>
      <c r="D29" s="53">
        <f>方向別!K70</f>
        <v>13</v>
      </c>
      <c r="E29" s="53">
        <f>方向別!L70</f>
        <v>3</v>
      </c>
      <c r="F29" s="53">
        <f t="shared" si="0"/>
        <v>72</v>
      </c>
      <c r="G29" s="52">
        <f t="shared" si="1"/>
        <v>6.9444444444444446</v>
      </c>
      <c r="H29" s="51">
        <f t="shared" si="4"/>
        <v>8.3044982698961931</v>
      </c>
      <c r="I29" s="53">
        <f>SUM(方向別!I111,方向別!I234,方向別!I357)</f>
        <v>81</v>
      </c>
      <c r="J29" s="53">
        <f>SUM(方向別!J111,方向別!J234,方向別!J357)</f>
        <v>2</v>
      </c>
      <c r="K29" s="53">
        <f>SUM(方向別!K111,方向別!K234,方向別!K357)</f>
        <v>15</v>
      </c>
      <c r="L29" s="53">
        <f>SUM(方向別!L111,方向別!L234,方向別!L357)</f>
        <v>2</v>
      </c>
      <c r="M29" s="53">
        <f t="shared" si="2"/>
        <v>100</v>
      </c>
      <c r="N29" s="52">
        <f t="shared" si="7"/>
        <v>4</v>
      </c>
      <c r="O29" s="51">
        <f t="shared" si="6"/>
        <v>5.8582308142940835</v>
      </c>
      <c r="P29" s="44"/>
    </row>
    <row r="30" spans="1:67" s="46" customFormat="1" ht="13.5" customHeight="1">
      <c r="A30" s="54" t="s">
        <v>27</v>
      </c>
      <c r="B30" s="53">
        <f>方向別!I71</f>
        <v>58</v>
      </c>
      <c r="C30" s="53">
        <f>方向別!J71</f>
        <v>6</v>
      </c>
      <c r="D30" s="53">
        <f>方向別!K71</f>
        <v>9</v>
      </c>
      <c r="E30" s="53">
        <f>方向別!L71</f>
        <v>1</v>
      </c>
      <c r="F30" s="53">
        <f t="shared" si="0"/>
        <v>74</v>
      </c>
      <c r="G30" s="52">
        <f t="shared" si="1"/>
        <v>9.4594594594594597</v>
      </c>
      <c r="H30" s="51">
        <f t="shared" si="4"/>
        <v>8.535178777393309</v>
      </c>
      <c r="I30" s="53">
        <f>SUM(方向別!I112,方向別!I235,方向別!I358)</f>
        <v>130</v>
      </c>
      <c r="J30" s="53">
        <f>SUM(方向別!J112,方向別!J235,方向別!J358)</f>
        <v>9</v>
      </c>
      <c r="K30" s="53">
        <f>SUM(方向別!K112,方向別!K235,方向別!K358)</f>
        <v>16</v>
      </c>
      <c r="L30" s="53">
        <f>SUM(方向別!L112,方向別!L235,方向別!L358)</f>
        <v>8</v>
      </c>
      <c r="M30" s="53">
        <f t="shared" si="2"/>
        <v>163</v>
      </c>
      <c r="N30" s="52">
        <f t="shared" si="7"/>
        <v>10.429447852760736</v>
      </c>
      <c r="O30" s="51">
        <f t="shared" si="6"/>
        <v>9.5489162272993564</v>
      </c>
      <c r="P30" s="44"/>
      <c r="BL30" s="45"/>
      <c r="BM30" s="45"/>
      <c r="BN30" s="45"/>
      <c r="BO30" s="45"/>
    </row>
    <row r="31" spans="1:67" s="44" customFormat="1" ht="13.5" customHeight="1">
      <c r="A31" s="54" t="s">
        <v>28</v>
      </c>
      <c r="B31" s="53">
        <f>方向別!I72</f>
        <v>53</v>
      </c>
      <c r="C31" s="53">
        <f>方向別!J72</f>
        <v>1</v>
      </c>
      <c r="D31" s="53">
        <f>方向別!K72</f>
        <v>11</v>
      </c>
      <c r="E31" s="53">
        <f>方向別!L72</f>
        <v>2</v>
      </c>
      <c r="F31" s="53">
        <f t="shared" si="0"/>
        <v>67</v>
      </c>
      <c r="G31" s="52">
        <f t="shared" si="1"/>
        <v>4.4776119402985071</v>
      </c>
      <c r="H31" s="51">
        <f t="shared" si="4"/>
        <v>7.7277970011534025</v>
      </c>
      <c r="I31" s="53">
        <f>SUM(方向別!I113,方向別!I236,方向別!I359)</f>
        <v>132</v>
      </c>
      <c r="J31" s="53">
        <f>SUM(方向別!J113,方向別!J236,方向別!J359)</f>
        <v>9</v>
      </c>
      <c r="K31" s="53">
        <f>SUM(方向別!K113,方向別!K236,方向別!K359)</f>
        <v>15</v>
      </c>
      <c r="L31" s="53">
        <f>SUM(方向別!L113,方向別!L236,方向別!L359)</f>
        <v>8</v>
      </c>
      <c r="M31" s="53">
        <f t="shared" si="2"/>
        <v>164</v>
      </c>
      <c r="N31" s="52">
        <f t="shared" si="7"/>
        <v>10.365853658536585</v>
      </c>
      <c r="O31" s="51">
        <f t="shared" si="6"/>
        <v>9.6074985354422964</v>
      </c>
      <c r="BL31" s="45"/>
      <c r="BM31" s="45"/>
      <c r="BN31" s="45"/>
      <c r="BO31" s="45"/>
    </row>
    <row r="32" spans="1:67" s="44" customFormat="1" ht="13.5" customHeight="1">
      <c r="A32" s="54" t="s">
        <v>59</v>
      </c>
      <c r="B32" s="53">
        <f>方向別!I73</f>
        <v>63</v>
      </c>
      <c r="C32" s="53">
        <f>方向別!J73</f>
        <v>0</v>
      </c>
      <c r="D32" s="53">
        <f>方向別!K73</f>
        <v>10</v>
      </c>
      <c r="E32" s="53">
        <f>方向別!L73</f>
        <v>1</v>
      </c>
      <c r="F32" s="53">
        <f t="shared" si="0"/>
        <v>74</v>
      </c>
      <c r="G32" s="52">
        <f t="shared" si="1"/>
        <v>1.3513513513513513</v>
      </c>
      <c r="H32" s="51">
        <f t="shared" si="4"/>
        <v>8.535178777393309</v>
      </c>
      <c r="I32" s="53">
        <f>SUM(方向別!I114,方向別!I237,方向別!I360)</f>
        <v>156</v>
      </c>
      <c r="J32" s="53">
        <f>SUM(方向別!J114,方向別!J237,方向別!J360)</f>
        <v>1</v>
      </c>
      <c r="K32" s="53">
        <f>SUM(方向別!K114,方向別!K237,方向別!K360)</f>
        <v>24</v>
      </c>
      <c r="L32" s="53">
        <f>SUM(方向別!L114,方向別!L237,方向別!L360)</f>
        <v>0</v>
      </c>
      <c r="M32" s="53">
        <f t="shared" si="2"/>
        <v>181</v>
      </c>
      <c r="N32" s="52">
        <f t="shared" si="7"/>
        <v>0.55248618784530379</v>
      </c>
      <c r="O32" s="51">
        <f t="shared" si="6"/>
        <v>10.60339777387229</v>
      </c>
      <c r="BL32" s="45"/>
      <c r="BM32" s="45"/>
      <c r="BN32" s="45"/>
      <c r="BO32" s="45"/>
    </row>
    <row r="33" spans="1:67" s="44" customFormat="1" ht="13.5" customHeight="1">
      <c r="A33" s="58" t="s">
        <v>29</v>
      </c>
      <c r="B33" s="57">
        <f>方向別!I74</f>
        <v>10</v>
      </c>
      <c r="C33" s="57">
        <f>方向別!J74</f>
        <v>0</v>
      </c>
      <c r="D33" s="57">
        <f>方向別!K74</f>
        <v>3</v>
      </c>
      <c r="E33" s="57">
        <f>方向別!L74</f>
        <v>0</v>
      </c>
      <c r="F33" s="57">
        <f t="shared" si="0"/>
        <v>13</v>
      </c>
      <c r="G33" s="56">
        <f t="shared" si="1"/>
        <v>0</v>
      </c>
      <c r="H33" s="55">
        <f t="shared" si="4"/>
        <v>1.4994232987312572</v>
      </c>
      <c r="I33" s="57">
        <f>SUM(方向別!I115,方向別!I238,方向別!I361)</f>
        <v>27</v>
      </c>
      <c r="J33" s="57">
        <f>SUM(方向別!J115,方向別!J238,方向別!J361)</f>
        <v>0</v>
      </c>
      <c r="K33" s="57">
        <f>SUM(方向別!K115,方向別!K238,方向別!K361)</f>
        <v>3</v>
      </c>
      <c r="L33" s="57">
        <f>SUM(方向別!L115,方向別!L238,方向別!L361)</f>
        <v>0</v>
      </c>
      <c r="M33" s="57">
        <f t="shared" si="2"/>
        <v>30</v>
      </c>
      <c r="N33" s="56">
        <f t="shared" si="7"/>
        <v>0</v>
      </c>
      <c r="O33" s="55">
        <f t="shared" si="6"/>
        <v>1.7574692442882252</v>
      </c>
      <c r="BL33" s="45"/>
      <c r="BM33" s="45"/>
      <c r="BN33" s="45"/>
      <c r="BO33" s="45"/>
    </row>
    <row r="34" spans="1:67" s="46" customFormat="1" ht="13.5" customHeight="1">
      <c r="A34" s="54" t="s">
        <v>30</v>
      </c>
      <c r="B34" s="53">
        <f>方向別!I75</f>
        <v>9</v>
      </c>
      <c r="C34" s="53">
        <f>方向別!J75</f>
        <v>0</v>
      </c>
      <c r="D34" s="53">
        <f>方向別!K75</f>
        <v>1</v>
      </c>
      <c r="E34" s="53">
        <f>方向別!L75</f>
        <v>0</v>
      </c>
      <c r="F34" s="53">
        <f t="shared" si="0"/>
        <v>10</v>
      </c>
      <c r="G34" s="52">
        <f t="shared" si="1"/>
        <v>0</v>
      </c>
      <c r="H34" s="51">
        <f t="shared" si="4"/>
        <v>1.1534025374855825</v>
      </c>
      <c r="I34" s="53">
        <f>SUM(方向別!I116,方向別!I239,方向別!I362)</f>
        <v>41</v>
      </c>
      <c r="J34" s="53">
        <f>SUM(方向別!J116,方向別!J239,方向別!J362)</f>
        <v>1</v>
      </c>
      <c r="K34" s="53">
        <f>SUM(方向別!K116,方向別!K239,方向別!K362)</f>
        <v>4</v>
      </c>
      <c r="L34" s="53">
        <f>SUM(方向別!L116,方向別!L239,方向別!L362)</f>
        <v>2</v>
      </c>
      <c r="M34" s="53">
        <f t="shared" si="2"/>
        <v>48</v>
      </c>
      <c r="N34" s="52">
        <f t="shared" si="7"/>
        <v>6.25</v>
      </c>
      <c r="O34" s="51">
        <f t="shared" si="6"/>
        <v>2.8119507908611596</v>
      </c>
      <c r="P34" s="44"/>
    </row>
    <row r="35" spans="1:67" s="46" customFormat="1" ht="13.5" customHeight="1">
      <c r="A35" s="54" t="s">
        <v>31</v>
      </c>
      <c r="B35" s="53">
        <f>方向別!I76</f>
        <v>12</v>
      </c>
      <c r="C35" s="53">
        <f>方向別!J76</f>
        <v>0</v>
      </c>
      <c r="D35" s="53">
        <f>方向別!K76</f>
        <v>1</v>
      </c>
      <c r="E35" s="53">
        <f>方向別!L76</f>
        <v>0</v>
      </c>
      <c r="F35" s="53">
        <f t="shared" si="0"/>
        <v>13</v>
      </c>
      <c r="G35" s="52">
        <f t="shared" si="1"/>
        <v>0</v>
      </c>
      <c r="H35" s="51">
        <f t="shared" si="4"/>
        <v>1.4994232987312572</v>
      </c>
      <c r="I35" s="53">
        <f>SUM(方向別!I117,方向別!I240,方向別!I363)</f>
        <v>35</v>
      </c>
      <c r="J35" s="53">
        <f>SUM(方向別!J117,方向別!J240,方向別!J363)</f>
        <v>1</v>
      </c>
      <c r="K35" s="53">
        <f>SUM(方向別!K117,方向別!K240,方向別!K363)</f>
        <v>2</v>
      </c>
      <c r="L35" s="53">
        <f>SUM(方向別!L117,方向別!L240,方向別!L363)</f>
        <v>1</v>
      </c>
      <c r="M35" s="53">
        <f t="shared" si="2"/>
        <v>39</v>
      </c>
      <c r="N35" s="52">
        <f t="shared" si="7"/>
        <v>5.1282051282051277</v>
      </c>
      <c r="O35" s="51">
        <f t="shared" si="6"/>
        <v>2.2847100175746924</v>
      </c>
      <c r="P35" s="44"/>
    </row>
    <row r="36" spans="1:67" s="46" customFormat="1" ht="13.5" customHeight="1">
      <c r="A36" s="54" t="s">
        <v>32</v>
      </c>
      <c r="B36" s="53">
        <f>方向別!I77</f>
        <v>8</v>
      </c>
      <c r="C36" s="53">
        <f>方向別!J77</f>
        <v>0</v>
      </c>
      <c r="D36" s="53">
        <f>方向別!K77</f>
        <v>0</v>
      </c>
      <c r="E36" s="53">
        <f>方向別!L77</f>
        <v>0</v>
      </c>
      <c r="F36" s="53">
        <f t="shared" si="0"/>
        <v>8</v>
      </c>
      <c r="G36" s="52">
        <f t="shared" si="1"/>
        <v>0</v>
      </c>
      <c r="H36" s="51">
        <f t="shared" si="4"/>
        <v>0.92272202998846597</v>
      </c>
      <c r="I36" s="53">
        <f>SUM(方向別!I118,方向別!I241,方向別!I364)</f>
        <v>43</v>
      </c>
      <c r="J36" s="53">
        <f>SUM(方向別!J118,方向別!J241,方向別!J364)</f>
        <v>0</v>
      </c>
      <c r="K36" s="53">
        <f>SUM(方向別!K118,方向別!K241,方向別!K364)</f>
        <v>2</v>
      </c>
      <c r="L36" s="53">
        <f>SUM(方向別!L118,方向別!L241,方向別!L364)</f>
        <v>1</v>
      </c>
      <c r="M36" s="53">
        <f t="shared" si="2"/>
        <v>46</v>
      </c>
      <c r="N36" s="52">
        <f t="shared" si="7"/>
        <v>2.1739130434782608</v>
      </c>
      <c r="O36" s="51">
        <f t="shared" si="6"/>
        <v>2.6947861745752784</v>
      </c>
      <c r="P36" s="44"/>
      <c r="BL36" s="45"/>
      <c r="BM36" s="45"/>
      <c r="BN36" s="45"/>
      <c r="BO36" s="45"/>
    </row>
    <row r="37" spans="1:67" s="44" customFormat="1" ht="13.5" customHeight="1">
      <c r="A37" s="54" t="s">
        <v>33</v>
      </c>
      <c r="B37" s="53">
        <f>方向別!I78</f>
        <v>9</v>
      </c>
      <c r="C37" s="53">
        <f>方向別!J78</f>
        <v>0</v>
      </c>
      <c r="D37" s="53">
        <f>方向別!K78</f>
        <v>0</v>
      </c>
      <c r="E37" s="53">
        <f>方向別!L78</f>
        <v>0</v>
      </c>
      <c r="F37" s="53">
        <f t="shared" si="0"/>
        <v>9</v>
      </c>
      <c r="G37" s="52">
        <f t="shared" si="1"/>
        <v>0</v>
      </c>
      <c r="H37" s="51">
        <f t="shared" si="4"/>
        <v>1.0380622837370241</v>
      </c>
      <c r="I37" s="53">
        <f>SUM(方向別!I119,方向別!I242,方向別!I365)</f>
        <v>32</v>
      </c>
      <c r="J37" s="53">
        <f>SUM(方向別!J119,方向別!J242,方向別!J365)</f>
        <v>0</v>
      </c>
      <c r="K37" s="53">
        <f>SUM(方向別!K119,方向別!K242,方向別!K365)</f>
        <v>5</v>
      </c>
      <c r="L37" s="53">
        <f>SUM(方向別!L119,方向別!L242,方向別!L365)</f>
        <v>1</v>
      </c>
      <c r="M37" s="53">
        <f t="shared" si="2"/>
        <v>38</v>
      </c>
      <c r="N37" s="52">
        <f t="shared" si="7"/>
        <v>2.6315789473684208</v>
      </c>
      <c r="O37" s="51">
        <f t="shared" si="6"/>
        <v>2.2261277094317515</v>
      </c>
      <c r="BL37" s="45"/>
      <c r="BM37" s="45"/>
      <c r="BN37" s="45"/>
      <c r="BO37" s="45"/>
    </row>
    <row r="38" spans="1:67" s="46" customFormat="1" ht="13.5" customHeight="1">
      <c r="A38" s="54" t="s">
        <v>34</v>
      </c>
      <c r="B38" s="53">
        <f>方向別!I79</f>
        <v>8</v>
      </c>
      <c r="C38" s="53">
        <f>方向別!J79</f>
        <v>0</v>
      </c>
      <c r="D38" s="53">
        <f>方向別!K79</f>
        <v>1</v>
      </c>
      <c r="E38" s="53">
        <f>方向別!L79</f>
        <v>0</v>
      </c>
      <c r="F38" s="53">
        <f t="shared" si="0"/>
        <v>9</v>
      </c>
      <c r="G38" s="52">
        <f t="shared" si="1"/>
        <v>0</v>
      </c>
      <c r="H38" s="51">
        <f t="shared" si="4"/>
        <v>1.0380622837370241</v>
      </c>
      <c r="I38" s="53">
        <f>SUM(方向別!I120,方向別!I243,方向別!I366)</f>
        <v>23</v>
      </c>
      <c r="J38" s="53">
        <f>SUM(方向別!J120,方向別!J243,方向別!J366)</f>
        <v>0</v>
      </c>
      <c r="K38" s="53">
        <f>SUM(方向別!K120,方向別!K243,方向別!K366)</f>
        <v>1</v>
      </c>
      <c r="L38" s="53">
        <f>SUM(方向別!L120,方向別!L243,方向別!L366)</f>
        <v>1</v>
      </c>
      <c r="M38" s="53">
        <f t="shared" si="2"/>
        <v>25</v>
      </c>
      <c r="N38" s="52">
        <f t="shared" si="7"/>
        <v>4</v>
      </c>
      <c r="O38" s="51">
        <f t="shared" si="6"/>
        <v>1.4645577035735209</v>
      </c>
      <c r="P38" s="44"/>
      <c r="BL38" s="45"/>
      <c r="BM38" s="45"/>
      <c r="BN38" s="45"/>
      <c r="BO38" s="45"/>
    </row>
    <row r="39" spans="1:67" s="44" customFormat="1" ht="13.5" customHeight="1">
      <c r="A39" s="50" t="s">
        <v>15</v>
      </c>
      <c r="B39" s="49">
        <f>SUM(B33:B38)</f>
        <v>56</v>
      </c>
      <c r="C39" s="49">
        <f>SUM(C33:C38)</f>
        <v>0</v>
      </c>
      <c r="D39" s="49">
        <f>SUM(D33:D38)</f>
        <v>6</v>
      </c>
      <c r="E39" s="49">
        <f>SUM(E33:E38)</f>
        <v>0</v>
      </c>
      <c r="F39" s="49">
        <f t="shared" si="0"/>
        <v>62</v>
      </c>
      <c r="G39" s="48">
        <f t="shared" si="1"/>
        <v>0</v>
      </c>
      <c r="H39" s="47">
        <f t="shared" si="4"/>
        <v>7.1510957324106119</v>
      </c>
      <c r="I39" s="49">
        <f>SUM(I33:I38)</f>
        <v>201</v>
      </c>
      <c r="J39" s="49">
        <f>SUM(J33:J38)</f>
        <v>2</v>
      </c>
      <c r="K39" s="49">
        <f>SUM(K33:K38)</f>
        <v>17</v>
      </c>
      <c r="L39" s="49">
        <f>SUM(L33:L38)</f>
        <v>6</v>
      </c>
      <c r="M39" s="49">
        <f t="shared" si="2"/>
        <v>226</v>
      </c>
      <c r="N39" s="48">
        <f t="shared" si="7"/>
        <v>3.5398230088495577</v>
      </c>
      <c r="O39" s="47">
        <f t="shared" si="6"/>
        <v>13.239601640304627</v>
      </c>
      <c r="BL39" s="45"/>
      <c r="BM39" s="45"/>
      <c r="BN39" s="45"/>
      <c r="BO39" s="45"/>
    </row>
    <row r="40" spans="1:67" s="44" customFormat="1" ht="13.5" customHeight="1">
      <c r="A40" s="58" t="s">
        <v>35</v>
      </c>
      <c r="B40" s="57">
        <f>方向別!I81</f>
        <v>10</v>
      </c>
      <c r="C40" s="57">
        <f>方向別!J81</f>
        <v>0</v>
      </c>
      <c r="D40" s="57">
        <f>方向別!K81</f>
        <v>1</v>
      </c>
      <c r="E40" s="57">
        <f>方向別!L81</f>
        <v>0</v>
      </c>
      <c r="F40" s="57">
        <f t="shared" si="0"/>
        <v>11</v>
      </c>
      <c r="G40" s="56">
        <f t="shared" si="1"/>
        <v>0</v>
      </c>
      <c r="H40" s="55">
        <f t="shared" si="4"/>
        <v>1.2687427912341407</v>
      </c>
      <c r="I40" s="57">
        <f>SUM(方向別!I122,方向別!I245,方向別!I368)</f>
        <v>38</v>
      </c>
      <c r="J40" s="57">
        <f>SUM(方向別!J122,方向別!J245,方向別!J368)</f>
        <v>0</v>
      </c>
      <c r="K40" s="57">
        <f>SUM(方向別!K122,方向別!K245,方向別!K368)</f>
        <v>3</v>
      </c>
      <c r="L40" s="57">
        <f>SUM(方向別!L122,方向別!L245,方向別!L368)</f>
        <v>0</v>
      </c>
      <c r="M40" s="57">
        <f t="shared" si="2"/>
        <v>41</v>
      </c>
      <c r="N40" s="56">
        <f t="shared" si="7"/>
        <v>0</v>
      </c>
      <c r="O40" s="55">
        <f t="shared" si="6"/>
        <v>2.4018746338605741</v>
      </c>
      <c r="BL40" s="45"/>
      <c r="BM40" s="45"/>
      <c r="BN40" s="45"/>
      <c r="BO40" s="45"/>
    </row>
    <row r="41" spans="1:67" s="46" customFormat="1" ht="13.5" customHeight="1">
      <c r="A41" s="54" t="s">
        <v>36</v>
      </c>
      <c r="B41" s="53">
        <f>方向別!I82</f>
        <v>8</v>
      </c>
      <c r="C41" s="53">
        <f>方向別!J82</f>
        <v>0</v>
      </c>
      <c r="D41" s="53">
        <f>方向別!K82</f>
        <v>1</v>
      </c>
      <c r="E41" s="53">
        <f>方向別!L82</f>
        <v>0</v>
      </c>
      <c r="F41" s="53">
        <f t="shared" si="0"/>
        <v>9</v>
      </c>
      <c r="G41" s="52">
        <f t="shared" si="1"/>
        <v>0</v>
      </c>
      <c r="H41" s="51">
        <f t="shared" si="4"/>
        <v>1.0380622837370241</v>
      </c>
      <c r="I41" s="53">
        <f>SUM(方向別!I123,方向別!I246,方向別!I369)</f>
        <v>32</v>
      </c>
      <c r="J41" s="53">
        <f>SUM(方向別!J123,方向別!J246,方向別!J369)</f>
        <v>3</v>
      </c>
      <c r="K41" s="53">
        <f>SUM(方向別!K123,方向別!K246,方向別!K369)</f>
        <v>1</v>
      </c>
      <c r="L41" s="53">
        <f>SUM(方向別!L123,方向別!L246,方向別!L369)</f>
        <v>0</v>
      </c>
      <c r="M41" s="53">
        <f t="shared" si="2"/>
        <v>36</v>
      </c>
      <c r="N41" s="52">
        <f t="shared" si="7"/>
        <v>8.3333333333333321</v>
      </c>
      <c r="O41" s="51">
        <f t="shared" si="6"/>
        <v>2.1089630931458698</v>
      </c>
      <c r="P41" s="44"/>
    </row>
    <row r="42" spans="1:67" s="46" customFormat="1" ht="13.5" customHeight="1">
      <c r="A42" s="54" t="s">
        <v>37</v>
      </c>
      <c r="B42" s="53">
        <f>方向別!I83</f>
        <v>9</v>
      </c>
      <c r="C42" s="53">
        <f>方向別!J83</f>
        <v>0</v>
      </c>
      <c r="D42" s="53">
        <f>方向別!K83</f>
        <v>5</v>
      </c>
      <c r="E42" s="53">
        <f>方向別!L83</f>
        <v>0</v>
      </c>
      <c r="F42" s="53">
        <f t="shared" si="0"/>
        <v>14</v>
      </c>
      <c r="G42" s="52">
        <f t="shared" si="1"/>
        <v>0</v>
      </c>
      <c r="H42" s="51">
        <f t="shared" si="4"/>
        <v>1.6147635524798154</v>
      </c>
      <c r="I42" s="53">
        <f>SUM(方向別!I124,方向別!I247,方向別!I370)</f>
        <v>37</v>
      </c>
      <c r="J42" s="53">
        <f>SUM(方向別!J124,方向別!J247,方向別!J370)</f>
        <v>1</v>
      </c>
      <c r="K42" s="53">
        <f>SUM(方向別!K124,方向別!K247,方向別!K370)</f>
        <v>4</v>
      </c>
      <c r="L42" s="53">
        <f>SUM(方向別!L124,方向別!L247,方向別!L370)</f>
        <v>0</v>
      </c>
      <c r="M42" s="53">
        <f t="shared" si="2"/>
        <v>42</v>
      </c>
      <c r="N42" s="52">
        <f t="shared" si="7"/>
        <v>2.3809523809523809</v>
      </c>
      <c r="O42" s="51">
        <f t="shared" si="6"/>
        <v>2.4604569420035149</v>
      </c>
      <c r="P42" s="44"/>
    </row>
    <row r="43" spans="1:67" s="43" customFormat="1" ht="13.5" customHeight="1">
      <c r="A43" s="54" t="s">
        <v>38</v>
      </c>
      <c r="B43" s="53">
        <f>方向別!I84</f>
        <v>5</v>
      </c>
      <c r="C43" s="53">
        <f>方向別!J84</f>
        <v>0</v>
      </c>
      <c r="D43" s="53">
        <f>方向別!K84</f>
        <v>1</v>
      </c>
      <c r="E43" s="53">
        <f>方向別!L84</f>
        <v>0</v>
      </c>
      <c r="F43" s="53">
        <f t="shared" si="0"/>
        <v>6</v>
      </c>
      <c r="G43" s="52">
        <f t="shared" si="1"/>
        <v>0</v>
      </c>
      <c r="H43" s="51">
        <f>IF(F43=0,0,F43/F$47*100)</f>
        <v>0.69204152249134954</v>
      </c>
      <c r="I43" s="53">
        <f>SUM(方向別!I125,方向別!I248,方向別!I371)</f>
        <v>17</v>
      </c>
      <c r="J43" s="53">
        <f>SUM(方向別!J125,方向別!J248,方向別!J371)</f>
        <v>0</v>
      </c>
      <c r="K43" s="53">
        <f>SUM(方向別!K125,方向別!K248,方向別!K371)</f>
        <v>4</v>
      </c>
      <c r="L43" s="53">
        <f>SUM(方向別!L125,方向別!L248,方向別!L371)</f>
        <v>0</v>
      </c>
      <c r="M43" s="53">
        <f t="shared" si="2"/>
        <v>21</v>
      </c>
      <c r="N43" s="52">
        <f t="shared" si="7"/>
        <v>0</v>
      </c>
      <c r="O43" s="51">
        <f t="shared" si="6"/>
        <v>1.2302284710017575</v>
      </c>
      <c r="P43" s="44"/>
      <c r="BL43" s="45"/>
      <c r="BM43" s="45"/>
      <c r="BN43" s="45"/>
      <c r="BO43" s="45"/>
    </row>
    <row r="44" spans="1:67" s="43" customFormat="1" ht="13.5" customHeight="1">
      <c r="A44" s="54" t="s">
        <v>39</v>
      </c>
      <c r="B44" s="53">
        <f>方向別!I85</f>
        <v>12</v>
      </c>
      <c r="C44" s="53">
        <f>方向別!J85</f>
        <v>0</v>
      </c>
      <c r="D44" s="53">
        <f>方向別!K85</f>
        <v>0</v>
      </c>
      <c r="E44" s="53">
        <f>方向別!L85</f>
        <v>0</v>
      </c>
      <c r="F44" s="53">
        <f t="shared" si="0"/>
        <v>12</v>
      </c>
      <c r="G44" s="52">
        <f t="shared" si="1"/>
        <v>0</v>
      </c>
      <c r="H44" s="51">
        <f t="shared" si="4"/>
        <v>1.3840830449826991</v>
      </c>
      <c r="I44" s="53">
        <f>SUM(方向別!I126,方向別!I249,方向別!I372)</f>
        <v>26</v>
      </c>
      <c r="J44" s="53">
        <f>SUM(方向別!J126,方向別!J249,方向別!J372)</f>
        <v>0</v>
      </c>
      <c r="K44" s="53">
        <f>SUM(方向別!K126,方向別!K249,方向別!K372)</f>
        <v>1</v>
      </c>
      <c r="L44" s="53">
        <f>SUM(方向別!L126,方向別!L249,方向別!L372)</f>
        <v>0</v>
      </c>
      <c r="M44" s="53">
        <f t="shared" si="2"/>
        <v>27</v>
      </c>
      <c r="N44" s="52">
        <f t="shared" si="7"/>
        <v>0</v>
      </c>
      <c r="O44" s="51">
        <f t="shared" si="6"/>
        <v>1.5817223198594026</v>
      </c>
      <c r="P44" s="44"/>
      <c r="BL44" s="45"/>
      <c r="BM44" s="45"/>
      <c r="BN44" s="45"/>
      <c r="BO44" s="45"/>
    </row>
    <row r="45" spans="1:67" s="44" customFormat="1" ht="13.5" customHeight="1">
      <c r="A45" s="54" t="s">
        <v>40</v>
      </c>
      <c r="B45" s="53">
        <f>方向別!I86</f>
        <v>8</v>
      </c>
      <c r="C45" s="53">
        <f>方向別!J86</f>
        <v>0</v>
      </c>
      <c r="D45" s="53">
        <f>方向別!K86</f>
        <v>1</v>
      </c>
      <c r="E45" s="53">
        <f>方向別!L86</f>
        <v>0</v>
      </c>
      <c r="F45" s="53">
        <f t="shared" si="0"/>
        <v>9</v>
      </c>
      <c r="G45" s="52">
        <f t="shared" si="1"/>
        <v>0</v>
      </c>
      <c r="H45" s="51">
        <f t="shared" si="4"/>
        <v>1.0380622837370241</v>
      </c>
      <c r="I45" s="53">
        <f>SUM(方向別!I127,方向別!I250,方向別!I373)</f>
        <v>28</v>
      </c>
      <c r="J45" s="53">
        <f>SUM(方向別!J127,方向別!J250,方向別!J373)</f>
        <v>0</v>
      </c>
      <c r="K45" s="53">
        <f>SUM(方向別!K127,方向別!K250,方向別!K373)</f>
        <v>2</v>
      </c>
      <c r="L45" s="53">
        <f>SUM(方向別!L127,方向別!L250,方向別!L373)</f>
        <v>0</v>
      </c>
      <c r="M45" s="53">
        <f t="shared" si="2"/>
        <v>30</v>
      </c>
      <c r="N45" s="52">
        <f t="shared" si="7"/>
        <v>0</v>
      </c>
      <c r="O45" s="51">
        <f t="shared" si="6"/>
        <v>1.7574692442882252</v>
      </c>
      <c r="BL45" s="45"/>
      <c r="BM45" s="45"/>
      <c r="BN45" s="45"/>
      <c r="BO45" s="45"/>
    </row>
    <row r="46" spans="1:67" s="46" customFormat="1" ht="13.5" customHeight="1">
      <c r="A46" s="50" t="s">
        <v>15</v>
      </c>
      <c r="B46" s="49">
        <f>SUM(B40:B45)</f>
        <v>52</v>
      </c>
      <c r="C46" s="49">
        <f>SUM(C40:C45)</f>
        <v>0</v>
      </c>
      <c r="D46" s="49">
        <f>SUM(D40:D45)</f>
        <v>9</v>
      </c>
      <c r="E46" s="49">
        <f>SUM(E40:E45)</f>
        <v>0</v>
      </c>
      <c r="F46" s="49">
        <f t="shared" si="0"/>
        <v>61</v>
      </c>
      <c r="G46" s="48">
        <f t="shared" si="1"/>
        <v>0</v>
      </c>
      <c r="H46" s="47">
        <f t="shared" si="4"/>
        <v>7.035755478662054</v>
      </c>
      <c r="I46" s="49">
        <f>SUM(I40:I45)</f>
        <v>178</v>
      </c>
      <c r="J46" s="49">
        <f>SUM(J40:J45)</f>
        <v>4</v>
      </c>
      <c r="K46" s="49">
        <f>SUM(K40:K45)</f>
        <v>15</v>
      </c>
      <c r="L46" s="49">
        <f>SUM(L40:L45)</f>
        <v>0</v>
      </c>
      <c r="M46" s="49">
        <f t="shared" si="2"/>
        <v>197</v>
      </c>
      <c r="N46" s="48">
        <f t="shared" si="7"/>
        <v>2.030456852791878</v>
      </c>
      <c r="O46" s="47">
        <f t="shared" si="6"/>
        <v>11.540714704159344</v>
      </c>
      <c r="P46" s="44"/>
    </row>
    <row r="47" spans="1:67" s="43" customFormat="1" ht="13.5" customHeight="1">
      <c r="A47" s="50" t="s">
        <v>41</v>
      </c>
      <c r="B47" s="49">
        <f>SUM(B17,B24:B32,B39,B46)</f>
        <v>717</v>
      </c>
      <c r="C47" s="49">
        <f>SUM(C17,C24:C32,C39,C46)</f>
        <v>17</v>
      </c>
      <c r="D47" s="49">
        <f>SUM(D17,D24:D32,D39,D46)</f>
        <v>106</v>
      </c>
      <c r="E47" s="49">
        <f>SUM(E17,E24:E32,E39,E46)</f>
        <v>27</v>
      </c>
      <c r="F47" s="49">
        <f t="shared" si="0"/>
        <v>867</v>
      </c>
      <c r="G47" s="48">
        <f t="shared" si="1"/>
        <v>5.0749711649365628</v>
      </c>
      <c r="H47" s="47">
        <f t="shared" si="4"/>
        <v>100</v>
      </c>
      <c r="I47" s="49">
        <f>SUM(I17,I24:I32,I39,I46)</f>
        <v>1437</v>
      </c>
      <c r="J47" s="49">
        <f>SUM(J17,J24:J32,J39,J46)</f>
        <v>52</v>
      </c>
      <c r="K47" s="49">
        <f>SUM(K17,K24:K32,K39,K46)</f>
        <v>175</v>
      </c>
      <c r="L47" s="49">
        <f>SUM(L17,L24:L32,L39,L46)</f>
        <v>43</v>
      </c>
      <c r="M47" s="49">
        <f t="shared" si="2"/>
        <v>1707</v>
      </c>
      <c r="N47" s="48">
        <f t="shared" si="7"/>
        <v>5.5653192735793793</v>
      </c>
      <c r="O47" s="47">
        <f t="shared" si="6"/>
        <v>100</v>
      </c>
      <c r="P47" s="44"/>
      <c r="BL47" s="45"/>
      <c r="BM47" s="45"/>
      <c r="BN47" s="45"/>
      <c r="BO47" s="45"/>
    </row>
    <row r="48" spans="1:67" s="43" customFormat="1" ht="13.5" customHeight="1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5"/>
      <c r="BM48" s="45"/>
      <c r="BN48" s="45"/>
      <c r="BO48" s="45"/>
    </row>
    <row r="49" spans="1:67" s="44" customFormat="1" ht="13.5" customHeight="1">
      <c r="BL49" s="45"/>
      <c r="BM49" s="45"/>
      <c r="BN49" s="45"/>
      <c r="BO49" s="45"/>
    </row>
    <row r="50" spans="1:67" s="46" customFormat="1" ht="13.5" customHeight="1">
      <c r="A50" s="70" t="s">
        <v>0</v>
      </c>
      <c r="B50" s="69" t="s">
        <v>75</v>
      </c>
      <c r="C50" s="68"/>
      <c r="D50" s="68"/>
      <c r="E50" s="68"/>
      <c r="F50" s="68"/>
      <c r="G50" s="68"/>
      <c r="H50" s="67"/>
      <c r="I50" s="69" t="s">
        <v>76</v>
      </c>
      <c r="J50" s="68"/>
      <c r="K50" s="68"/>
      <c r="L50" s="68"/>
      <c r="M50" s="68"/>
      <c r="N50" s="68"/>
      <c r="O50" s="67"/>
      <c r="P50" s="66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  <c r="BL50" s="45"/>
      <c r="BM50" s="45"/>
      <c r="BN50" s="45"/>
      <c r="BO50" s="45"/>
    </row>
    <row r="51" spans="1:67" s="43" customFormat="1" ht="39" customHeight="1">
      <c r="A51" s="65" t="s">
        <v>1</v>
      </c>
      <c r="B51" s="63" t="s">
        <v>2</v>
      </c>
      <c r="C51" s="62" t="s">
        <v>3</v>
      </c>
      <c r="D51" s="61" t="s">
        <v>4</v>
      </c>
      <c r="E51" s="62" t="s">
        <v>5</v>
      </c>
      <c r="F51" s="61" t="s">
        <v>6</v>
      </c>
      <c r="G51" s="61" t="s">
        <v>7</v>
      </c>
      <c r="H51" s="64" t="s">
        <v>8</v>
      </c>
      <c r="I51" s="63" t="s">
        <v>2</v>
      </c>
      <c r="J51" s="61" t="s">
        <v>3</v>
      </c>
      <c r="K51" s="61" t="s">
        <v>4</v>
      </c>
      <c r="L51" s="62" t="s">
        <v>5</v>
      </c>
      <c r="M51" s="61" t="s">
        <v>6</v>
      </c>
      <c r="N51" s="61" t="s">
        <v>7</v>
      </c>
      <c r="O51" s="60" t="s">
        <v>8</v>
      </c>
      <c r="P51" s="59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5"/>
      <c r="BM51" s="45"/>
      <c r="BN51" s="45"/>
      <c r="BO51" s="45"/>
    </row>
    <row r="52" spans="1:67" s="43" customFormat="1" ht="13.5" customHeight="1">
      <c r="A52" s="58" t="s">
        <v>9</v>
      </c>
      <c r="B52" s="57">
        <f>方向別!I175</f>
        <v>22</v>
      </c>
      <c r="C52" s="57">
        <f>方向別!J175</f>
        <v>2</v>
      </c>
      <c r="D52" s="57">
        <f>方向別!K175</f>
        <v>2</v>
      </c>
      <c r="E52" s="57">
        <f>方向別!L175</f>
        <v>2</v>
      </c>
      <c r="F52" s="57">
        <f>SUM(B52:E52)</f>
        <v>28</v>
      </c>
      <c r="G52" s="56">
        <f>IF(SUM(C52,E52)=0,0,SUM(C52,E52)/F52*100)</f>
        <v>14.285714285714285</v>
      </c>
      <c r="H52" s="55">
        <f t="shared" ref="H52:H88" si="8">IF(F52=0,0,F52/F$88*100)</f>
        <v>1.2522361359570662</v>
      </c>
      <c r="I52" s="57">
        <f>SUM(方向別!B52,方向別!B93,方向別!B216,方向別!B339)</f>
        <v>21</v>
      </c>
      <c r="J52" s="57">
        <f>SUM(方向別!C52,方向別!C93,方向別!C216,方向別!C339)</f>
        <v>1</v>
      </c>
      <c r="K52" s="57">
        <f>SUM(方向別!D52,方向別!D93,方向別!D216,方向別!D339)</f>
        <v>2</v>
      </c>
      <c r="L52" s="57">
        <f>SUM(方向別!E52,方向別!E93,方向別!E216,方向別!E339)</f>
        <v>2</v>
      </c>
      <c r="M52" s="57">
        <f>SUM(I52:L52)</f>
        <v>26</v>
      </c>
      <c r="N52" s="56">
        <f>IF(SUM(J52,L52)=0,0,SUM(J52,L52)/M52*100)</f>
        <v>11.538461538461538</v>
      </c>
      <c r="O52" s="55">
        <f t="shared" ref="O52:O88" si="9">IF(M52=0,0,M52/M$88*100)</f>
        <v>0.75823855351414404</v>
      </c>
      <c r="P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  <c r="BL52" s="45"/>
      <c r="BM52" s="45"/>
      <c r="BN52" s="45"/>
      <c r="BO52" s="45"/>
    </row>
    <row r="53" spans="1:67" s="43" customFormat="1" ht="13.5" customHeight="1">
      <c r="A53" s="54" t="s">
        <v>10</v>
      </c>
      <c r="B53" s="53">
        <f>方向別!I176</f>
        <v>24</v>
      </c>
      <c r="C53" s="53">
        <f>方向別!J176</f>
        <v>2</v>
      </c>
      <c r="D53" s="53">
        <f>方向別!K176</f>
        <v>0</v>
      </c>
      <c r="E53" s="53">
        <f>方向別!L176</f>
        <v>0</v>
      </c>
      <c r="F53" s="53">
        <f t="shared" ref="F53:F88" si="10">SUM(B53:E53)</f>
        <v>26</v>
      </c>
      <c r="G53" s="52">
        <f t="shared" ref="G53:G88" si="11">IF(SUM(C53,E53)=0,0,SUM(C53,E53)/F53*100)</f>
        <v>7.6923076923076925</v>
      </c>
      <c r="H53" s="51">
        <f t="shared" si="8"/>
        <v>1.1627906976744187</v>
      </c>
      <c r="I53" s="53">
        <f>SUM(方向別!B53,方向別!B94,方向別!B217,方向別!B340)</f>
        <v>27</v>
      </c>
      <c r="J53" s="53">
        <f>SUM(方向別!C53,方向別!C94,方向別!C217,方向別!C340)</f>
        <v>1</v>
      </c>
      <c r="K53" s="53">
        <f>SUM(方向別!D53,方向別!D94,方向別!D217,方向別!D340)</f>
        <v>1</v>
      </c>
      <c r="L53" s="53">
        <f>SUM(方向別!E53,方向別!E94,方向別!E217,方向別!E340)</f>
        <v>3</v>
      </c>
      <c r="M53" s="53">
        <f t="shared" ref="M53:M88" si="12">SUM(I53:L53)</f>
        <v>32</v>
      </c>
      <c r="N53" s="52">
        <f t="shared" ref="N53:N62" si="13">IF(SUM(J53,L53)=0,0,SUM(J53,L53)/M53*100)</f>
        <v>12.5</v>
      </c>
      <c r="O53" s="51">
        <f t="shared" si="9"/>
        <v>0.93321668124817736</v>
      </c>
      <c r="P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  <c r="BL53" s="45"/>
      <c r="BM53" s="45"/>
      <c r="BN53" s="45"/>
      <c r="BO53" s="45"/>
    </row>
    <row r="54" spans="1:67" s="43" customFormat="1" ht="13.5" customHeight="1">
      <c r="A54" s="54" t="s">
        <v>11</v>
      </c>
      <c r="B54" s="53">
        <f>方向別!I177</f>
        <v>25</v>
      </c>
      <c r="C54" s="53">
        <f>方向別!J177</f>
        <v>3</v>
      </c>
      <c r="D54" s="53">
        <f>方向別!K177</f>
        <v>0</v>
      </c>
      <c r="E54" s="53">
        <f>方向別!L177</f>
        <v>1</v>
      </c>
      <c r="F54" s="53">
        <f t="shared" si="10"/>
        <v>29</v>
      </c>
      <c r="G54" s="52">
        <f t="shared" si="11"/>
        <v>13.793103448275861</v>
      </c>
      <c r="H54" s="51">
        <f t="shared" si="8"/>
        <v>1.2969588550983899</v>
      </c>
      <c r="I54" s="53">
        <f>SUM(方向別!B54,方向別!B95,方向別!B218,方向別!B341)</f>
        <v>35</v>
      </c>
      <c r="J54" s="53">
        <f>SUM(方向別!C54,方向別!C95,方向別!C218,方向別!C341)</f>
        <v>0</v>
      </c>
      <c r="K54" s="53">
        <f>SUM(方向別!D54,方向別!D95,方向別!D218,方向別!D341)</f>
        <v>1</v>
      </c>
      <c r="L54" s="53">
        <f>SUM(方向別!E54,方向別!E95,方向別!E218,方向別!E341)</f>
        <v>0</v>
      </c>
      <c r="M54" s="53">
        <f t="shared" si="12"/>
        <v>36</v>
      </c>
      <c r="N54" s="52">
        <f t="shared" si="13"/>
        <v>0</v>
      </c>
      <c r="O54" s="51">
        <f t="shared" si="9"/>
        <v>1.0498687664041995</v>
      </c>
      <c r="P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  <c r="BL54" s="45"/>
      <c r="BM54" s="45"/>
      <c r="BN54" s="45"/>
      <c r="BO54" s="45"/>
    </row>
    <row r="55" spans="1:67" s="43" customFormat="1" ht="13.5" customHeight="1">
      <c r="A55" s="54" t="s">
        <v>12</v>
      </c>
      <c r="B55" s="53">
        <f>方向別!I178</f>
        <v>31</v>
      </c>
      <c r="C55" s="53">
        <f>方向別!J178</f>
        <v>2</v>
      </c>
      <c r="D55" s="53">
        <f>方向別!K178</f>
        <v>2</v>
      </c>
      <c r="E55" s="53">
        <f>方向別!L178</f>
        <v>0</v>
      </c>
      <c r="F55" s="53">
        <f t="shared" si="10"/>
        <v>35</v>
      </c>
      <c r="G55" s="52">
        <f t="shared" si="11"/>
        <v>5.7142857142857144</v>
      </c>
      <c r="H55" s="51">
        <f t="shared" si="8"/>
        <v>1.5652951699463327</v>
      </c>
      <c r="I55" s="53">
        <f>SUM(方向別!B55,方向別!B96,方向別!B219,方向別!B342)</f>
        <v>42</v>
      </c>
      <c r="J55" s="53">
        <f>SUM(方向別!C55,方向別!C96,方向別!C219,方向別!C342)</f>
        <v>0</v>
      </c>
      <c r="K55" s="53">
        <f>SUM(方向別!D55,方向別!D96,方向別!D219,方向別!D342)</f>
        <v>4</v>
      </c>
      <c r="L55" s="53">
        <f>SUM(方向別!E55,方向別!E96,方向別!E219,方向別!E342)</f>
        <v>1</v>
      </c>
      <c r="M55" s="53">
        <f t="shared" si="12"/>
        <v>47</v>
      </c>
      <c r="N55" s="52">
        <f t="shared" si="13"/>
        <v>2.1276595744680851</v>
      </c>
      <c r="O55" s="51">
        <f t="shared" si="9"/>
        <v>1.3706620005832604</v>
      </c>
      <c r="P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  <c r="BL55" s="45"/>
      <c r="BM55" s="45"/>
      <c r="BN55" s="45"/>
      <c r="BO55" s="45"/>
    </row>
    <row r="56" spans="1:67" s="43" customFormat="1" ht="13.5" customHeight="1">
      <c r="A56" s="54" t="s">
        <v>13</v>
      </c>
      <c r="B56" s="53">
        <f>方向別!I179</f>
        <v>27</v>
      </c>
      <c r="C56" s="53">
        <f>方向別!J179</f>
        <v>3</v>
      </c>
      <c r="D56" s="53">
        <f>方向別!K179</f>
        <v>2</v>
      </c>
      <c r="E56" s="53">
        <f>方向別!L179</f>
        <v>0</v>
      </c>
      <c r="F56" s="53">
        <f t="shared" si="10"/>
        <v>32</v>
      </c>
      <c r="G56" s="52">
        <f t="shared" si="11"/>
        <v>9.375</v>
      </c>
      <c r="H56" s="51">
        <f t="shared" si="8"/>
        <v>1.4311270125223614</v>
      </c>
      <c r="I56" s="53">
        <f>SUM(方向別!B56,方向別!B97,方向別!B220,方向別!B343)</f>
        <v>29</v>
      </c>
      <c r="J56" s="53">
        <f>SUM(方向別!C56,方向別!C97,方向別!C220,方向別!C343)</f>
        <v>3</v>
      </c>
      <c r="K56" s="53">
        <f>SUM(方向別!D56,方向別!D97,方向別!D220,方向別!D343)</f>
        <v>4</v>
      </c>
      <c r="L56" s="53">
        <f>SUM(方向別!E56,方向別!E97,方向別!E220,方向別!E343)</f>
        <v>3</v>
      </c>
      <c r="M56" s="53">
        <f t="shared" si="12"/>
        <v>39</v>
      </c>
      <c r="N56" s="52">
        <f t="shared" si="13"/>
        <v>15.384615384615385</v>
      </c>
      <c r="O56" s="51">
        <f t="shared" si="9"/>
        <v>1.1373578302712162</v>
      </c>
      <c r="P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  <c r="BL56" s="45"/>
      <c r="BM56" s="45"/>
      <c r="BN56" s="45"/>
      <c r="BO56" s="45"/>
    </row>
    <row r="57" spans="1:67" s="44" customFormat="1" ht="13.5" customHeight="1">
      <c r="A57" s="54" t="s">
        <v>14</v>
      </c>
      <c r="B57" s="53">
        <f>方向別!I180</f>
        <v>31</v>
      </c>
      <c r="C57" s="53">
        <f>方向別!J180</f>
        <v>3</v>
      </c>
      <c r="D57" s="53">
        <f>方向別!K180</f>
        <v>2</v>
      </c>
      <c r="E57" s="53">
        <f>方向別!L180</f>
        <v>0</v>
      </c>
      <c r="F57" s="53">
        <f t="shared" si="10"/>
        <v>36</v>
      </c>
      <c r="G57" s="52">
        <f t="shared" si="11"/>
        <v>8.3333333333333321</v>
      </c>
      <c r="H57" s="51">
        <f t="shared" si="8"/>
        <v>1.6100178890876566</v>
      </c>
      <c r="I57" s="53">
        <f>SUM(方向別!B57,方向別!B98,方向別!B221,方向別!B344)</f>
        <v>34</v>
      </c>
      <c r="J57" s="53">
        <f>SUM(方向別!C57,方向別!C98,方向別!C221,方向別!C344)</f>
        <v>1</v>
      </c>
      <c r="K57" s="53">
        <f>SUM(方向別!D57,方向別!D98,方向別!D221,方向別!D344)</f>
        <v>8</v>
      </c>
      <c r="L57" s="53">
        <f>SUM(方向別!E57,方向別!E98,方向別!E221,方向別!E344)</f>
        <v>1</v>
      </c>
      <c r="M57" s="53">
        <f t="shared" si="12"/>
        <v>44</v>
      </c>
      <c r="N57" s="52">
        <f t="shared" si="13"/>
        <v>4.5454545454545459</v>
      </c>
      <c r="O57" s="51">
        <f t="shared" si="9"/>
        <v>1.2831729367162437</v>
      </c>
      <c r="BL57" s="45"/>
      <c r="BM57" s="45"/>
      <c r="BN57" s="45"/>
      <c r="BO57" s="45"/>
    </row>
    <row r="58" spans="1:67" s="46" customFormat="1" ht="13.5" customHeight="1">
      <c r="A58" s="50" t="s">
        <v>15</v>
      </c>
      <c r="B58" s="49">
        <f>SUM(B52:B57)</f>
        <v>160</v>
      </c>
      <c r="C58" s="49">
        <f>SUM(C52:C57)</f>
        <v>15</v>
      </c>
      <c r="D58" s="49">
        <f>SUM(D52:D57)</f>
        <v>8</v>
      </c>
      <c r="E58" s="49">
        <f>SUM(E52:E57)</f>
        <v>3</v>
      </c>
      <c r="F58" s="49">
        <f t="shared" si="10"/>
        <v>186</v>
      </c>
      <c r="G58" s="48">
        <f t="shared" si="11"/>
        <v>9.67741935483871</v>
      </c>
      <c r="H58" s="47">
        <f t="shared" si="8"/>
        <v>8.3184257602862264</v>
      </c>
      <c r="I58" s="49">
        <f>SUM(I52:I57)</f>
        <v>188</v>
      </c>
      <c r="J58" s="49">
        <f>SUM(J52:J57)</f>
        <v>6</v>
      </c>
      <c r="K58" s="49">
        <f>SUM(K52:K57)</f>
        <v>20</v>
      </c>
      <c r="L58" s="49">
        <f>SUM(L52:L57)</f>
        <v>10</v>
      </c>
      <c r="M58" s="49">
        <f t="shared" si="12"/>
        <v>224</v>
      </c>
      <c r="N58" s="48">
        <f t="shared" si="13"/>
        <v>7.1428571428571423</v>
      </c>
      <c r="O58" s="47">
        <f t="shared" si="9"/>
        <v>6.5325167687372412</v>
      </c>
      <c r="P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spans="1:67" s="43" customFormat="1" ht="13.5" customHeight="1">
      <c r="A59" s="58" t="s">
        <v>16</v>
      </c>
      <c r="B59" s="57">
        <f>方向別!I182</f>
        <v>35</v>
      </c>
      <c r="C59" s="57">
        <f>方向別!J182</f>
        <v>3</v>
      </c>
      <c r="D59" s="57">
        <f>方向別!K182</f>
        <v>5</v>
      </c>
      <c r="E59" s="57">
        <f>方向別!L182</f>
        <v>1</v>
      </c>
      <c r="F59" s="57">
        <f t="shared" si="10"/>
        <v>44</v>
      </c>
      <c r="G59" s="56">
        <f t="shared" si="11"/>
        <v>9.0909090909090917</v>
      </c>
      <c r="H59" s="55">
        <f t="shared" si="8"/>
        <v>1.9677996422182469</v>
      </c>
      <c r="I59" s="57">
        <f>SUM(方向別!B59,方向別!B100,方向別!B223,方向別!B346)</f>
        <v>46</v>
      </c>
      <c r="J59" s="57">
        <f>SUM(方向別!C59,方向別!C100,方向別!C223,方向別!C346)</f>
        <v>1</v>
      </c>
      <c r="K59" s="57">
        <f>SUM(方向別!D59,方向別!D100,方向別!D223,方向別!D346)</f>
        <v>5</v>
      </c>
      <c r="L59" s="57">
        <f>SUM(方向別!E59,方向別!E100,方向別!E223,方向別!E346)</f>
        <v>2</v>
      </c>
      <c r="M59" s="57">
        <f t="shared" si="12"/>
        <v>54</v>
      </c>
      <c r="N59" s="56">
        <f t="shared" si="13"/>
        <v>5.5555555555555554</v>
      </c>
      <c r="O59" s="55">
        <f t="shared" si="9"/>
        <v>1.5748031496062991</v>
      </c>
      <c r="P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5"/>
      <c r="BM59" s="45"/>
      <c r="BN59" s="45"/>
      <c r="BO59" s="45"/>
    </row>
    <row r="60" spans="1:67" s="43" customFormat="1" ht="13.5" customHeight="1">
      <c r="A60" s="54" t="s">
        <v>17</v>
      </c>
      <c r="B60" s="53">
        <f>方向別!I183</f>
        <v>33</v>
      </c>
      <c r="C60" s="53">
        <f>方向別!J183</f>
        <v>2</v>
      </c>
      <c r="D60" s="53">
        <f>方向別!K183</f>
        <v>4</v>
      </c>
      <c r="E60" s="53">
        <f>方向別!L183</f>
        <v>1</v>
      </c>
      <c r="F60" s="53">
        <f t="shared" si="10"/>
        <v>40</v>
      </c>
      <c r="G60" s="52">
        <f t="shared" si="11"/>
        <v>7.5</v>
      </c>
      <c r="H60" s="51">
        <f t="shared" si="8"/>
        <v>1.7889087656529516</v>
      </c>
      <c r="I60" s="53">
        <f>SUM(方向別!B60,方向別!B101,方向別!B224,方向別!B347)</f>
        <v>45</v>
      </c>
      <c r="J60" s="53">
        <f>SUM(方向別!C60,方向別!C101,方向別!C224,方向別!C347)</f>
        <v>1</v>
      </c>
      <c r="K60" s="53">
        <f>SUM(方向別!D60,方向別!D101,方向別!D224,方向別!D347)</f>
        <v>1</v>
      </c>
      <c r="L60" s="53">
        <f>SUM(方向別!E60,方向別!E101,方向別!E224,方向別!E347)</f>
        <v>3</v>
      </c>
      <c r="M60" s="53">
        <f t="shared" si="12"/>
        <v>50</v>
      </c>
      <c r="N60" s="52">
        <f t="shared" si="13"/>
        <v>8</v>
      </c>
      <c r="O60" s="51">
        <f t="shared" si="9"/>
        <v>1.4581510644502771</v>
      </c>
      <c r="P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5"/>
      <c r="BM60" s="45"/>
      <c r="BN60" s="45"/>
      <c r="BO60" s="45"/>
    </row>
    <row r="61" spans="1:67" s="43" customFormat="1" ht="13.5" customHeight="1">
      <c r="A61" s="54" t="s">
        <v>18</v>
      </c>
      <c r="B61" s="53">
        <f>方向別!I184</f>
        <v>26</v>
      </c>
      <c r="C61" s="53">
        <f>方向別!J184</f>
        <v>3</v>
      </c>
      <c r="D61" s="53">
        <f>方向別!K184</f>
        <v>4</v>
      </c>
      <c r="E61" s="53">
        <f>方向別!L184</f>
        <v>1</v>
      </c>
      <c r="F61" s="53">
        <f t="shared" si="10"/>
        <v>34</v>
      </c>
      <c r="G61" s="52">
        <f t="shared" si="11"/>
        <v>11.76470588235294</v>
      </c>
      <c r="H61" s="51">
        <f t="shared" si="8"/>
        <v>1.5205724508050089</v>
      </c>
      <c r="I61" s="53">
        <f>SUM(方向別!B61,方向別!B102,方向別!B225,方向別!B348)</f>
        <v>42</v>
      </c>
      <c r="J61" s="53">
        <f>SUM(方向別!C61,方向別!C102,方向別!C225,方向別!C348)</f>
        <v>4</v>
      </c>
      <c r="K61" s="53">
        <f>SUM(方向別!D61,方向別!D102,方向別!D225,方向別!D348)</f>
        <v>7</v>
      </c>
      <c r="L61" s="53">
        <f>SUM(方向別!E61,方向別!E102,方向別!E225,方向別!E348)</f>
        <v>3</v>
      </c>
      <c r="M61" s="53">
        <f t="shared" si="12"/>
        <v>56</v>
      </c>
      <c r="N61" s="52">
        <f t="shared" si="13"/>
        <v>12.5</v>
      </c>
      <c r="O61" s="51">
        <f t="shared" si="9"/>
        <v>1.6331291921843103</v>
      </c>
      <c r="P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5"/>
      <c r="BM61" s="45"/>
      <c r="BN61" s="45"/>
      <c r="BO61" s="45"/>
    </row>
    <row r="62" spans="1:67" s="43" customFormat="1" ht="13.5" customHeight="1">
      <c r="A62" s="54" t="s">
        <v>19</v>
      </c>
      <c r="B62" s="53">
        <f>方向別!I185</f>
        <v>36</v>
      </c>
      <c r="C62" s="53">
        <f>方向別!J185</f>
        <v>0</v>
      </c>
      <c r="D62" s="53">
        <f>方向別!K185</f>
        <v>4</v>
      </c>
      <c r="E62" s="53">
        <f>方向別!L185</f>
        <v>0</v>
      </c>
      <c r="F62" s="53">
        <f t="shared" si="10"/>
        <v>40</v>
      </c>
      <c r="G62" s="52">
        <f t="shared" si="11"/>
        <v>0</v>
      </c>
      <c r="H62" s="51">
        <f t="shared" si="8"/>
        <v>1.7889087656529516</v>
      </c>
      <c r="I62" s="53">
        <f>SUM(方向別!B62,方向別!B103,方向別!B226,方向別!B349)</f>
        <v>34</v>
      </c>
      <c r="J62" s="53">
        <f>SUM(方向別!C62,方向別!C103,方向別!C226,方向別!C349)</f>
        <v>6</v>
      </c>
      <c r="K62" s="53">
        <f>SUM(方向別!D62,方向別!D103,方向別!D226,方向別!D349)</f>
        <v>6</v>
      </c>
      <c r="L62" s="53">
        <f>SUM(方向別!E62,方向別!E103,方向別!E226,方向別!E349)</f>
        <v>2</v>
      </c>
      <c r="M62" s="53">
        <f t="shared" si="12"/>
        <v>48</v>
      </c>
      <c r="N62" s="52">
        <f t="shared" si="13"/>
        <v>16.666666666666664</v>
      </c>
      <c r="O62" s="51">
        <f t="shared" si="9"/>
        <v>1.3998250218722661</v>
      </c>
      <c r="P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5"/>
      <c r="BM62" s="45"/>
      <c r="BN62" s="45"/>
      <c r="BO62" s="45"/>
    </row>
    <row r="63" spans="1:67" s="43" customFormat="1" ht="13.5" customHeight="1">
      <c r="A63" s="54" t="s">
        <v>20</v>
      </c>
      <c r="B63" s="53">
        <f>方向別!I186</f>
        <v>42</v>
      </c>
      <c r="C63" s="53">
        <f>方向別!J186</f>
        <v>1</v>
      </c>
      <c r="D63" s="53">
        <f>方向別!K186</f>
        <v>4</v>
      </c>
      <c r="E63" s="53">
        <f>方向別!L186</f>
        <v>1</v>
      </c>
      <c r="F63" s="53">
        <f t="shared" si="10"/>
        <v>48</v>
      </c>
      <c r="G63" s="52">
        <f>IF(SUM(C63,E63)=0,0,SUM(C63,E63)/F63*100)</f>
        <v>4.1666666666666661</v>
      </c>
      <c r="H63" s="51">
        <f t="shared" si="8"/>
        <v>2.1466905187835419</v>
      </c>
      <c r="I63" s="53">
        <f>SUM(方向別!B63,方向別!B104,方向別!B227,方向別!B350)</f>
        <v>48</v>
      </c>
      <c r="J63" s="53">
        <f>SUM(方向別!C63,方向別!C104,方向別!C227,方向別!C350)</f>
        <v>2</v>
      </c>
      <c r="K63" s="53">
        <f>SUM(方向別!D63,方向別!D104,方向別!D227,方向別!D350)</f>
        <v>1</v>
      </c>
      <c r="L63" s="53">
        <f>SUM(方向別!E63,方向別!E104,方向別!E227,方向別!E350)</f>
        <v>3</v>
      </c>
      <c r="M63" s="53">
        <f t="shared" si="12"/>
        <v>54</v>
      </c>
      <c r="N63" s="52">
        <f>IF(SUM(J63,L63)=0,0,SUM(J63,L63)/M63*100)</f>
        <v>9.2592592592592595</v>
      </c>
      <c r="O63" s="51">
        <f t="shared" si="9"/>
        <v>1.5748031496062991</v>
      </c>
      <c r="P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5"/>
      <c r="BM63" s="45"/>
      <c r="BN63" s="45"/>
      <c r="BO63" s="45"/>
    </row>
    <row r="64" spans="1:67" s="43" customFormat="1" ht="13.5" customHeight="1">
      <c r="A64" s="54" t="s">
        <v>21</v>
      </c>
      <c r="B64" s="53">
        <f>方向別!I187</f>
        <v>26</v>
      </c>
      <c r="C64" s="53">
        <f>方向別!J187</f>
        <v>2</v>
      </c>
      <c r="D64" s="53">
        <f>方向別!K187</f>
        <v>4</v>
      </c>
      <c r="E64" s="53">
        <f>方向別!L187</f>
        <v>1</v>
      </c>
      <c r="F64" s="53">
        <f t="shared" si="10"/>
        <v>33</v>
      </c>
      <c r="G64" s="52">
        <f t="shared" si="11"/>
        <v>9.0909090909090917</v>
      </c>
      <c r="H64" s="51">
        <f t="shared" si="8"/>
        <v>1.4758497316636852</v>
      </c>
      <c r="I64" s="53">
        <f>SUM(方向別!B64,方向別!B105,方向別!B228,方向別!B351)</f>
        <v>40</v>
      </c>
      <c r="J64" s="53">
        <f>SUM(方向別!C64,方向別!C105,方向別!C228,方向別!C351)</f>
        <v>3</v>
      </c>
      <c r="K64" s="53">
        <f>SUM(方向別!D64,方向別!D105,方向別!D228,方向別!D351)</f>
        <v>4</v>
      </c>
      <c r="L64" s="53">
        <f>SUM(方向別!E64,方向別!E105,方向別!E228,方向別!E351)</f>
        <v>5</v>
      </c>
      <c r="M64" s="53">
        <f t="shared" si="12"/>
        <v>52</v>
      </c>
      <c r="N64" s="52">
        <f>IF(SUM(J64,L64)=0,0,SUM(J64,L64)/M64*100)</f>
        <v>15.384615384615385</v>
      </c>
      <c r="O64" s="51">
        <f t="shared" si="9"/>
        <v>1.5164771070282881</v>
      </c>
      <c r="P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5"/>
      <c r="BM64" s="45"/>
      <c r="BN64" s="45"/>
      <c r="BO64" s="45"/>
    </row>
    <row r="65" spans="1:67" s="43" customFormat="1" ht="13.5" customHeight="1">
      <c r="A65" s="50" t="s">
        <v>15</v>
      </c>
      <c r="B65" s="49">
        <f>SUM(B59:B64)</f>
        <v>198</v>
      </c>
      <c r="C65" s="49">
        <f>SUM(C59:C64)</f>
        <v>11</v>
      </c>
      <c r="D65" s="49">
        <f>SUM(D59:D64)</f>
        <v>25</v>
      </c>
      <c r="E65" s="49">
        <f>SUM(E59:E64)</f>
        <v>5</v>
      </c>
      <c r="F65" s="49">
        <f t="shared" si="10"/>
        <v>239</v>
      </c>
      <c r="G65" s="48">
        <f>IF(SUM(C65,E65)=0,0,SUM(C65,E65)/F65*100)</f>
        <v>6.6945606694560666</v>
      </c>
      <c r="H65" s="47">
        <f t="shared" si="8"/>
        <v>10.688729874776387</v>
      </c>
      <c r="I65" s="49">
        <f>SUM(I59:I64)</f>
        <v>255</v>
      </c>
      <c r="J65" s="49">
        <f>SUM(J59:J64)</f>
        <v>17</v>
      </c>
      <c r="K65" s="49">
        <f>SUM(K59:K64)</f>
        <v>24</v>
      </c>
      <c r="L65" s="49">
        <f>SUM(L59:L64)</f>
        <v>18</v>
      </c>
      <c r="M65" s="49">
        <f t="shared" si="12"/>
        <v>314</v>
      </c>
      <c r="N65" s="48">
        <f>IF(SUM(J65,L65)=0,0,SUM(J65,L65)/M65*100)</f>
        <v>11.146496815286625</v>
      </c>
      <c r="O65" s="47">
        <f t="shared" si="9"/>
        <v>9.1571886847477391</v>
      </c>
      <c r="P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  <c r="BL65" s="45"/>
      <c r="BM65" s="45"/>
      <c r="BN65" s="45"/>
      <c r="BO65" s="45"/>
    </row>
    <row r="66" spans="1:67" s="43" customFormat="1" ht="13.5" customHeight="1">
      <c r="A66" s="54" t="s">
        <v>22</v>
      </c>
      <c r="B66" s="53">
        <f>方向別!I189</f>
        <v>146</v>
      </c>
      <c r="C66" s="53">
        <f>方向別!J189</f>
        <v>12</v>
      </c>
      <c r="D66" s="53">
        <f>方向別!K189</f>
        <v>23</v>
      </c>
      <c r="E66" s="53">
        <f>方向別!L189</f>
        <v>8</v>
      </c>
      <c r="F66" s="53">
        <f t="shared" si="10"/>
        <v>189</v>
      </c>
      <c r="G66" s="52">
        <f t="shared" si="11"/>
        <v>10.582010582010582</v>
      </c>
      <c r="H66" s="51">
        <f t="shared" si="8"/>
        <v>8.4525939177101961</v>
      </c>
      <c r="I66" s="53">
        <f>SUM(方向別!B66,方向別!B107,方向別!B230,方向別!B353)</f>
        <v>189</v>
      </c>
      <c r="J66" s="53">
        <f>SUM(方向別!C66,方向別!C107,方向別!C230,方向別!C353)</f>
        <v>16</v>
      </c>
      <c r="K66" s="53">
        <f>SUM(方向別!D66,方向別!D107,方向別!D230,方向別!D353)</f>
        <v>33</v>
      </c>
      <c r="L66" s="53">
        <f>SUM(方向別!E66,方向別!E107,方向別!E230,方向別!E353)</f>
        <v>8</v>
      </c>
      <c r="M66" s="53">
        <f t="shared" si="12"/>
        <v>246</v>
      </c>
      <c r="N66" s="52">
        <f t="shared" ref="N66:N88" si="14">IF(SUM(J66,L66)=0,0,SUM(J66,L66)/M66*100)</f>
        <v>9.7560975609756095</v>
      </c>
      <c r="O66" s="51">
        <f t="shared" si="9"/>
        <v>7.1741032370953626</v>
      </c>
      <c r="P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  <c r="BL66" s="45"/>
      <c r="BM66" s="45"/>
      <c r="BN66" s="45"/>
      <c r="BO66" s="45"/>
    </row>
    <row r="67" spans="1:67" s="43" customFormat="1" ht="13.5" customHeight="1">
      <c r="A67" s="54" t="s">
        <v>23</v>
      </c>
      <c r="B67" s="53">
        <f>方向別!I190</f>
        <v>119</v>
      </c>
      <c r="C67" s="53">
        <f>方向別!J190</f>
        <v>10</v>
      </c>
      <c r="D67" s="53">
        <f>方向別!K190</f>
        <v>33</v>
      </c>
      <c r="E67" s="53">
        <f>方向別!L190</f>
        <v>7</v>
      </c>
      <c r="F67" s="53">
        <f t="shared" si="10"/>
        <v>169</v>
      </c>
      <c r="G67" s="52">
        <f t="shared" si="11"/>
        <v>10.059171597633137</v>
      </c>
      <c r="H67" s="51">
        <f t="shared" si="8"/>
        <v>7.5581395348837201</v>
      </c>
      <c r="I67" s="53">
        <f>SUM(方向別!B67,方向別!B108,方向別!B231,方向別!B354)</f>
        <v>192</v>
      </c>
      <c r="J67" s="53">
        <f>SUM(方向別!C67,方向別!C108,方向別!C231,方向別!C354)</f>
        <v>7</v>
      </c>
      <c r="K67" s="53">
        <f>SUM(方向別!D67,方向別!D108,方向別!D231,方向別!D354)</f>
        <v>32</v>
      </c>
      <c r="L67" s="53">
        <f>SUM(方向別!E67,方向別!E108,方向別!E231,方向別!E354)</f>
        <v>10</v>
      </c>
      <c r="M67" s="53">
        <f t="shared" si="12"/>
        <v>241</v>
      </c>
      <c r="N67" s="52">
        <f t="shared" si="14"/>
        <v>7.0539419087136928</v>
      </c>
      <c r="O67" s="51">
        <f t="shared" si="9"/>
        <v>7.0282881306503358</v>
      </c>
      <c r="P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5"/>
      <c r="BM67" s="45"/>
      <c r="BN67" s="45"/>
      <c r="BO67" s="45"/>
    </row>
    <row r="68" spans="1:67" s="43" customFormat="1" ht="13.5" customHeight="1">
      <c r="A68" s="54" t="s">
        <v>24</v>
      </c>
      <c r="B68" s="53">
        <f>方向別!I191</f>
        <v>133</v>
      </c>
      <c r="C68" s="53">
        <f>方向別!J191</f>
        <v>11</v>
      </c>
      <c r="D68" s="53">
        <f>方向別!K191</f>
        <v>16</v>
      </c>
      <c r="E68" s="53">
        <f>方向別!L191</f>
        <v>8</v>
      </c>
      <c r="F68" s="53">
        <f t="shared" si="10"/>
        <v>168</v>
      </c>
      <c r="G68" s="52">
        <f t="shared" si="11"/>
        <v>11.30952380952381</v>
      </c>
      <c r="H68" s="51">
        <f t="shared" si="8"/>
        <v>7.5134168157423975</v>
      </c>
      <c r="I68" s="53">
        <f>SUM(方向別!B68,方向別!B109,方向別!B232,方向別!B355)</f>
        <v>199</v>
      </c>
      <c r="J68" s="53">
        <f>SUM(方向別!C68,方向別!C109,方向別!C232,方向別!C355)</f>
        <v>7</v>
      </c>
      <c r="K68" s="53">
        <f>SUM(方向別!D68,方向別!D109,方向別!D232,方向別!D355)</f>
        <v>53</v>
      </c>
      <c r="L68" s="53">
        <f>SUM(方向別!E68,方向別!E109,方向別!E232,方向別!E355)</f>
        <v>7</v>
      </c>
      <c r="M68" s="53">
        <f t="shared" si="12"/>
        <v>266</v>
      </c>
      <c r="N68" s="52">
        <f t="shared" si="14"/>
        <v>5.2631578947368416</v>
      </c>
      <c r="O68" s="51">
        <f t="shared" si="9"/>
        <v>7.7573636628754743</v>
      </c>
      <c r="P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  <c r="BL68" s="45"/>
      <c r="BM68" s="45"/>
      <c r="BN68" s="45"/>
      <c r="BO68" s="45"/>
    </row>
    <row r="69" spans="1:67" s="43" customFormat="1" ht="13.5" customHeight="1">
      <c r="A69" s="54" t="s">
        <v>25</v>
      </c>
      <c r="B69" s="53">
        <f>方向別!I192</f>
        <v>136</v>
      </c>
      <c r="C69" s="53">
        <f>方向別!J192</f>
        <v>10</v>
      </c>
      <c r="D69" s="53">
        <f>方向別!K192</f>
        <v>13</v>
      </c>
      <c r="E69" s="53">
        <f>方向別!L192</f>
        <v>3</v>
      </c>
      <c r="F69" s="53">
        <f t="shared" si="10"/>
        <v>162</v>
      </c>
      <c r="G69" s="52">
        <f t="shared" si="11"/>
        <v>8.0246913580246915</v>
      </c>
      <c r="H69" s="51">
        <f t="shared" si="8"/>
        <v>7.2450805008944545</v>
      </c>
      <c r="I69" s="53">
        <f>SUM(方向別!B69,方向別!B110,方向別!B233,方向別!B356)</f>
        <v>184</v>
      </c>
      <c r="J69" s="53">
        <f>SUM(方向別!C69,方向別!C110,方向別!C233,方向別!C356)</f>
        <v>10</v>
      </c>
      <c r="K69" s="53">
        <f>SUM(方向別!D69,方向別!D110,方向別!D233,方向別!D356)</f>
        <v>36</v>
      </c>
      <c r="L69" s="53">
        <f>SUM(方向別!E69,方向別!E110,方向別!E233,方向別!E356)</f>
        <v>12</v>
      </c>
      <c r="M69" s="53">
        <f t="shared" si="12"/>
        <v>242</v>
      </c>
      <c r="N69" s="52">
        <f t="shared" si="14"/>
        <v>9.0909090909090917</v>
      </c>
      <c r="O69" s="51">
        <f t="shared" si="9"/>
        <v>7.0574511519393406</v>
      </c>
      <c r="P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  <c r="BL69" s="45"/>
      <c r="BM69" s="45"/>
      <c r="BN69" s="45"/>
      <c r="BO69" s="45"/>
    </row>
    <row r="70" spans="1:67" s="43" customFormat="1" ht="13.5" customHeight="1">
      <c r="A70" s="54" t="s">
        <v>26</v>
      </c>
      <c r="B70" s="53">
        <f>方向別!I193</f>
        <v>140</v>
      </c>
      <c r="C70" s="53">
        <f>方向別!J193</f>
        <v>8</v>
      </c>
      <c r="D70" s="53">
        <f>方向別!K193</f>
        <v>21</v>
      </c>
      <c r="E70" s="53">
        <f>方向別!L193</f>
        <v>3</v>
      </c>
      <c r="F70" s="53">
        <f t="shared" si="10"/>
        <v>172</v>
      </c>
      <c r="G70" s="52">
        <f t="shared" si="11"/>
        <v>6.395348837209303</v>
      </c>
      <c r="H70" s="51">
        <f t="shared" si="8"/>
        <v>7.6923076923076925</v>
      </c>
      <c r="I70" s="53">
        <f>SUM(方向別!B70,方向別!B111,方向別!B234,方向別!B357)</f>
        <v>218</v>
      </c>
      <c r="J70" s="53">
        <f>SUM(方向別!C70,方向別!C111,方向別!C234,方向別!C357)</f>
        <v>14</v>
      </c>
      <c r="K70" s="53">
        <f>SUM(方向別!D70,方向別!D111,方向別!D234,方向別!D357)</f>
        <v>28</v>
      </c>
      <c r="L70" s="53">
        <f>SUM(方向別!E70,方向別!E111,方向別!E234,方向別!E357)</f>
        <v>13</v>
      </c>
      <c r="M70" s="53">
        <f t="shared" si="12"/>
        <v>273</v>
      </c>
      <c r="N70" s="52">
        <f t="shared" si="14"/>
        <v>9.8901098901098905</v>
      </c>
      <c r="O70" s="51">
        <f t="shared" si="9"/>
        <v>7.9615048118985126</v>
      </c>
      <c r="P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  <c r="BL70" s="45"/>
      <c r="BM70" s="45"/>
      <c r="BN70" s="45"/>
      <c r="BO70" s="45"/>
    </row>
    <row r="71" spans="1:67" s="43" customFormat="1" ht="13.5" customHeight="1">
      <c r="A71" s="54" t="s">
        <v>27</v>
      </c>
      <c r="B71" s="53">
        <f>方向別!I194</f>
        <v>135</v>
      </c>
      <c r="C71" s="53">
        <f>方向別!J194</f>
        <v>12</v>
      </c>
      <c r="D71" s="53">
        <f>方向別!K194</f>
        <v>23</v>
      </c>
      <c r="E71" s="53">
        <f>方向別!L194</f>
        <v>5</v>
      </c>
      <c r="F71" s="53">
        <f t="shared" si="10"/>
        <v>175</v>
      </c>
      <c r="G71" s="52">
        <f t="shared" si="11"/>
        <v>9.7142857142857135</v>
      </c>
      <c r="H71" s="51">
        <f t="shared" si="8"/>
        <v>7.826475849731664</v>
      </c>
      <c r="I71" s="53">
        <f>SUM(方向別!B71,方向別!B112,方向別!B235,方向別!B358)</f>
        <v>215</v>
      </c>
      <c r="J71" s="53">
        <f>SUM(方向別!C71,方向別!C112,方向別!C235,方向別!C358)</f>
        <v>14</v>
      </c>
      <c r="K71" s="53">
        <f>SUM(方向別!D71,方向別!D112,方向別!D235,方向別!D358)</f>
        <v>28</v>
      </c>
      <c r="L71" s="53">
        <f>SUM(方向別!E71,方向別!E112,方向別!E235,方向別!E358)</f>
        <v>9</v>
      </c>
      <c r="M71" s="53">
        <f t="shared" si="12"/>
        <v>266</v>
      </c>
      <c r="N71" s="52">
        <f t="shared" si="14"/>
        <v>8.6466165413533833</v>
      </c>
      <c r="O71" s="51">
        <f t="shared" si="9"/>
        <v>7.7573636628754743</v>
      </c>
      <c r="P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  <c r="BL71" s="45"/>
      <c r="BM71" s="45"/>
      <c r="BN71" s="45"/>
      <c r="BO71" s="45"/>
    </row>
    <row r="72" spans="1:67" s="43" customFormat="1" ht="13.5" customHeight="1">
      <c r="A72" s="54" t="s">
        <v>28</v>
      </c>
      <c r="B72" s="53">
        <f>方向別!I195</f>
        <v>141</v>
      </c>
      <c r="C72" s="53">
        <f>方向別!J195</f>
        <v>13</v>
      </c>
      <c r="D72" s="53">
        <f>方向別!K195</f>
        <v>23</v>
      </c>
      <c r="E72" s="53">
        <f>方向別!L195</f>
        <v>3</v>
      </c>
      <c r="F72" s="53">
        <f t="shared" si="10"/>
        <v>180</v>
      </c>
      <c r="G72" s="52">
        <f t="shared" si="11"/>
        <v>8.8888888888888893</v>
      </c>
      <c r="H72" s="51">
        <f t="shared" si="8"/>
        <v>8.0500894454382834</v>
      </c>
      <c r="I72" s="53">
        <f>SUM(方向別!B72,方向別!B113,方向別!B236,方向別!B359)</f>
        <v>228</v>
      </c>
      <c r="J72" s="53">
        <f>SUM(方向別!C72,方向別!C113,方向別!C236,方向別!C359)</f>
        <v>17</v>
      </c>
      <c r="K72" s="53">
        <f>SUM(方向別!D72,方向別!D113,方向別!D236,方向別!D359)</f>
        <v>43</v>
      </c>
      <c r="L72" s="53">
        <f>SUM(方向別!E72,方向別!E113,方向別!E236,方向別!E359)</f>
        <v>6</v>
      </c>
      <c r="M72" s="53">
        <f t="shared" si="12"/>
        <v>294</v>
      </c>
      <c r="N72" s="52">
        <f t="shared" si="14"/>
        <v>7.8231292517006805</v>
      </c>
      <c r="O72" s="51">
        <f t="shared" si="9"/>
        <v>8.57392825896763</v>
      </c>
      <c r="P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  <c r="BL72" s="45"/>
      <c r="BM72" s="45"/>
      <c r="BN72" s="45"/>
      <c r="BO72" s="45"/>
    </row>
    <row r="73" spans="1:67" s="43" customFormat="1" ht="13.5" customHeight="1">
      <c r="A73" s="54" t="s">
        <v>59</v>
      </c>
      <c r="B73" s="53">
        <f>方向別!I196</f>
        <v>156</v>
      </c>
      <c r="C73" s="53">
        <f>方向別!J196</f>
        <v>13</v>
      </c>
      <c r="D73" s="53">
        <f>方向別!K196</f>
        <v>32</v>
      </c>
      <c r="E73" s="53">
        <f>方向別!L196</f>
        <v>3</v>
      </c>
      <c r="F73" s="53">
        <f t="shared" si="10"/>
        <v>204</v>
      </c>
      <c r="G73" s="52">
        <f t="shared" si="11"/>
        <v>7.8431372549019605</v>
      </c>
      <c r="H73" s="51">
        <f t="shared" si="8"/>
        <v>9.1234347048300535</v>
      </c>
      <c r="I73" s="53">
        <f>SUM(方向別!B73,方向別!B114,方向別!B237,方向別!B360)</f>
        <v>294</v>
      </c>
      <c r="J73" s="53">
        <f>SUM(方向別!C73,方向別!C114,方向別!C237,方向別!C360)</f>
        <v>15</v>
      </c>
      <c r="K73" s="53">
        <f>SUM(方向別!D73,方向別!D114,方向別!D237,方向別!D360)</f>
        <v>57</v>
      </c>
      <c r="L73" s="53">
        <f>SUM(方向別!E73,方向別!E114,方向別!E237,方向別!E360)</f>
        <v>9</v>
      </c>
      <c r="M73" s="53">
        <f t="shared" si="12"/>
        <v>375</v>
      </c>
      <c r="N73" s="52">
        <f t="shared" si="14"/>
        <v>6.4</v>
      </c>
      <c r="O73" s="51">
        <f t="shared" si="9"/>
        <v>10.936132983377078</v>
      </c>
      <c r="P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  <c r="BL73" s="45"/>
      <c r="BM73" s="45"/>
      <c r="BN73" s="45"/>
      <c r="BO73" s="45"/>
    </row>
    <row r="74" spans="1:67" s="43" customFormat="1" ht="13.5" customHeight="1">
      <c r="A74" s="58" t="s">
        <v>29</v>
      </c>
      <c r="B74" s="57">
        <f>方向別!I197</f>
        <v>33</v>
      </c>
      <c r="C74" s="57">
        <f>方向別!J197</f>
        <v>2</v>
      </c>
      <c r="D74" s="57">
        <f>方向別!K197</f>
        <v>9</v>
      </c>
      <c r="E74" s="57">
        <f>方向別!L197</f>
        <v>1</v>
      </c>
      <c r="F74" s="57">
        <f t="shared" si="10"/>
        <v>45</v>
      </c>
      <c r="G74" s="56">
        <f t="shared" si="11"/>
        <v>6.666666666666667</v>
      </c>
      <c r="H74" s="55">
        <f t="shared" si="8"/>
        <v>2.0125223613595709</v>
      </c>
      <c r="I74" s="57">
        <f>SUM(方向別!B74,方向別!B115,方向別!B238,方向別!B361)</f>
        <v>40</v>
      </c>
      <c r="J74" s="57">
        <f>SUM(方向別!C74,方向別!C115,方向別!C238,方向別!C361)</f>
        <v>3</v>
      </c>
      <c r="K74" s="57">
        <f>SUM(方向別!D74,方向別!D115,方向別!D238,方向別!D361)</f>
        <v>5</v>
      </c>
      <c r="L74" s="57">
        <f>SUM(方向別!E74,方向別!E115,方向別!E238,方向別!E361)</f>
        <v>0</v>
      </c>
      <c r="M74" s="57">
        <f t="shared" si="12"/>
        <v>48</v>
      </c>
      <c r="N74" s="56">
        <f t="shared" si="14"/>
        <v>6.25</v>
      </c>
      <c r="O74" s="55">
        <f t="shared" si="9"/>
        <v>1.3998250218722661</v>
      </c>
      <c r="P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  <c r="BL74" s="45"/>
      <c r="BM74" s="45"/>
      <c r="BN74" s="45"/>
      <c r="BO74" s="45"/>
    </row>
    <row r="75" spans="1:67" s="43" customFormat="1" ht="13.5" customHeight="1">
      <c r="A75" s="54" t="s">
        <v>30</v>
      </c>
      <c r="B75" s="53">
        <f>方向別!I198</f>
        <v>35</v>
      </c>
      <c r="C75" s="53">
        <f>方向別!J198</f>
        <v>3</v>
      </c>
      <c r="D75" s="53">
        <f>方向別!K198</f>
        <v>9</v>
      </c>
      <c r="E75" s="53">
        <f>方向別!L198</f>
        <v>2</v>
      </c>
      <c r="F75" s="53">
        <f t="shared" si="10"/>
        <v>49</v>
      </c>
      <c r="G75" s="52">
        <f t="shared" si="11"/>
        <v>10.204081632653061</v>
      </c>
      <c r="H75" s="51">
        <f t="shared" si="8"/>
        <v>2.1914132379248659</v>
      </c>
      <c r="I75" s="53">
        <f>SUM(方向別!B75,方向別!B116,方向別!B239,方向別!B362)</f>
        <v>65</v>
      </c>
      <c r="J75" s="53">
        <f>SUM(方向別!C75,方向別!C116,方向別!C239,方向別!C362)</f>
        <v>2</v>
      </c>
      <c r="K75" s="53">
        <f>SUM(方向別!D75,方向別!D116,方向別!D239,方向別!D362)</f>
        <v>6</v>
      </c>
      <c r="L75" s="53">
        <f>SUM(方向別!E75,方向別!E116,方向別!E239,方向別!E362)</f>
        <v>0</v>
      </c>
      <c r="M75" s="53">
        <f t="shared" si="12"/>
        <v>73</v>
      </c>
      <c r="N75" s="52">
        <f t="shared" si="14"/>
        <v>2.7397260273972601</v>
      </c>
      <c r="O75" s="51">
        <f t="shared" si="9"/>
        <v>2.1289005540974046</v>
      </c>
      <c r="P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  <c r="BL75" s="45"/>
      <c r="BM75" s="45"/>
      <c r="BN75" s="45"/>
      <c r="BO75" s="45"/>
    </row>
    <row r="76" spans="1:67" s="43" customFormat="1" ht="13.5" customHeight="1">
      <c r="A76" s="54" t="s">
        <v>31</v>
      </c>
      <c r="B76" s="53">
        <f>方向別!I199</f>
        <v>31</v>
      </c>
      <c r="C76" s="53">
        <f>方向別!J199</f>
        <v>2</v>
      </c>
      <c r="D76" s="53">
        <f>方向別!K199</f>
        <v>4</v>
      </c>
      <c r="E76" s="53">
        <f>方向別!L199</f>
        <v>0</v>
      </c>
      <c r="F76" s="53">
        <f t="shared" si="10"/>
        <v>37</v>
      </c>
      <c r="G76" s="52">
        <f t="shared" si="11"/>
        <v>5.4054054054054053</v>
      </c>
      <c r="H76" s="51">
        <f t="shared" si="8"/>
        <v>1.6547406082289804</v>
      </c>
      <c r="I76" s="53">
        <f>SUM(方向別!B76,方向別!B117,方向別!B240,方向別!B363)</f>
        <v>50</v>
      </c>
      <c r="J76" s="53">
        <f>SUM(方向別!C76,方向別!C117,方向別!C240,方向別!C363)</f>
        <v>3</v>
      </c>
      <c r="K76" s="53">
        <f>SUM(方向別!D76,方向別!D117,方向別!D240,方向別!D363)</f>
        <v>4</v>
      </c>
      <c r="L76" s="53">
        <f>SUM(方向別!E76,方向別!E117,方向別!E240,方向別!E363)</f>
        <v>0</v>
      </c>
      <c r="M76" s="53">
        <f t="shared" si="12"/>
        <v>57</v>
      </c>
      <c r="N76" s="52">
        <f t="shared" si="14"/>
        <v>5.2631578947368416</v>
      </c>
      <c r="O76" s="51">
        <f t="shared" si="9"/>
        <v>1.6622922134733158</v>
      </c>
      <c r="P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  <c r="BL76" s="45"/>
      <c r="BM76" s="45"/>
      <c r="BN76" s="45"/>
      <c r="BO76" s="45"/>
    </row>
    <row r="77" spans="1:67" s="43" customFormat="1" ht="13.5" customHeight="1">
      <c r="A77" s="54" t="s">
        <v>32</v>
      </c>
      <c r="B77" s="53">
        <f>方向別!I200</f>
        <v>21</v>
      </c>
      <c r="C77" s="53">
        <f>方向別!J200</f>
        <v>3</v>
      </c>
      <c r="D77" s="53">
        <f>方向別!K200</f>
        <v>4</v>
      </c>
      <c r="E77" s="53">
        <f>方向別!L200</f>
        <v>0</v>
      </c>
      <c r="F77" s="53">
        <f t="shared" si="10"/>
        <v>28</v>
      </c>
      <c r="G77" s="52">
        <f t="shared" si="11"/>
        <v>10.714285714285714</v>
      </c>
      <c r="H77" s="51">
        <f t="shared" si="8"/>
        <v>1.2522361359570662</v>
      </c>
      <c r="I77" s="53">
        <f>SUM(方向別!B77,方向別!B118,方向別!B241,方向別!B364)</f>
        <v>46</v>
      </c>
      <c r="J77" s="53">
        <f>SUM(方向別!C77,方向別!C118,方向別!C241,方向別!C364)</f>
        <v>1</v>
      </c>
      <c r="K77" s="53">
        <f>SUM(方向別!D77,方向別!D118,方向別!D241,方向別!D364)</f>
        <v>3</v>
      </c>
      <c r="L77" s="53">
        <f>SUM(方向別!E77,方向別!E118,方向別!E241,方向別!E364)</f>
        <v>1</v>
      </c>
      <c r="M77" s="53">
        <f t="shared" si="12"/>
        <v>51</v>
      </c>
      <c r="N77" s="52">
        <f t="shared" si="14"/>
        <v>3.9215686274509802</v>
      </c>
      <c r="O77" s="51">
        <f t="shared" si="9"/>
        <v>1.4873140857392826</v>
      </c>
      <c r="P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  <c r="BL77" s="45"/>
      <c r="BM77" s="45"/>
      <c r="BN77" s="45"/>
      <c r="BO77" s="45"/>
    </row>
    <row r="78" spans="1:67" s="43" customFormat="1" ht="13.5" customHeight="1">
      <c r="A78" s="54" t="s">
        <v>33</v>
      </c>
      <c r="B78" s="53">
        <f>方向別!I201</f>
        <v>24</v>
      </c>
      <c r="C78" s="53">
        <f>方向別!J201</f>
        <v>2</v>
      </c>
      <c r="D78" s="53">
        <f>方向別!K201</f>
        <v>5</v>
      </c>
      <c r="E78" s="53">
        <f>方向別!L201</f>
        <v>1</v>
      </c>
      <c r="F78" s="53">
        <f t="shared" si="10"/>
        <v>32</v>
      </c>
      <c r="G78" s="52">
        <f t="shared" si="11"/>
        <v>9.375</v>
      </c>
      <c r="H78" s="51">
        <f t="shared" si="8"/>
        <v>1.4311270125223614</v>
      </c>
      <c r="I78" s="53">
        <f>SUM(方向別!B78,方向別!B119,方向別!B242,方向別!B365)</f>
        <v>42</v>
      </c>
      <c r="J78" s="53">
        <f>SUM(方向別!C78,方向別!C119,方向別!C242,方向別!C365)</f>
        <v>4</v>
      </c>
      <c r="K78" s="53">
        <f>SUM(方向別!D78,方向別!D119,方向別!D242,方向別!D365)</f>
        <v>9</v>
      </c>
      <c r="L78" s="53">
        <f>SUM(方向別!E78,方向別!E119,方向別!E242,方向別!E365)</f>
        <v>2</v>
      </c>
      <c r="M78" s="53">
        <f t="shared" si="12"/>
        <v>57</v>
      </c>
      <c r="N78" s="52">
        <f t="shared" si="14"/>
        <v>10.526315789473683</v>
      </c>
      <c r="O78" s="51">
        <f t="shared" si="9"/>
        <v>1.6622922134733158</v>
      </c>
      <c r="P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  <c r="BL78" s="45"/>
      <c r="BM78" s="45"/>
      <c r="BN78" s="45"/>
      <c r="BO78" s="45"/>
    </row>
    <row r="79" spans="1:67" s="43" customFormat="1" ht="13.5" customHeight="1">
      <c r="A79" s="54" t="s">
        <v>34</v>
      </c>
      <c r="B79" s="53">
        <f>方向別!I202</f>
        <v>27</v>
      </c>
      <c r="C79" s="53">
        <f>方向別!J202</f>
        <v>1</v>
      </c>
      <c r="D79" s="53">
        <f>方向別!K202</f>
        <v>2</v>
      </c>
      <c r="E79" s="53">
        <f>方向別!L202</f>
        <v>1</v>
      </c>
      <c r="F79" s="53">
        <f t="shared" si="10"/>
        <v>31</v>
      </c>
      <c r="G79" s="52">
        <f t="shared" si="11"/>
        <v>6.4516129032258061</v>
      </c>
      <c r="H79" s="51">
        <f t="shared" si="8"/>
        <v>1.3864042933810377</v>
      </c>
      <c r="I79" s="53">
        <f>SUM(方向別!B79,方向別!B120,方向別!B243,方向別!B366)</f>
        <v>52</v>
      </c>
      <c r="J79" s="53">
        <f>SUM(方向別!C79,方向別!C120,方向別!C243,方向別!C366)</f>
        <v>3</v>
      </c>
      <c r="K79" s="53">
        <f>SUM(方向別!D79,方向別!D120,方向別!D243,方向別!D366)</f>
        <v>6</v>
      </c>
      <c r="L79" s="53">
        <f>SUM(方向別!E79,方向別!E120,方向別!E243,方向別!E366)</f>
        <v>2</v>
      </c>
      <c r="M79" s="53">
        <f t="shared" si="12"/>
        <v>63</v>
      </c>
      <c r="N79" s="52">
        <f t="shared" si="14"/>
        <v>7.9365079365079358</v>
      </c>
      <c r="O79" s="51">
        <f t="shared" si="9"/>
        <v>1.837270341207349</v>
      </c>
      <c r="P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  <c r="BL79" s="45"/>
      <c r="BM79" s="45"/>
      <c r="BN79" s="45"/>
      <c r="BO79" s="45"/>
    </row>
    <row r="80" spans="1:67" s="43" customFormat="1" ht="13.5" customHeight="1">
      <c r="A80" s="50" t="s">
        <v>15</v>
      </c>
      <c r="B80" s="49">
        <f>SUM(B74:B79)</f>
        <v>171</v>
      </c>
      <c r="C80" s="49">
        <f>SUM(C74:C79)</f>
        <v>13</v>
      </c>
      <c r="D80" s="49">
        <f>SUM(D74:D79)</f>
        <v>33</v>
      </c>
      <c r="E80" s="49">
        <f>SUM(E74:E79)</f>
        <v>5</v>
      </c>
      <c r="F80" s="49">
        <f t="shared" si="10"/>
        <v>222</v>
      </c>
      <c r="G80" s="48">
        <f t="shared" si="11"/>
        <v>8.1081081081081088</v>
      </c>
      <c r="H80" s="47">
        <f t="shared" si="8"/>
        <v>9.9284436493738824</v>
      </c>
      <c r="I80" s="49">
        <f>SUM(I74:I79)</f>
        <v>295</v>
      </c>
      <c r="J80" s="49">
        <f>SUM(J74:J79)</f>
        <v>16</v>
      </c>
      <c r="K80" s="49">
        <f>SUM(K74:K79)</f>
        <v>33</v>
      </c>
      <c r="L80" s="49">
        <f>SUM(L74:L79)</f>
        <v>5</v>
      </c>
      <c r="M80" s="49">
        <f t="shared" si="12"/>
        <v>349</v>
      </c>
      <c r="N80" s="48">
        <f t="shared" si="14"/>
        <v>6.0171919770773634</v>
      </c>
      <c r="O80" s="47">
        <f t="shared" si="9"/>
        <v>10.177894429862935</v>
      </c>
      <c r="P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  <c r="BL80" s="45"/>
      <c r="BM80" s="45"/>
      <c r="BN80" s="45"/>
      <c r="BO80" s="45"/>
    </row>
    <row r="81" spans="1:67" s="44" customFormat="1" ht="13.5" customHeight="1">
      <c r="A81" s="58" t="s">
        <v>35</v>
      </c>
      <c r="B81" s="57">
        <f>方向別!I204</f>
        <v>26</v>
      </c>
      <c r="C81" s="57">
        <f>方向別!J204</f>
        <v>3</v>
      </c>
      <c r="D81" s="57">
        <f>方向別!K204</f>
        <v>2</v>
      </c>
      <c r="E81" s="57">
        <f>方向別!L204</f>
        <v>1</v>
      </c>
      <c r="F81" s="57">
        <f t="shared" si="10"/>
        <v>32</v>
      </c>
      <c r="G81" s="56">
        <f t="shared" si="11"/>
        <v>12.5</v>
      </c>
      <c r="H81" s="55">
        <f t="shared" si="8"/>
        <v>1.4311270125223614</v>
      </c>
      <c r="I81" s="57">
        <f>SUM(方向別!B81,方向別!B122,方向別!B245,方向別!B368)</f>
        <v>49</v>
      </c>
      <c r="J81" s="57">
        <f>SUM(方向別!C81,方向別!C122,方向別!C245,方向別!C368)</f>
        <v>4</v>
      </c>
      <c r="K81" s="57">
        <f>SUM(方向別!D81,方向別!D122,方向別!D245,方向別!D368)</f>
        <v>6</v>
      </c>
      <c r="L81" s="57">
        <f>SUM(方向別!E81,方向別!E122,方向別!E245,方向別!E368)</f>
        <v>1</v>
      </c>
      <c r="M81" s="57">
        <f t="shared" si="12"/>
        <v>60</v>
      </c>
      <c r="N81" s="56">
        <f t="shared" si="14"/>
        <v>8.3333333333333321</v>
      </c>
      <c r="O81" s="55">
        <f t="shared" si="9"/>
        <v>1.7497812773403325</v>
      </c>
      <c r="BL81" s="45"/>
      <c r="BM81" s="45"/>
      <c r="BN81" s="45"/>
      <c r="BO81" s="45"/>
    </row>
    <row r="82" spans="1:67" s="46" customFormat="1" ht="13.5" customHeight="1">
      <c r="A82" s="54" t="s">
        <v>36</v>
      </c>
      <c r="B82" s="53">
        <f>方向別!I205</f>
        <v>21</v>
      </c>
      <c r="C82" s="53">
        <f>方向別!J205</f>
        <v>1</v>
      </c>
      <c r="D82" s="53">
        <f>方向別!K205</f>
        <v>2</v>
      </c>
      <c r="E82" s="53">
        <f>方向別!L205</f>
        <v>2</v>
      </c>
      <c r="F82" s="53">
        <f t="shared" si="10"/>
        <v>26</v>
      </c>
      <c r="G82" s="52">
        <f t="shared" si="11"/>
        <v>11.538461538461538</v>
      </c>
      <c r="H82" s="51">
        <f t="shared" si="8"/>
        <v>1.1627906976744187</v>
      </c>
      <c r="I82" s="53">
        <f>SUM(方向別!B82,方向別!B123,方向別!B246,方向別!B369)</f>
        <v>57</v>
      </c>
      <c r="J82" s="53">
        <f>SUM(方向別!C82,方向別!C123,方向別!C246,方向別!C369)</f>
        <v>2</v>
      </c>
      <c r="K82" s="53">
        <f>SUM(方向別!D82,方向別!D123,方向別!D246,方向別!D369)</f>
        <v>12</v>
      </c>
      <c r="L82" s="53">
        <f>SUM(方向別!E82,方向別!E123,方向別!E246,方向別!E369)</f>
        <v>1</v>
      </c>
      <c r="M82" s="53">
        <f t="shared" si="12"/>
        <v>72</v>
      </c>
      <c r="N82" s="52">
        <f t="shared" si="14"/>
        <v>4.1666666666666661</v>
      </c>
      <c r="O82" s="51">
        <f t="shared" si="9"/>
        <v>2.0997375328083989</v>
      </c>
      <c r="P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spans="1:67" s="43" customFormat="1" ht="13.5" customHeight="1">
      <c r="A83" s="54" t="s">
        <v>37</v>
      </c>
      <c r="B83" s="53">
        <f>方向別!I206</f>
        <v>16</v>
      </c>
      <c r="C83" s="53">
        <f>方向別!J206</f>
        <v>4</v>
      </c>
      <c r="D83" s="53">
        <f>方向別!K206</f>
        <v>4</v>
      </c>
      <c r="E83" s="53">
        <f>方向別!L206</f>
        <v>0</v>
      </c>
      <c r="F83" s="53">
        <f t="shared" si="10"/>
        <v>24</v>
      </c>
      <c r="G83" s="52">
        <f t="shared" si="11"/>
        <v>16.666666666666664</v>
      </c>
      <c r="H83" s="51">
        <f t="shared" si="8"/>
        <v>1.0733452593917709</v>
      </c>
      <c r="I83" s="53">
        <f>SUM(方向別!B83,方向別!B124,方向別!B247,方向別!B370)</f>
        <v>36</v>
      </c>
      <c r="J83" s="53">
        <f>SUM(方向別!C83,方向別!C124,方向別!C247,方向別!C370)</f>
        <v>2</v>
      </c>
      <c r="K83" s="53">
        <f>SUM(方向別!D83,方向別!D124,方向別!D247,方向別!D370)</f>
        <v>14</v>
      </c>
      <c r="L83" s="53">
        <f>SUM(方向別!E83,方向別!E124,方向別!E247,方向別!E370)</f>
        <v>0</v>
      </c>
      <c r="M83" s="53">
        <f t="shared" si="12"/>
        <v>52</v>
      </c>
      <c r="N83" s="52">
        <f t="shared" si="14"/>
        <v>3.8461538461538463</v>
      </c>
      <c r="O83" s="51">
        <f t="shared" si="9"/>
        <v>1.5164771070282881</v>
      </c>
      <c r="P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  <c r="BL83" s="45"/>
      <c r="BM83" s="45"/>
      <c r="BN83" s="45"/>
      <c r="BO83" s="45"/>
    </row>
    <row r="84" spans="1:67" s="43" customFormat="1" ht="13.5" customHeight="1">
      <c r="A84" s="54" t="s">
        <v>38</v>
      </c>
      <c r="B84" s="53">
        <f>方向別!I207</f>
        <v>23</v>
      </c>
      <c r="C84" s="53">
        <f>方向別!J207</f>
        <v>1</v>
      </c>
      <c r="D84" s="53">
        <f>方向別!K207</f>
        <v>2</v>
      </c>
      <c r="E84" s="53">
        <f>方向別!L207</f>
        <v>1</v>
      </c>
      <c r="F84" s="53">
        <f t="shared" si="10"/>
        <v>27</v>
      </c>
      <c r="G84" s="52">
        <f t="shared" si="11"/>
        <v>7.4074074074074066</v>
      </c>
      <c r="H84" s="51">
        <f t="shared" si="8"/>
        <v>1.2075134168157424</v>
      </c>
      <c r="I84" s="53">
        <f>SUM(方向別!B84,方向別!B125,方向別!B248,方向別!B371)</f>
        <v>51</v>
      </c>
      <c r="J84" s="53">
        <f>SUM(方向別!C84,方向別!C125,方向別!C248,方向別!C371)</f>
        <v>3</v>
      </c>
      <c r="K84" s="53">
        <f>SUM(方向別!D84,方向別!D125,方向別!D248,方向別!D371)</f>
        <v>6</v>
      </c>
      <c r="L84" s="53">
        <f>SUM(方向別!E84,方向別!E125,方向別!E248,方向別!E371)</f>
        <v>0</v>
      </c>
      <c r="M84" s="53">
        <f t="shared" si="12"/>
        <v>60</v>
      </c>
      <c r="N84" s="52">
        <f t="shared" si="14"/>
        <v>5</v>
      </c>
      <c r="O84" s="51">
        <f t="shared" si="9"/>
        <v>1.7497812773403325</v>
      </c>
      <c r="P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  <c r="BL84" s="45"/>
      <c r="BM84" s="45"/>
      <c r="BN84" s="45"/>
      <c r="BO84" s="45"/>
    </row>
    <row r="85" spans="1:67" s="43" customFormat="1" ht="13.5" customHeight="1">
      <c r="A85" s="54" t="s">
        <v>39</v>
      </c>
      <c r="B85" s="53">
        <f>方向別!I208</f>
        <v>26</v>
      </c>
      <c r="C85" s="53">
        <f>方向別!J208</f>
        <v>1</v>
      </c>
      <c r="D85" s="53">
        <f>方向別!K208</f>
        <v>3</v>
      </c>
      <c r="E85" s="53">
        <f>方向別!L208</f>
        <v>1</v>
      </c>
      <c r="F85" s="53">
        <f t="shared" si="10"/>
        <v>31</v>
      </c>
      <c r="G85" s="52">
        <f t="shared" si="11"/>
        <v>6.4516129032258061</v>
      </c>
      <c r="H85" s="51">
        <f t="shared" si="8"/>
        <v>1.3864042933810377</v>
      </c>
      <c r="I85" s="53">
        <f>SUM(方向別!B85,方向別!B126,方向別!B249,方向別!B372)</f>
        <v>42</v>
      </c>
      <c r="J85" s="53">
        <f>SUM(方向別!C85,方向別!C126,方向別!C249,方向別!C372)</f>
        <v>1</v>
      </c>
      <c r="K85" s="53">
        <f>SUM(方向別!D85,方向別!D126,方向別!D249,方向別!D372)</f>
        <v>5</v>
      </c>
      <c r="L85" s="53">
        <f>SUM(方向別!E85,方向別!E126,方向別!E249,方向別!E372)</f>
        <v>0</v>
      </c>
      <c r="M85" s="53">
        <f t="shared" si="12"/>
        <v>48</v>
      </c>
      <c r="N85" s="52">
        <f t="shared" si="14"/>
        <v>2.083333333333333</v>
      </c>
      <c r="O85" s="51">
        <f t="shared" si="9"/>
        <v>1.3998250218722661</v>
      </c>
      <c r="P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  <c r="BL85" s="45"/>
      <c r="BM85" s="45"/>
      <c r="BN85" s="45"/>
      <c r="BO85" s="45"/>
    </row>
    <row r="86" spans="1:67" s="43" customFormat="1" ht="13.5" customHeight="1">
      <c r="A86" s="54" t="s">
        <v>40</v>
      </c>
      <c r="B86" s="53">
        <f>方向別!I209</f>
        <v>26</v>
      </c>
      <c r="C86" s="53">
        <f>方向別!J209</f>
        <v>2</v>
      </c>
      <c r="D86" s="53">
        <f>方向別!K209</f>
        <v>2</v>
      </c>
      <c r="E86" s="53">
        <f>方向別!L209</f>
        <v>0</v>
      </c>
      <c r="F86" s="53">
        <f t="shared" si="10"/>
        <v>30</v>
      </c>
      <c r="G86" s="52">
        <f t="shared" si="11"/>
        <v>6.666666666666667</v>
      </c>
      <c r="H86" s="51">
        <f t="shared" si="8"/>
        <v>1.3416815742397137</v>
      </c>
      <c r="I86" s="53">
        <f>SUM(方向別!B86,方向別!B127,方向別!B250,方向別!B373)</f>
        <v>42</v>
      </c>
      <c r="J86" s="53">
        <f>SUM(方向別!C86,方向別!C127,方向別!C250,方向別!C373)</f>
        <v>4</v>
      </c>
      <c r="K86" s="53">
        <f>SUM(方向別!D86,方向別!D127,方向別!D250,方向別!D373)</f>
        <v>1</v>
      </c>
      <c r="L86" s="53">
        <f>SUM(方向別!E86,方向別!E127,方向別!E250,方向別!E373)</f>
        <v>0</v>
      </c>
      <c r="M86" s="53">
        <f t="shared" si="12"/>
        <v>47</v>
      </c>
      <c r="N86" s="52">
        <f t="shared" si="14"/>
        <v>8.5106382978723403</v>
      </c>
      <c r="O86" s="51">
        <f t="shared" si="9"/>
        <v>1.3706620005832604</v>
      </c>
      <c r="P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  <c r="BL86" s="45"/>
      <c r="BM86" s="45"/>
      <c r="BN86" s="45"/>
      <c r="BO86" s="45"/>
    </row>
    <row r="87" spans="1:67" s="43" customFormat="1" ht="13.5" customHeight="1">
      <c r="A87" s="50" t="s">
        <v>15</v>
      </c>
      <c r="B87" s="49">
        <f>SUM(B81:B86)</f>
        <v>138</v>
      </c>
      <c r="C87" s="49">
        <f>SUM(C81:C86)</f>
        <v>12</v>
      </c>
      <c r="D87" s="49">
        <f>SUM(D81:D86)</f>
        <v>15</v>
      </c>
      <c r="E87" s="49">
        <f>SUM(E81:E86)</f>
        <v>5</v>
      </c>
      <c r="F87" s="49">
        <f t="shared" si="10"/>
        <v>170</v>
      </c>
      <c r="G87" s="48">
        <f t="shared" si="11"/>
        <v>10</v>
      </c>
      <c r="H87" s="47">
        <f t="shared" si="8"/>
        <v>7.6028622540250446</v>
      </c>
      <c r="I87" s="49">
        <f>SUM(I81:I86)</f>
        <v>277</v>
      </c>
      <c r="J87" s="49">
        <f>SUM(J81:J86)</f>
        <v>16</v>
      </c>
      <c r="K87" s="49">
        <f>SUM(K81:K86)</f>
        <v>44</v>
      </c>
      <c r="L87" s="49">
        <f>SUM(L81:L86)</f>
        <v>2</v>
      </c>
      <c r="M87" s="49">
        <f t="shared" si="12"/>
        <v>339</v>
      </c>
      <c r="N87" s="48">
        <f t="shared" si="14"/>
        <v>5.3097345132743365</v>
      </c>
      <c r="O87" s="47">
        <f t="shared" si="9"/>
        <v>9.8862642169728794</v>
      </c>
      <c r="P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  <c r="BL87" s="45"/>
      <c r="BM87" s="45"/>
      <c r="BN87" s="45"/>
      <c r="BO87" s="45"/>
    </row>
    <row r="88" spans="1:67" s="43" customFormat="1" ht="13.5" customHeight="1">
      <c r="A88" s="50" t="s">
        <v>41</v>
      </c>
      <c r="B88" s="49">
        <f>SUM(B58,B65:B73,B80,B87)</f>
        <v>1773</v>
      </c>
      <c r="C88" s="49">
        <f>SUM(C58,C65:C73,C80,C87)</f>
        <v>140</v>
      </c>
      <c r="D88" s="49">
        <f>SUM(D58,D65:D73,D80,D87)</f>
        <v>265</v>
      </c>
      <c r="E88" s="49">
        <f>SUM(E58,E65:E73,E80,E87)</f>
        <v>58</v>
      </c>
      <c r="F88" s="49">
        <f t="shared" si="10"/>
        <v>2236</v>
      </c>
      <c r="G88" s="48">
        <f t="shared" si="11"/>
        <v>8.8550983899821105</v>
      </c>
      <c r="H88" s="47">
        <f t="shared" si="8"/>
        <v>100</v>
      </c>
      <c r="I88" s="49">
        <f>SUM(I58,I65:I73,I80,I87)</f>
        <v>2734</v>
      </c>
      <c r="J88" s="49">
        <f>SUM(J58,J65:J73,J80,J87)</f>
        <v>155</v>
      </c>
      <c r="K88" s="49">
        <f>SUM(K58,K65:K73,K80,K87)</f>
        <v>431</v>
      </c>
      <c r="L88" s="49">
        <f>SUM(L58,L65:L73,L80,L87)</f>
        <v>109</v>
      </c>
      <c r="M88" s="49">
        <f t="shared" si="12"/>
        <v>3429</v>
      </c>
      <c r="N88" s="48">
        <f t="shared" si="14"/>
        <v>7.699037620297462</v>
      </c>
      <c r="O88" s="47">
        <f t="shared" si="9"/>
        <v>100</v>
      </c>
      <c r="P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  <c r="BL88" s="45"/>
      <c r="BM88" s="45"/>
      <c r="BN88" s="45"/>
      <c r="BO88" s="45"/>
    </row>
    <row r="89" spans="1:67" s="43" customFormat="1" ht="13.5" customHeight="1">
      <c r="A89" s="44"/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5"/>
      <c r="BM89" s="45"/>
      <c r="BN89" s="45"/>
      <c r="BO89" s="45"/>
    </row>
    <row r="90" spans="1:67" s="43" customFormat="1" ht="13.5" customHeight="1">
      <c r="A90" s="44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  <c r="BL90" s="45"/>
      <c r="BM90" s="45"/>
      <c r="BN90" s="45"/>
      <c r="BO90" s="45"/>
    </row>
    <row r="91" spans="1:67" s="43" customFormat="1" ht="13.5" customHeight="1">
      <c r="A91" s="70" t="s">
        <v>0</v>
      </c>
      <c r="B91" s="69" t="s">
        <v>77</v>
      </c>
      <c r="C91" s="68"/>
      <c r="D91" s="68"/>
      <c r="E91" s="68"/>
      <c r="F91" s="68"/>
      <c r="G91" s="68"/>
      <c r="H91" s="67"/>
      <c r="I91" s="69" t="s">
        <v>78</v>
      </c>
      <c r="J91" s="68"/>
      <c r="K91" s="68"/>
      <c r="L91" s="68"/>
      <c r="M91" s="68"/>
      <c r="N91" s="68"/>
      <c r="O91" s="67"/>
      <c r="P91" s="66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5"/>
      <c r="BM91" s="45"/>
      <c r="BN91" s="45"/>
      <c r="BO91" s="45"/>
    </row>
    <row r="92" spans="1:67" s="43" customFormat="1" ht="39" customHeight="1">
      <c r="A92" s="65" t="s">
        <v>1</v>
      </c>
      <c r="B92" s="63" t="s">
        <v>2</v>
      </c>
      <c r="C92" s="62" t="s">
        <v>3</v>
      </c>
      <c r="D92" s="61" t="s">
        <v>4</v>
      </c>
      <c r="E92" s="62" t="s">
        <v>5</v>
      </c>
      <c r="F92" s="61" t="s">
        <v>6</v>
      </c>
      <c r="G92" s="61" t="s">
        <v>7</v>
      </c>
      <c r="H92" s="64" t="s">
        <v>8</v>
      </c>
      <c r="I92" s="63" t="s">
        <v>2</v>
      </c>
      <c r="J92" s="61" t="s">
        <v>3</v>
      </c>
      <c r="K92" s="61" t="s">
        <v>4</v>
      </c>
      <c r="L92" s="62" t="s">
        <v>5</v>
      </c>
      <c r="M92" s="61" t="s">
        <v>6</v>
      </c>
      <c r="N92" s="61" t="s">
        <v>7</v>
      </c>
      <c r="O92" s="60" t="s">
        <v>8</v>
      </c>
      <c r="P92" s="59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  <c r="BL92" s="45"/>
      <c r="BM92" s="45"/>
      <c r="BN92" s="45"/>
      <c r="BO92" s="45"/>
    </row>
    <row r="93" spans="1:67" s="43" customFormat="1" ht="13.5" customHeight="1">
      <c r="A93" s="58" t="s">
        <v>9</v>
      </c>
      <c r="B93" s="57">
        <f>方向別!I257</f>
        <v>2</v>
      </c>
      <c r="C93" s="57">
        <f>方向別!J257</f>
        <v>0</v>
      </c>
      <c r="D93" s="57">
        <f>方向別!K257</f>
        <v>0</v>
      </c>
      <c r="E93" s="57">
        <f>方向別!L257</f>
        <v>0</v>
      </c>
      <c r="F93" s="57">
        <f>SUM(B93:E93)</f>
        <v>2</v>
      </c>
      <c r="G93" s="56">
        <f>IF(SUM(C93,E93)=0,0,SUM(C93,E93)/F93*100)</f>
        <v>0</v>
      </c>
      <c r="H93" s="55">
        <f t="shared" ref="H93:H129" si="15">IF(F93=0,0,F93/F$129*100)</f>
        <v>0.22831050228310501</v>
      </c>
      <c r="I93" s="57">
        <f>SUM(方向別!I11,方向別!I134,方向別!I298)</f>
        <v>2</v>
      </c>
      <c r="J93" s="57">
        <f>SUM(方向別!J11,方向別!J134,方向別!J298)</f>
        <v>0</v>
      </c>
      <c r="K93" s="57">
        <f>SUM(方向別!K11,方向別!K134,方向別!K298)</f>
        <v>1</v>
      </c>
      <c r="L93" s="57">
        <f>SUM(方向別!L11,方向別!L134,方向別!L298)</f>
        <v>0</v>
      </c>
      <c r="M93" s="57">
        <f>SUM(I93:L93)</f>
        <v>3</v>
      </c>
      <c r="N93" s="56">
        <f>IF(SUM(J93,L93)=0,0,SUM(J93,L93)/M93*100)</f>
        <v>0</v>
      </c>
      <c r="O93" s="55">
        <f t="shared" ref="O93:O129" si="16">IF(M93=0,0,M93/M$129*100)</f>
        <v>0.4784688995215311</v>
      </c>
      <c r="P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  <c r="BL93" s="45"/>
      <c r="BM93" s="45"/>
      <c r="BN93" s="45"/>
      <c r="BO93" s="45"/>
    </row>
    <row r="94" spans="1:67" s="43" customFormat="1" ht="13.5" customHeight="1">
      <c r="A94" s="54" t="s">
        <v>10</v>
      </c>
      <c r="B94" s="53">
        <f>方向別!I258</f>
        <v>5</v>
      </c>
      <c r="C94" s="53">
        <f>方向別!J258</f>
        <v>0</v>
      </c>
      <c r="D94" s="53">
        <f>方向別!K258</f>
        <v>0</v>
      </c>
      <c r="E94" s="53">
        <f>方向別!L258</f>
        <v>0</v>
      </c>
      <c r="F94" s="53">
        <f t="shared" ref="F94:F129" si="17">SUM(B94:E94)</f>
        <v>5</v>
      </c>
      <c r="G94" s="52">
        <f t="shared" ref="G94:G103" si="18">IF(SUM(C94,E94)=0,0,SUM(C94,E94)/F94*100)</f>
        <v>0</v>
      </c>
      <c r="H94" s="51">
        <f t="shared" si="15"/>
        <v>0.57077625570776247</v>
      </c>
      <c r="I94" s="53">
        <f>SUM(方向別!I12,方向別!I135,方向別!I299)</f>
        <v>4</v>
      </c>
      <c r="J94" s="53">
        <f>SUM(方向別!J12,方向別!J135,方向別!J299)</f>
        <v>0</v>
      </c>
      <c r="K94" s="53">
        <f>SUM(方向別!K12,方向別!K135,方向別!K299)</f>
        <v>0</v>
      </c>
      <c r="L94" s="53">
        <f>SUM(方向別!L12,方向別!L135,方向別!L299)</f>
        <v>0</v>
      </c>
      <c r="M94" s="53">
        <f t="shared" ref="M94:M129" si="19">SUM(I94:L94)</f>
        <v>4</v>
      </c>
      <c r="N94" s="52">
        <f t="shared" ref="N94:N103" si="20">IF(SUM(J94,L94)=0,0,SUM(J94,L94)/M94*100)</f>
        <v>0</v>
      </c>
      <c r="O94" s="51">
        <f t="shared" si="16"/>
        <v>0.63795853269537484</v>
      </c>
      <c r="P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  <c r="BL94" s="45"/>
      <c r="BM94" s="45"/>
      <c r="BN94" s="45"/>
      <c r="BO94" s="45"/>
    </row>
    <row r="95" spans="1:67" s="43" customFormat="1" ht="13.5" customHeight="1">
      <c r="A95" s="54" t="s">
        <v>11</v>
      </c>
      <c r="B95" s="53">
        <f>方向別!I259</f>
        <v>5</v>
      </c>
      <c r="C95" s="53">
        <f>方向別!J259</f>
        <v>0</v>
      </c>
      <c r="D95" s="53">
        <f>方向別!K259</f>
        <v>0</v>
      </c>
      <c r="E95" s="53">
        <f>方向別!L259</f>
        <v>0</v>
      </c>
      <c r="F95" s="53">
        <f t="shared" si="17"/>
        <v>5</v>
      </c>
      <c r="G95" s="52">
        <f t="shared" si="18"/>
        <v>0</v>
      </c>
      <c r="H95" s="51">
        <f t="shared" si="15"/>
        <v>0.57077625570776247</v>
      </c>
      <c r="I95" s="53">
        <f>SUM(方向別!I13,方向別!I136,方向別!I300)</f>
        <v>7</v>
      </c>
      <c r="J95" s="53">
        <f>SUM(方向別!J13,方向別!J136,方向別!J300)</f>
        <v>0</v>
      </c>
      <c r="K95" s="53">
        <f>SUM(方向別!K13,方向別!K136,方向別!K300)</f>
        <v>0</v>
      </c>
      <c r="L95" s="53">
        <f>SUM(方向別!L13,方向別!L136,方向別!L300)</f>
        <v>0</v>
      </c>
      <c r="M95" s="53">
        <f t="shared" si="19"/>
        <v>7</v>
      </c>
      <c r="N95" s="52">
        <f t="shared" si="20"/>
        <v>0</v>
      </c>
      <c r="O95" s="51">
        <f t="shared" si="16"/>
        <v>1.1164274322169059</v>
      </c>
      <c r="P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  <c r="BL95" s="45"/>
      <c r="BM95" s="45"/>
      <c r="BN95" s="45"/>
      <c r="BO95" s="45"/>
    </row>
    <row r="96" spans="1:67" s="43" customFormat="1" ht="13.5" customHeight="1">
      <c r="A96" s="54" t="s">
        <v>12</v>
      </c>
      <c r="B96" s="53">
        <f>方向別!I260</f>
        <v>12</v>
      </c>
      <c r="C96" s="53">
        <f>方向別!J260</f>
        <v>0</v>
      </c>
      <c r="D96" s="53">
        <f>方向別!K260</f>
        <v>0</v>
      </c>
      <c r="E96" s="53">
        <f>方向別!L260</f>
        <v>0</v>
      </c>
      <c r="F96" s="53">
        <f t="shared" si="17"/>
        <v>12</v>
      </c>
      <c r="G96" s="52">
        <f t="shared" si="18"/>
        <v>0</v>
      </c>
      <c r="H96" s="51">
        <f t="shared" si="15"/>
        <v>1.3698630136986301</v>
      </c>
      <c r="I96" s="53">
        <f>SUM(方向別!I14,方向別!I137,方向別!I301)</f>
        <v>2</v>
      </c>
      <c r="J96" s="53">
        <f>SUM(方向別!J14,方向別!J137,方向別!J301)</f>
        <v>0</v>
      </c>
      <c r="K96" s="53">
        <f>SUM(方向別!K14,方向別!K137,方向別!K301)</f>
        <v>2</v>
      </c>
      <c r="L96" s="53">
        <f>SUM(方向別!L14,方向別!L137,方向別!L301)</f>
        <v>0</v>
      </c>
      <c r="M96" s="53">
        <f t="shared" si="19"/>
        <v>4</v>
      </c>
      <c r="N96" s="52">
        <f t="shared" si="20"/>
        <v>0</v>
      </c>
      <c r="O96" s="51">
        <f t="shared" si="16"/>
        <v>0.63795853269537484</v>
      </c>
      <c r="P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  <c r="BL96" s="45"/>
      <c r="BM96" s="45"/>
      <c r="BN96" s="45"/>
      <c r="BO96" s="45"/>
    </row>
    <row r="97" spans="1:67" s="43" customFormat="1" ht="13.5" customHeight="1">
      <c r="A97" s="54" t="s">
        <v>13</v>
      </c>
      <c r="B97" s="53">
        <f>方向別!I261</f>
        <v>9</v>
      </c>
      <c r="C97" s="53">
        <f>方向別!J261</f>
        <v>0</v>
      </c>
      <c r="D97" s="53">
        <f>方向別!K261</f>
        <v>1</v>
      </c>
      <c r="E97" s="53">
        <f>方向別!L261</f>
        <v>0</v>
      </c>
      <c r="F97" s="53">
        <f t="shared" si="17"/>
        <v>10</v>
      </c>
      <c r="G97" s="52">
        <f t="shared" si="18"/>
        <v>0</v>
      </c>
      <c r="H97" s="51">
        <f t="shared" si="15"/>
        <v>1.1415525114155249</v>
      </c>
      <c r="I97" s="53">
        <f>SUM(方向別!I15,方向別!I138,方向別!I302)</f>
        <v>11</v>
      </c>
      <c r="J97" s="53">
        <f>SUM(方向別!J15,方向別!J138,方向別!J302)</f>
        <v>0</v>
      </c>
      <c r="K97" s="53">
        <f>SUM(方向別!K15,方向別!K138,方向別!K302)</f>
        <v>2</v>
      </c>
      <c r="L97" s="53">
        <f>SUM(方向別!L15,方向別!L138,方向別!L302)</f>
        <v>0</v>
      </c>
      <c r="M97" s="53">
        <f t="shared" si="19"/>
        <v>13</v>
      </c>
      <c r="N97" s="52">
        <f t="shared" si="20"/>
        <v>0</v>
      </c>
      <c r="O97" s="51">
        <f t="shared" si="16"/>
        <v>2.073365231259968</v>
      </c>
      <c r="P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  <c r="BL97" s="45"/>
      <c r="BM97" s="45"/>
      <c r="BN97" s="45"/>
      <c r="BO97" s="45"/>
    </row>
    <row r="98" spans="1:67" s="43" customFormat="1" ht="13.5" customHeight="1">
      <c r="A98" s="54" t="s">
        <v>14</v>
      </c>
      <c r="B98" s="53">
        <f>方向別!I262</f>
        <v>6</v>
      </c>
      <c r="C98" s="53">
        <f>方向別!J262</f>
        <v>0</v>
      </c>
      <c r="D98" s="53">
        <f>方向別!K262</f>
        <v>2</v>
      </c>
      <c r="E98" s="53">
        <f>方向別!L262</f>
        <v>0</v>
      </c>
      <c r="F98" s="53">
        <f t="shared" si="17"/>
        <v>8</v>
      </c>
      <c r="G98" s="52">
        <f t="shared" si="18"/>
        <v>0</v>
      </c>
      <c r="H98" s="51">
        <f t="shared" si="15"/>
        <v>0.91324200913242004</v>
      </c>
      <c r="I98" s="53">
        <f>SUM(方向別!I16,方向別!I139,方向別!I303)</f>
        <v>7</v>
      </c>
      <c r="J98" s="53">
        <f>SUM(方向別!J16,方向別!J139,方向別!J303)</f>
        <v>1</v>
      </c>
      <c r="K98" s="53">
        <f>SUM(方向別!K16,方向別!K139,方向別!K303)</f>
        <v>1</v>
      </c>
      <c r="L98" s="53">
        <f>SUM(方向別!L16,方向別!L139,方向別!L303)</f>
        <v>1</v>
      </c>
      <c r="M98" s="53">
        <f t="shared" si="19"/>
        <v>10</v>
      </c>
      <c r="N98" s="52">
        <f t="shared" si="20"/>
        <v>20</v>
      </c>
      <c r="O98" s="51">
        <f t="shared" si="16"/>
        <v>1.5948963317384368</v>
      </c>
      <c r="P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  <c r="BL98" s="45"/>
      <c r="BM98" s="45"/>
      <c r="BN98" s="45"/>
      <c r="BO98" s="45"/>
    </row>
    <row r="99" spans="1:67" s="43" customFormat="1" ht="13.5" customHeight="1">
      <c r="A99" s="50" t="s">
        <v>15</v>
      </c>
      <c r="B99" s="49">
        <f>SUM(B93:B98)</f>
        <v>39</v>
      </c>
      <c r="C99" s="49">
        <f>SUM(C93:C98)</f>
        <v>0</v>
      </c>
      <c r="D99" s="49">
        <f>SUM(D93:D98)</f>
        <v>3</v>
      </c>
      <c r="E99" s="49">
        <f>SUM(E93:E98)</f>
        <v>0</v>
      </c>
      <c r="F99" s="49">
        <f t="shared" si="17"/>
        <v>42</v>
      </c>
      <c r="G99" s="48">
        <f t="shared" si="18"/>
        <v>0</v>
      </c>
      <c r="H99" s="47">
        <f t="shared" si="15"/>
        <v>4.7945205479452051</v>
      </c>
      <c r="I99" s="49">
        <f>SUM(I93:I98)</f>
        <v>33</v>
      </c>
      <c r="J99" s="49">
        <f>SUM(J93:J98)</f>
        <v>1</v>
      </c>
      <c r="K99" s="49">
        <f>SUM(K93:K98)</f>
        <v>6</v>
      </c>
      <c r="L99" s="49">
        <f>SUM(L93:L98)</f>
        <v>1</v>
      </c>
      <c r="M99" s="49">
        <f t="shared" si="19"/>
        <v>41</v>
      </c>
      <c r="N99" s="48">
        <f t="shared" si="20"/>
        <v>4.8780487804878048</v>
      </c>
      <c r="O99" s="47">
        <f t="shared" si="16"/>
        <v>6.5390749601275919</v>
      </c>
      <c r="P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  <c r="BL99" s="45"/>
      <c r="BM99" s="45"/>
      <c r="BN99" s="45"/>
      <c r="BO99" s="45"/>
    </row>
    <row r="100" spans="1:67" s="43" customFormat="1" ht="13.5" customHeight="1">
      <c r="A100" s="58" t="s">
        <v>16</v>
      </c>
      <c r="B100" s="57">
        <f>方向別!I264</f>
        <v>1</v>
      </c>
      <c r="C100" s="57">
        <f>方向別!J264</f>
        <v>0</v>
      </c>
      <c r="D100" s="57">
        <f>方向別!K264</f>
        <v>0</v>
      </c>
      <c r="E100" s="57">
        <f>方向別!L264</f>
        <v>0</v>
      </c>
      <c r="F100" s="57">
        <f t="shared" si="17"/>
        <v>1</v>
      </c>
      <c r="G100" s="56">
        <f t="shared" si="18"/>
        <v>0</v>
      </c>
      <c r="H100" s="55">
        <f t="shared" si="15"/>
        <v>0.11415525114155251</v>
      </c>
      <c r="I100" s="57">
        <f>SUM(方向別!I18,方向別!I141,方向別!I305)</f>
        <v>3</v>
      </c>
      <c r="J100" s="57">
        <f>SUM(方向別!J18,方向別!J141,方向別!J305)</f>
        <v>0</v>
      </c>
      <c r="K100" s="57">
        <f>SUM(方向別!K18,方向別!K141,方向別!K305)</f>
        <v>2</v>
      </c>
      <c r="L100" s="57">
        <f>SUM(方向別!L18,方向別!L141,方向別!L305)</f>
        <v>2</v>
      </c>
      <c r="M100" s="57">
        <f t="shared" si="19"/>
        <v>7</v>
      </c>
      <c r="N100" s="56">
        <f t="shared" si="20"/>
        <v>28.571428571428569</v>
      </c>
      <c r="O100" s="55">
        <f t="shared" si="16"/>
        <v>1.1164274322169059</v>
      </c>
      <c r="P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  <c r="BL100" s="45"/>
      <c r="BM100" s="45"/>
      <c r="BN100" s="45"/>
      <c r="BO100" s="45"/>
    </row>
    <row r="101" spans="1:67" s="43" customFormat="1" ht="13.5" customHeight="1">
      <c r="A101" s="54" t="s">
        <v>17</v>
      </c>
      <c r="B101" s="53">
        <f>方向別!I265</f>
        <v>12</v>
      </c>
      <c r="C101" s="53">
        <f>方向別!J265</f>
        <v>0</v>
      </c>
      <c r="D101" s="53">
        <f>方向別!K265</f>
        <v>1</v>
      </c>
      <c r="E101" s="53">
        <f>方向別!L265</f>
        <v>0</v>
      </c>
      <c r="F101" s="53">
        <f t="shared" si="17"/>
        <v>13</v>
      </c>
      <c r="G101" s="52">
        <f t="shared" si="18"/>
        <v>0</v>
      </c>
      <c r="H101" s="51">
        <f t="shared" si="15"/>
        <v>1.4840182648401825</v>
      </c>
      <c r="I101" s="53">
        <f>SUM(方向別!I19,方向別!I142,方向別!I306)</f>
        <v>9</v>
      </c>
      <c r="J101" s="53">
        <f>SUM(方向別!J19,方向別!J142,方向別!J306)</f>
        <v>0</v>
      </c>
      <c r="K101" s="53">
        <f>SUM(方向別!K19,方向別!K142,方向別!K306)</f>
        <v>1</v>
      </c>
      <c r="L101" s="53">
        <f>SUM(方向別!L19,方向別!L142,方向別!L306)</f>
        <v>0</v>
      </c>
      <c r="M101" s="53">
        <f t="shared" si="19"/>
        <v>10</v>
      </c>
      <c r="N101" s="52">
        <f t="shared" si="20"/>
        <v>0</v>
      </c>
      <c r="O101" s="51">
        <f t="shared" si="16"/>
        <v>1.5948963317384368</v>
      </c>
      <c r="P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  <c r="BL101" s="45"/>
      <c r="BM101" s="45"/>
      <c r="BN101" s="45"/>
      <c r="BO101" s="45"/>
    </row>
    <row r="102" spans="1:67" s="43" customFormat="1" ht="13.5" customHeight="1">
      <c r="A102" s="54" t="s">
        <v>18</v>
      </c>
      <c r="B102" s="53">
        <f>方向別!I266</f>
        <v>13</v>
      </c>
      <c r="C102" s="53">
        <f>方向別!J266</f>
        <v>0</v>
      </c>
      <c r="D102" s="53">
        <f>方向別!K266</f>
        <v>2</v>
      </c>
      <c r="E102" s="53">
        <f>方向別!L266</f>
        <v>0</v>
      </c>
      <c r="F102" s="53">
        <f t="shared" si="17"/>
        <v>15</v>
      </c>
      <c r="G102" s="52">
        <f t="shared" si="18"/>
        <v>0</v>
      </c>
      <c r="H102" s="51">
        <f t="shared" si="15"/>
        <v>1.7123287671232876</v>
      </c>
      <c r="I102" s="53">
        <f>SUM(方向別!I20,方向別!I143,方向別!I307)</f>
        <v>4</v>
      </c>
      <c r="J102" s="53">
        <f>SUM(方向別!J20,方向別!J143,方向別!J307)</f>
        <v>0</v>
      </c>
      <c r="K102" s="53">
        <f>SUM(方向別!K20,方向別!K143,方向別!K307)</f>
        <v>2</v>
      </c>
      <c r="L102" s="53">
        <f>SUM(方向別!L20,方向別!L143,方向別!L307)</f>
        <v>1</v>
      </c>
      <c r="M102" s="53">
        <f t="shared" si="19"/>
        <v>7</v>
      </c>
      <c r="N102" s="52">
        <f t="shared" si="20"/>
        <v>14.285714285714285</v>
      </c>
      <c r="O102" s="51">
        <f t="shared" si="16"/>
        <v>1.1164274322169059</v>
      </c>
      <c r="P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  <c r="BL102" s="45"/>
      <c r="BM102" s="45"/>
      <c r="BN102" s="45"/>
      <c r="BO102" s="45"/>
    </row>
    <row r="103" spans="1:67" s="43" customFormat="1" ht="13.5" customHeight="1">
      <c r="A103" s="54" t="s">
        <v>19</v>
      </c>
      <c r="B103" s="53">
        <f>方向別!I267</f>
        <v>7</v>
      </c>
      <c r="C103" s="53">
        <f>方向別!J267</f>
        <v>1</v>
      </c>
      <c r="D103" s="53">
        <f>方向別!K267</f>
        <v>1</v>
      </c>
      <c r="E103" s="53">
        <f>方向別!L267</f>
        <v>1</v>
      </c>
      <c r="F103" s="53">
        <f t="shared" si="17"/>
        <v>10</v>
      </c>
      <c r="G103" s="52">
        <f t="shared" si="18"/>
        <v>20</v>
      </c>
      <c r="H103" s="51">
        <f t="shared" si="15"/>
        <v>1.1415525114155249</v>
      </c>
      <c r="I103" s="53">
        <f>SUM(方向別!I21,方向別!I144,方向別!I308)</f>
        <v>9</v>
      </c>
      <c r="J103" s="53">
        <f>SUM(方向別!J21,方向別!J144,方向別!J308)</f>
        <v>2</v>
      </c>
      <c r="K103" s="53">
        <f>SUM(方向別!K21,方向別!K144,方向別!K308)</f>
        <v>3</v>
      </c>
      <c r="L103" s="53">
        <f>SUM(方向別!L21,方向別!L144,方向別!L308)</f>
        <v>0</v>
      </c>
      <c r="M103" s="53">
        <f t="shared" si="19"/>
        <v>14</v>
      </c>
      <c r="N103" s="52">
        <f t="shared" si="20"/>
        <v>14.285714285714285</v>
      </c>
      <c r="O103" s="51">
        <f t="shared" si="16"/>
        <v>2.2328548644338118</v>
      </c>
      <c r="P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  <c r="BL103" s="45"/>
      <c r="BM103" s="45"/>
      <c r="BN103" s="45"/>
      <c r="BO103" s="45"/>
    </row>
    <row r="104" spans="1:67" s="43" customFormat="1" ht="13.5" customHeight="1">
      <c r="A104" s="54" t="s">
        <v>20</v>
      </c>
      <c r="B104" s="53">
        <f>方向別!I268</f>
        <v>10</v>
      </c>
      <c r="C104" s="53">
        <f>方向別!J268</f>
        <v>0</v>
      </c>
      <c r="D104" s="53">
        <f>方向別!K268</f>
        <v>1</v>
      </c>
      <c r="E104" s="53">
        <f>方向別!L268</f>
        <v>0</v>
      </c>
      <c r="F104" s="53">
        <f t="shared" si="17"/>
        <v>11</v>
      </c>
      <c r="G104" s="52">
        <f>IF(SUM(C104,E104)=0,0,SUM(C104,E104)/F104*100)</f>
        <v>0</v>
      </c>
      <c r="H104" s="51">
        <f t="shared" si="15"/>
        <v>1.2557077625570776</v>
      </c>
      <c r="I104" s="53">
        <f>SUM(方向別!I22,方向別!I145,方向別!I309)</f>
        <v>7</v>
      </c>
      <c r="J104" s="53">
        <f>SUM(方向別!J22,方向別!J145,方向別!J309)</f>
        <v>0</v>
      </c>
      <c r="K104" s="53">
        <f>SUM(方向別!K22,方向別!K145,方向別!K309)</f>
        <v>2</v>
      </c>
      <c r="L104" s="53">
        <f>SUM(方向別!L22,方向別!L145,方向別!L309)</f>
        <v>0</v>
      </c>
      <c r="M104" s="53">
        <f t="shared" si="19"/>
        <v>9</v>
      </c>
      <c r="N104" s="52">
        <f>IF(SUM(J104,L104)=0,0,SUM(J104,L104)/M104*100)</f>
        <v>0</v>
      </c>
      <c r="O104" s="51">
        <f t="shared" si="16"/>
        <v>1.4354066985645932</v>
      </c>
      <c r="P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  <c r="BL104" s="45"/>
      <c r="BM104" s="45"/>
      <c r="BN104" s="45"/>
      <c r="BO104" s="45"/>
    </row>
    <row r="105" spans="1:67" s="43" customFormat="1" ht="13.5" customHeight="1">
      <c r="A105" s="54" t="s">
        <v>21</v>
      </c>
      <c r="B105" s="53">
        <f>方向別!I269</f>
        <v>6</v>
      </c>
      <c r="C105" s="53">
        <f>方向別!J269</f>
        <v>0</v>
      </c>
      <c r="D105" s="53">
        <f>方向別!K269</f>
        <v>2</v>
      </c>
      <c r="E105" s="53">
        <f>方向別!L269</f>
        <v>0</v>
      </c>
      <c r="F105" s="53">
        <f t="shared" si="17"/>
        <v>8</v>
      </c>
      <c r="G105" s="52">
        <f>IF(SUM(C105,E105)=0,0,SUM(C105,E105)/F105*100)</f>
        <v>0</v>
      </c>
      <c r="H105" s="51">
        <f t="shared" si="15"/>
        <v>0.91324200913242004</v>
      </c>
      <c r="I105" s="53">
        <f>SUM(方向別!I23,方向別!I146,方向別!I310)</f>
        <v>8</v>
      </c>
      <c r="J105" s="53">
        <f>SUM(方向別!J23,方向別!J146,方向別!J310)</f>
        <v>0</v>
      </c>
      <c r="K105" s="53">
        <f>SUM(方向別!K23,方向別!K146,方向別!K310)</f>
        <v>2</v>
      </c>
      <c r="L105" s="53">
        <f>SUM(方向別!L23,方向別!L146,方向別!L310)</f>
        <v>1</v>
      </c>
      <c r="M105" s="53">
        <f t="shared" si="19"/>
        <v>11</v>
      </c>
      <c r="N105" s="52">
        <f>IF(SUM(J105,L105)=0,0,SUM(J105,L105)/M105*100)</f>
        <v>9.0909090909090917</v>
      </c>
      <c r="O105" s="51">
        <f t="shared" si="16"/>
        <v>1.7543859649122806</v>
      </c>
      <c r="P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  <c r="BL105" s="45"/>
      <c r="BM105" s="45"/>
      <c r="BN105" s="45"/>
      <c r="BO105" s="45"/>
    </row>
    <row r="106" spans="1:67" s="43" customFormat="1" ht="13.5" customHeight="1">
      <c r="A106" s="50" t="s">
        <v>15</v>
      </c>
      <c r="B106" s="49">
        <f>SUM(B100:B105)</f>
        <v>49</v>
      </c>
      <c r="C106" s="49">
        <f>SUM(C100:C105)</f>
        <v>1</v>
      </c>
      <c r="D106" s="49">
        <f>SUM(D100:D105)</f>
        <v>7</v>
      </c>
      <c r="E106" s="49">
        <f>SUM(E100:E105)</f>
        <v>1</v>
      </c>
      <c r="F106" s="49">
        <f t="shared" si="17"/>
        <v>58</v>
      </c>
      <c r="G106" s="48">
        <f>IF(SUM(C106,E106)=0,0,SUM(C106,E106)/F106*100)</f>
        <v>3.4482758620689653</v>
      </c>
      <c r="H106" s="47">
        <f t="shared" si="15"/>
        <v>6.6210045662100452</v>
      </c>
      <c r="I106" s="49">
        <f>SUM(I100:I105)</f>
        <v>40</v>
      </c>
      <c r="J106" s="49">
        <f>SUM(J100:J105)</f>
        <v>2</v>
      </c>
      <c r="K106" s="49">
        <f>SUM(K100:K105)</f>
        <v>12</v>
      </c>
      <c r="L106" s="49">
        <f>SUM(L100:L105)</f>
        <v>4</v>
      </c>
      <c r="M106" s="49">
        <f t="shared" si="19"/>
        <v>58</v>
      </c>
      <c r="N106" s="48">
        <f>IF(SUM(J106,L106)=0,0,SUM(J106,L106)/M106*100)</f>
        <v>10.344827586206897</v>
      </c>
      <c r="O106" s="47">
        <f t="shared" si="16"/>
        <v>9.2503987240829346</v>
      </c>
      <c r="P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  <c r="BL106" s="45"/>
      <c r="BM106" s="45"/>
      <c r="BN106" s="45"/>
      <c r="BO106" s="45"/>
    </row>
    <row r="107" spans="1:67" s="43" customFormat="1" ht="13.5" customHeight="1">
      <c r="A107" s="54" t="s">
        <v>22</v>
      </c>
      <c r="B107" s="53">
        <f>方向別!I271</f>
        <v>67</v>
      </c>
      <c r="C107" s="53">
        <f>方向別!J271</f>
        <v>1</v>
      </c>
      <c r="D107" s="53">
        <f>方向別!K271</f>
        <v>5</v>
      </c>
      <c r="E107" s="53">
        <f>方向別!L271</f>
        <v>0</v>
      </c>
      <c r="F107" s="53">
        <f t="shared" si="17"/>
        <v>73</v>
      </c>
      <c r="G107" s="52">
        <f t="shared" ref="G107:G129" si="21">IF(SUM(C107,E107)=0,0,SUM(C107,E107)/F107*100)</f>
        <v>1.3698630136986301</v>
      </c>
      <c r="H107" s="51">
        <f t="shared" si="15"/>
        <v>8.3333333333333321</v>
      </c>
      <c r="I107" s="53">
        <f>SUM(方向別!I25,方向別!I148,方向別!I312)</f>
        <v>43</v>
      </c>
      <c r="J107" s="53">
        <f>SUM(方向別!J25,方向別!J148,方向別!J312)</f>
        <v>0</v>
      </c>
      <c r="K107" s="53">
        <f>SUM(方向別!K25,方向別!K148,方向別!K312)</f>
        <v>5</v>
      </c>
      <c r="L107" s="53">
        <f>SUM(方向別!L25,方向別!L148,方向別!L312)</f>
        <v>3</v>
      </c>
      <c r="M107" s="53">
        <f t="shared" si="19"/>
        <v>51</v>
      </c>
      <c r="N107" s="52">
        <f t="shared" ref="N107:N129" si="22">IF(SUM(J107,L107)=0,0,SUM(J107,L107)/M107*100)</f>
        <v>5.8823529411764701</v>
      </c>
      <c r="O107" s="51">
        <f t="shared" si="16"/>
        <v>8.133971291866029</v>
      </c>
      <c r="P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  <c r="BL107" s="45"/>
      <c r="BM107" s="45"/>
      <c r="BN107" s="45"/>
      <c r="BO107" s="45"/>
    </row>
    <row r="108" spans="1:67" s="43" customFormat="1" ht="13.5" customHeight="1">
      <c r="A108" s="54" t="s">
        <v>23</v>
      </c>
      <c r="B108" s="53">
        <f>方向別!I272</f>
        <v>51</v>
      </c>
      <c r="C108" s="53">
        <f>方向別!J272</f>
        <v>1</v>
      </c>
      <c r="D108" s="53">
        <f>方向別!K272</f>
        <v>13</v>
      </c>
      <c r="E108" s="53">
        <f>方向別!L272</f>
        <v>1</v>
      </c>
      <c r="F108" s="53">
        <f t="shared" si="17"/>
        <v>66</v>
      </c>
      <c r="G108" s="52">
        <f t="shared" si="21"/>
        <v>3.0303030303030303</v>
      </c>
      <c r="H108" s="51">
        <f t="shared" si="15"/>
        <v>7.5342465753424657</v>
      </c>
      <c r="I108" s="53">
        <f>SUM(方向別!I26,方向別!I149,方向別!I313)</f>
        <v>38</v>
      </c>
      <c r="J108" s="53">
        <f>SUM(方向別!J26,方向別!J149,方向別!J313)</f>
        <v>0</v>
      </c>
      <c r="K108" s="53">
        <f>SUM(方向別!K26,方向別!K149,方向別!K313)</f>
        <v>7</v>
      </c>
      <c r="L108" s="53">
        <f>SUM(方向別!L26,方向別!L149,方向別!L313)</f>
        <v>1</v>
      </c>
      <c r="M108" s="53">
        <f t="shared" si="19"/>
        <v>46</v>
      </c>
      <c r="N108" s="52">
        <f t="shared" si="22"/>
        <v>2.1739130434782608</v>
      </c>
      <c r="O108" s="51">
        <f t="shared" si="16"/>
        <v>7.3365231259968109</v>
      </c>
      <c r="P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  <c r="BL108" s="45"/>
      <c r="BM108" s="45"/>
      <c r="BN108" s="45"/>
      <c r="BO108" s="45"/>
    </row>
    <row r="109" spans="1:67" s="43" customFormat="1" ht="13.5" customHeight="1">
      <c r="A109" s="54" t="s">
        <v>24</v>
      </c>
      <c r="B109" s="53">
        <f>方向別!I273</f>
        <v>42</v>
      </c>
      <c r="C109" s="53">
        <f>方向別!J273</f>
        <v>0</v>
      </c>
      <c r="D109" s="53">
        <f>方向別!K273</f>
        <v>6</v>
      </c>
      <c r="E109" s="53">
        <f>方向別!L273</f>
        <v>0</v>
      </c>
      <c r="F109" s="53">
        <f t="shared" si="17"/>
        <v>48</v>
      </c>
      <c r="G109" s="52">
        <f t="shared" si="21"/>
        <v>0</v>
      </c>
      <c r="H109" s="51">
        <f t="shared" si="15"/>
        <v>5.4794520547945202</v>
      </c>
      <c r="I109" s="53">
        <f>SUM(方向別!I27,方向別!I150,方向別!I314)</f>
        <v>38</v>
      </c>
      <c r="J109" s="53">
        <f>SUM(方向別!J27,方向別!J150,方向別!J314)</f>
        <v>0</v>
      </c>
      <c r="K109" s="53">
        <f>SUM(方向別!K27,方向別!K150,方向別!K314)</f>
        <v>5</v>
      </c>
      <c r="L109" s="53">
        <f>SUM(方向別!L27,方向別!L150,方向別!L314)</f>
        <v>2</v>
      </c>
      <c r="M109" s="53">
        <f t="shared" si="19"/>
        <v>45</v>
      </c>
      <c r="N109" s="52">
        <f t="shared" si="22"/>
        <v>4.4444444444444446</v>
      </c>
      <c r="O109" s="51">
        <f t="shared" si="16"/>
        <v>7.1770334928229662</v>
      </c>
      <c r="P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  <c r="BL109" s="45"/>
      <c r="BM109" s="45"/>
      <c r="BN109" s="45"/>
      <c r="BO109" s="45"/>
    </row>
    <row r="110" spans="1:67" s="43" customFormat="1" ht="13.5" customHeight="1">
      <c r="A110" s="54" t="s">
        <v>25</v>
      </c>
      <c r="B110" s="53">
        <f>方向別!I274</f>
        <v>72</v>
      </c>
      <c r="C110" s="53">
        <f>方向別!J274</f>
        <v>0</v>
      </c>
      <c r="D110" s="53">
        <f>方向別!K274</f>
        <v>14</v>
      </c>
      <c r="E110" s="53">
        <f>方向別!L274</f>
        <v>2</v>
      </c>
      <c r="F110" s="53">
        <f t="shared" si="17"/>
        <v>88</v>
      </c>
      <c r="G110" s="52">
        <f t="shared" si="21"/>
        <v>2.2727272727272729</v>
      </c>
      <c r="H110" s="51">
        <f t="shared" si="15"/>
        <v>10.045662100456621</v>
      </c>
      <c r="I110" s="53">
        <f>SUM(方向別!I28,方向別!I151,方向別!I315)</f>
        <v>46</v>
      </c>
      <c r="J110" s="53">
        <f>SUM(方向別!J28,方向別!J151,方向別!J315)</f>
        <v>0</v>
      </c>
      <c r="K110" s="53">
        <f>SUM(方向別!K28,方向別!K151,方向別!K315)</f>
        <v>3</v>
      </c>
      <c r="L110" s="53">
        <f>SUM(方向別!L28,方向別!L151,方向別!L315)</f>
        <v>0</v>
      </c>
      <c r="M110" s="53">
        <f t="shared" si="19"/>
        <v>49</v>
      </c>
      <c r="N110" s="52">
        <f t="shared" si="22"/>
        <v>0</v>
      </c>
      <c r="O110" s="51">
        <f t="shared" si="16"/>
        <v>7.8149920255183414</v>
      </c>
      <c r="P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  <c r="BL110" s="45"/>
      <c r="BM110" s="45"/>
      <c r="BN110" s="45"/>
      <c r="BO110" s="45"/>
    </row>
    <row r="111" spans="1:67" s="43" customFormat="1" ht="13.5" customHeight="1">
      <c r="A111" s="54" t="s">
        <v>26</v>
      </c>
      <c r="B111" s="53">
        <f>方向別!I275</f>
        <v>54</v>
      </c>
      <c r="C111" s="53">
        <f>方向別!J275</f>
        <v>0</v>
      </c>
      <c r="D111" s="53">
        <f>方向別!K275</f>
        <v>10</v>
      </c>
      <c r="E111" s="53">
        <f>方向別!L275</f>
        <v>0</v>
      </c>
      <c r="F111" s="53">
        <f t="shared" si="17"/>
        <v>64</v>
      </c>
      <c r="G111" s="52">
        <f t="shared" si="21"/>
        <v>0</v>
      </c>
      <c r="H111" s="51">
        <f t="shared" si="15"/>
        <v>7.3059360730593603</v>
      </c>
      <c r="I111" s="53">
        <f>SUM(方向別!I29,方向別!I152,方向別!I316)</f>
        <v>54</v>
      </c>
      <c r="J111" s="53">
        <f>SUM(方向別!J29,方向別!J152,方向別!J316)</f>
        <v>0</v>
      </c>
      <c r="K111" s="53">
        <f>SUM(方向別!K29,方向別!K152,方向別!K316)</f>
        <v>9</v>
      </c>
      <c r="L111" s="53">
        <f>SUM(方向別!L29,方向別!L152,方向別!L316)</f>
        <v>2</v>
      </c>
      <c r="M111" s="53">
        <f t="shared" si="19"/>
        <v>65</v>
      </c>
      <c r="N111" s="52">
        <f t="shared" si="22"/>
        <v>3.0769230769230771</v>
      </c>
      <c r="O111" s="51">
        <f t="shared" si="16"/>
        <v>10.36682615629984</v>
      </c>
      <c r="P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  <c r="BL111" s="45"/>
      <c r="BM111" s="45"/>
      <c r="BN111" s="45"/>
      <c r="BO111" s="45"/>
    </row>
    <row r="112" spans="1:67" s="43" customFormat="1" ht="13.5" customHeight="1">
      <c r="A112" s="54" t="s">
        <v>27</v>
      </c>
      <c r="B112" s="53">
        <f>方向別!I276</f>
        <v>71</v>
      </c>
      <c r="C112" s="53">
        <f>方向別!J276</f>
        <v>1</v>
      </c>
      <c r="D112" s="53">
        <f>方向別!K276</f>
        <v>13</v>
      </c>
      <c r="E112" s="53">
        <f>方向別!L276</f>
        <v>1</v>
      </c>
      <c r="F112" s="53">
        <f t="shared" si="17"/>
        <v>86</v>
      </c>
      <c r="G112" s="52">
        <f t="shared" si="21"/>
        <v>2.3255813953488373</v>
      </c>
      <c r="H112" s="51">
        <f t="shared" si="15"/>
        <v>9.8173515981735147</v>
      </c>
      <c r="I112" s="53">
        <f>SUM(方向別!I30,方向別!I153,方向別!I317)</f>
        <v>43</v>
      </c>
      <c r="J112" s="53">
        <f>SUM(方向別!J30,方向別!J153,方向別!J317)</f>
        <v>1</v>
      </c>
      <c r="K112" s="53">
        <f>SUM(方向別!K30,方向別!K153,方向別!K317)</f>
        <v>9</v>
      </c>
      <c r="L112" s="53">
        <f>SUM(方向別!L30,方向別!L153,方向別!L317)</f>
        <v>0</v>
      </c>
      <c r="M112" s="53">
        <f t="shared" si="19"/>
        <v>53</v>
      </c>
      <c r="N112" s="52">
        <f t="shared" si="22"/>
        <v>1.8867924528301887</v>
      </c>
      <c r="O112" s="51">
        <f t="shared" si="16"/>
        <v>8.4529505582137165</v>
      </c>
      <c r="P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  <c r="BL112" s="45"/>
      <c r="BM112" s="45"/>
      <c r="BN112" s="45"/>
      <c r="BO112" s="45"/>
    </row>
    <row r="113" spans="1:67" s="43" customFormat="1" ht="13.5" customHeight="1">
      <c r="A113" s="54" t="s">
        <v>28</v>
      </c>
      <c r="B113" s="53">
        <f>方向別!I277</f>
        <v>67</v>
      </c>
      <c r="C113" s="53">
        <f>方向別!J277</f>
        <v>0</v>
      </c>
      <c r="D113" s="53">
        <f>方向別!K277</f>
        <v>9</v>
      </c>
      <c r="E113" s="53">
        <f>方向別!L277</f>
        <v>3</v>
      </c>
      <c r="F113" s="53">
        <f t="shared" si="17"/>
        <v>79</v>
      </c>
      <c r="G113" s="52">
        <f t="shared" si="21"/>
        <v>3.79746835443038</v>
      </c>
      <c r="H113" s="51">
        <f t="shared" si="15"/>
        <v>9.0182648401826473</v>
      </c>
      <c r="I113" s="53">
        <f>SUM(方向別!I31,方向別!I154,方向別!I318)</f>
        <v>43</v>
      </c>
      <c r="J113" s="53">
        <f>SUM(方向別!J31,方向別!J154,方向別!J318)</f>
        <v>2</v>
      </c>
      <c r="K113" s="53">
        <f>SUM(方向別!K31,方向別!K154,方向別!K318)</f>
        <v>6</v>
      </c>
      <c r="L113" s="53">
        <f>SUM(方向別!L31,方向別!L154,方向別!L318)</f>
        <v>1</v>
      </c>
      <c r="M113" s="53">
        <f t="shared" si="19"/>
        <v>52</v>
      </c>
      <c r="N113" s="52">
        <f t="shared" si="22"/>
        <v>5.7692307692307692</v>
      </c>
      <c r="O113" s="51">
        <f t="shared" si="16"/>
        <v>8.2934609250398719</v>
      </c>
      <c r="P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  <c r="BL113" s="45"/>
      <c r="BM113" s="45"/>
      <c r="BN113" s="45"/>
      <c r="BO113" s="45"/>
    </row>
    <row r="114" spans="1:67" s="43" customFormat="1" ht="13.5" customHeight="1">
      <c r="A114" s="54" t="s">
        <v>59</v>
      </c>
      <c r="B114" s="53">
        <f>方向別!I278</f>
        <v>72</v>
      </c>
      <c r="C114" s="53">
        <f>方向別!J278</f>
        <v>0</v>
      </c>
      <c r="D114" s="53">
        <f>方向別!K278</f>
        <v>17</v>
      </c>
      <c r="E114" s="53">
        <f>方向別!L278</f>
        <v>2</v>
      </c>
      <c r="F114" s="53">
        <f t="shared" si="17"/>
        <v>91</v>
      </c>
      <c r="G114" s="52">
        <f t="shared" si="21"/>
        <v>2.197802197802198</v>
      </c>
      <c r="H114" s="51">
        <f t="shared" si="15"/>
        <v>10.388127853881278</v>
      </c>
      <c r="I114" s="53">
        <f>SUM(方向別!I32,方向別!I155,方向別!I319)</f>
        <v>55</v>
      </c>
      <c r="J114" s="53">
        <f>SUM(方向別!J32,方向別!J155,方向別!J319)</f>
        <v>0</v>
      </c>
      <c r="K114" s="53">
        <f>SUM(方向別!K32,方向別!K155,方向別!K319)</f>
        <v>3</v>
      </c>
      <c r="L114" s="53">
        <f>SUM(方向別!L32,方向別!L155,方向別!L319)</f>
        <v>2</v>
      </c>
      <c r="M114" s="53">
        <f t="shared" si="19"/>
        <v>60</v>
      </c>
      <c r="N114" s="52">
        <f t="shared" si="22"/>
        <v>3.3333333333333335</v>
      </c>
      <c r="O114" s="51">
        <f t="shared" si="16"/>
        <v>9.5693779904306222</v>
      </c>
      <c r="P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  <c r="BL114" s="45"/>
      <c r="BM114" s="45"/>
      <c r="BN114" s="45"/>
      <c r="BO114" s="45"/>
    </row>
    <row r="115" spans="1:67" s="43" customFormat="1" ht="13.5" customHeight="1">
      <c r="A115" s="58" t="s">
        <v>29</v>
      </c>
      <c r="B115" s="57">
        <f>方向別!I279</f>
        <v>17</v>
      </c>
      <c r="C115" s="57">
        <f>方向別!J279</f>
        <v>0</v>
      </c>
      <c r="D115" s="57">
        <f>方向別!K279</f>
        <v>2</v>
      </c>
      <c r="E115" s="57">
        <f>方向別!L279</f>
        <v>0</v>
      </c>
      <c r="F115" s="57">
        <f t="shared" si="17"/>
        <v>19</v>
      </c>
      <c r="G115" s="56">
        <f t="shared" si="21"/>
        <v>0</v>
      </c>
      <c r="H115" s="55">
        <f t="shared" si="15"/>
        <v>2.1689497716894977</v>
      </c>
      <c r="I115" s="57">
        <f>SUM(方向別!I33,方向別!I156,方向別!I320)</f>
        <v>7</v>
      </c>
      <c r="J115" s="57">
        <f>SUM(方向別!J33,方向別!J156,方向別!J320)</f>
        <v>0</v>
      </c>
      <c r="K115" s="57">
        <f>SUM(方向別!K33,方向別!K156,方向別!K320)</f>
        <v>1</v>
      </c>
      <c r="L115" s="57">
        <f>SUM(方向別!L33,方向別!L156,方向別!L320)</f>
        <v>0</v>
      </c>
      <c r="M115" s="57">
        <f t="shared" si="19"/>
        <v>8</v>
      </c>
      <c r="N115" s="56">
        <f t="shared" si="22"/>
        <v>0</v>
      </c>
      <c r="O115" s="55">
        <f t="shared" si="16"/>
        <v>1.2759170653907497</v>
      </c>
      <c r="P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  <c r="BL115" s="45"/>
      <c r="BM115" s="45"/>
      <c r="BN115" s="45"/>
      <c r="BO115" s="45"/>
    </row>
    <row r="116" spans="1:67" s="43" customFormat="1" ht="13.5" customHeight="1">
      <c r="A116" s="54" t="s">
        <v>30</v>
      </c>
      <c r="B116" s="53">
        <f>方向別!I280</f>
        <v>21</v>
      </c>
      <c r="C116" s="53">
        <f>方向別!J280</f>
        <v>0</v>
      </c>
      <c r="D116" s="53">
        <f>方向別!K280</f>
        <v>3</v>
      </c>
      <c r="E116" s="53">
        <f>方向別!L280</f>
        <v>1</v>
      </c>
      <c r="F116" s="53">
        <f t="shared" si="17"/>
        <v>25</v>
      </c>
      <c r="G116" s="52">
        <f t="shared" si="21"/>
        <v>4</v>
      </c>
      <c r="H116" s="51">
        <f t="shared" si="15"/>
        <v>2.8538812785388128</v>
      </c>
      <c r="I116" s="53">
        <f>SUM(方向別!I34,方向別!I157,方向別!I321)</f>
        <v>7</v>
      </c>
      <c r="J116" s="53">
        <f>SUM(方向別!J34,方向別!J157,方向別!J321)</f>
        <v>0</v>
      </c>
      <c r="K116" s="53">
        <f>SUM(方向別!K34,方向別!K157,方向別!K321)</f>
        <v>1</v>
      </c>
      <c r="L116" s="53">
        <f>SUM(方向別!L34,方向別!L157,方向別!L321)</f>
        <v>0</v>
      </c>
      <c r="M116" s="53">
        <f t="shared" si="19"/>
        <v>8</v>
      </c>
      <c r="N116" s="52">
        <f t="shared" si="22"/>
        <v>0</v>
      </c>
      <c r="O116" s="51">
        <f t="shared" si="16"/>
        <v>1.2759170653907497</v>
      </c>
      <c r="P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  <c r="BL116" s="45"/>
      <c r="BM116" s="45"/>
      <c r="BN116" s="45"/>
      <c r="BO116" s="45"/>
    </row>
    <row r="117" spans="1:67" s="43" customFormat="1" ht="13.5" customHeight="1">
      <c r="A117" s="54" t="s">
        <v>31</v>
      </c>
      <c r="B117" s="53">
        <f>方向別!I281</f>
        <v>13</v>
      </c>
      <c r="C117" s="53">
        <f>方向別!J281</f>
        <v>0</v>
      </c>
      <c r="D117" s="53">
        <f>方向別!K281</f>
        <v>0</v>
      </c>
      <c r="E117" s="53">
        <f>方向別!L281</f>
        <v>1</v>
      </c>
      <c r="F117" s="53">
        <f t="shared" si="17"/>
        <v>14</v>
      </c>
      <c r="G117" s="52">
        <f t="shared" si="21"/>
        <v>7.1428571428571423</v>
      </c>
      <c r="H117" s="51">
        <f t="shared" si="15"/>
        <v>1.5981735159817352</v>
      </c>
      <c r="I117" s="53">
        <f>SUM(方向別!I35,方向別!I158,方向別!I322)</f>
        <v>10</v>
      </c>
      <c r="J117" s="53">
        <f>SUM(方向別!J35,方向別!J158,方向別!J322)</f>
        <v>0</v>
      </c>
      <c r="K117" s="53">
        <f>SUM(方向別!K35,方向別!K158,方向別!K322)</f>
        <v>1</v>
      </c>
      <c r="L117" s="53">
        <f>SUM(方向別!L35,方向別!L158,方向別!L322)</f>
        <v>0</v>
      </c>
      <c r="M117" s="53">
        <f t="shared" si="19"/>
        <v>11</v>
      </c>
      <c r="N117" s="52">
        <f t="shared" si="22"/>
        <v>0</v>
      </c>
      <c r="O117" s="51">
        <f t="shared" si="16"/>
        <v>1.7543859649122806</v>
      </c>
      <c r="P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  <c r="BL117" s="45"/>
      <c r="BM117" s="45"/>
      <c r="BN117" s="45"/>
      <c r="BO117" s="45"/>
    </row>
    <row r="118" spans="1:67" s="43" customFormat="1" ht="13.5" customHeight="1">
      <c r="A118" s="54" t="s">
        <v>32</v>
      </c>
      <c r="B118" s="53">
        <f>方向別!I282</f>
        <v>23</v>
      </c>
      <c r="C118" s="53">
        <f>方向別!J282</f>
        <v>0</v>
      </c>
      <c r="D118" s="53">
        <f>方向別!K282</f>
        <v>2</v>
      </c>
      <c r="E118" s="53">
        <f>方向別!L282</f>
        <v>0</v>
      </c>
      <c r="F118" s="53">
        <f t="shared" si="17"/>
        <v>25</v>
      </c>
      <c r="G118" s="52">
        <f t="shared" si="21"/>
        <v>0</v>
      </c>
      <c r="H118" s="51">
        <f t="shared" si="15"/>
        <v>2.8538812785388128</v>
      </c>
      <c r="I118" s="53">
        <f>SUM(方向別!I36,方向別!I159,方向別!I323)</f>
        <v>11</v>
      </c>
      <c r="J118" s="53">
        <f>SUM(方向別!J36,方向別!J159,方向別!J323)</f>
        <v>0</v>
      </c>
      <c r="K118" s="53">
        <f>SUM(方向別!K36,方向別!K159,方向別!K323)</f>
        <v>1</v>
      </c>
      <c r="L118" s="53">
        <f>SUM(方向別!L36,方向別!L159,方向別!L323)</f>
        <v>0</v>
      </c>
      <c r="M118" s="53">
        <f t="shared" si="19"/>
        <v>12</v>
      </c>
      <c r="N118" s="52">
        <f t="shared" si="22"/>
        <v>0</v>
      </c>
      <c r="O118" s="51">
        <f t="shared" si="16"/>
        <v>1.9138755980861244</v>
      </c>
      <c r="P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  <c r="BL118" s="45"/>
      <c r="BM118" s="45"/>
      <c r="BN118" s="45"/>
      <c r="BO118" s="45"/>
    </row>
    <row r="119" spans="1:67" s="43" customFormat="1" ht="13.5" customHeight="1">
      <c r="A119" s="54" t="s">
        <v>33</v>
      </c>
      <c r="B119" s="53">
        <f>方向別!I283</f>
        <v>13</v>
      </c>
      <c r="C119" s="53">
        <f>方向別!J283</f>
        <v>0</v>
      </c>
      <c r="D119" s="53">
        <f>方向別!K283</f>
        <v>0</v>
      </c>
      <c r="E119" s="53">
        <f>方向別!L283</f>
        <v>0</v>
      </c>
      <c r="F119" s="53">
        <f t="shared" si="17"/>
        <v>13</v>
      </c>
      <c r="G119" s="52">
        <f t="shared" si="21"/>
        <v>0</v>
      </c>
      <c r="H119" s="51">
        <f t="shared" si="15"/>
        <v>1.4840182648401825</v>
      </c>
      <c r="I119" s="53">
        <f>SUM(方向別!I37,方向別!I160,方向別!I324)</f>
        <v>9</v>
      </c>
      <c r="J119" s="53">
        <f>SUM(方向別!J37,方向別!J160,方向別!J324)</f>
        <v>0</v>
      </c>
      <c r="K119" s="53">
        <f>SUM(方向別!K37,方向別!K160,方向別!K324)</f>
        <v>1</v>
      </c>
      <c r="L119" s="53">
        <f>SUM(方向別!L37,方向別!L160,方向別!L324)</f>
        <v>0</v>
      </c>
      <c r="M119" s="53">
        <f t="shared" si="19"/>
        <v>10</v>
      </c>
      <c r="N119" s="52">
        <f t="shared" si="22"/>
        <v>0</v>
      </c>
      <c r="O119" s="51">
        <f t="shared" si="16"/>
        <v>1.5948963317384368</v>
      </c>
      <c r="P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  <c r="BL119" s="45"/>
      <c r="BM119" s="45"/>
      <c r="BN119" s="45"/>
      <c r="BO119" s="45"/>
    </row>
    <row r="120" spans="1:67" s="43" customFormat="1" ht="13.5" customHeight="1">
      <c r="A120" s="54" t="s">
        <v>34</v>
      </c>
      <c r="B120" s="53">
        <f>方向別!I284</f>
        <v>11</v>
      </c>
      <c r="C120" s="53">
        <f>方向別!J284</f>
        <v>0</v>
      </c>
      <c r="D120" s="53">
        <f>方向別!K284</f>
        <v>0</v>
      </c>
      <c r="E120" s="53">
        <f>方向別!L284</f>
        <v>1</v>
      </c>
      <c r="F120" s="53">
        <f t="shared" si="17"/>
        <v>12</v>
      </c>
      <c r="G120" s="52">
        <f t="shared" si="21"/>
        <v>8.3333333333333321</v>
      </c>
      <c r="H120" s="51">
        <f t="shared" si="15"/>
        <v>1.3698630136986301</v>
      </c>
      <c r="I120" s="53">
        <f>SUM(方向別!I38,方向別!I161,方向別!I325)</f>
        <v>8</v>
      </c>
      <c r="J120" s="53">
        <f>SUM(方向別!J38,方向別!J161,方向別!J325)</f>
        <v>1</v>
      </c>
      <c r="K120" s="53">
        <f>SUM(方向別!K38,方向別!K161,方向別!K325)</f>
        <v>2</v>
      </c>
      <c r="L120" s="53">
        <f>SUM(方向別!L38,方向別!L161,方向別!L325)</f>
        <v>0</v>
      </c>
      <c r="M120" s="53">
        <f t="shared" si="19"/>
        <v>11</v>
      </c>
      <c r="N120" s="52">
        <f t="shared" si="22"/>
        <v>9.0909090909090917</v>
      </c>
      <c r="O120" s="51">
        <f t="shared" si="16"/>
        <v>1.7543859649122806</v>
      </c>
      <c r="P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  <c r="BL120" s="45"/>
      <c r="BM120" s="45"/>
      <c r="BN120" s="45"/>
      <c r="BO120" s="45"/>
    </row>
    <row r="121" spans="1:67" s="43" customFormat="1" ht="13.5" customHeight="1">
      <c r="A121" s="50" t="s">
        <v>15</v>
      </c>
      <c r="B121" s="49">
        <f>SUM(B115:B120)</f>
        <v>98</v>
      </c>
      <c r="C121" s="49">
        <f>SUM(C115:C120)</f>
        <v>0</v>
      </c>
      <c r="D121" s="49">
        <f>SUM(D115:D120)</f>
        <v>7</v>
      </c>
      <c r="E121" s="49">
        <f>SUM(E115:E120)</f>
        <v>3</v>
      </c>
      <c r="F121" s="49">
        <f t="shared" si="17"/>
        <v>108</v>
      </c>
      <c r="G121" s="48">
        <f t="shared" si="21"/>
        <v>2.7777777777777777</v>
      </c>
      <c r="H121" s="47">
        <f t="shared" si="15"/>
        <v>12.328767123287671</v>
      </c>
      <c r="I121" s="49">
        <f>SUM(I115:I120)</f>
        <v>52</v>
      </c>
      <c r="J121" s="49">
        <f>SUM(J115:J120)</f>
        <v>1</v>
      </c>
      <c r="K121" s="49">
        <f>SUM(K115:K120)</f>
        <v>7</v>
      </c>
      <c r="L121" s="49">
        <f>SUM(L115:L120)</f>
        <v>0</v>
      </c>
      <c r="M121" s="49">
        <f t="shared" si="19"/>
        <v>60</v>
      </c>
      <c r="N121" s="48">
        <f t="shared" si="22"/>
        <v>1.6666666666666667</v>
      </c>
      <c r="O121" s="47">
        <f t="shared" si="16"/>
        <v>9.5693779904306222</v>
      </c>
      <c r="P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  <c r="BL121" s="45"/>
      <c r="BM121" s="45"/>
      <c r="BN121" s="45"/>
      <c r="BO121" s="45"/>
    </row>
    <row r="122" spans="1:67" s="43" customFormat="1" ht="13.5" customHeight="1">
      <c r="A122" s="58" t="s">
        <v>35</v>
      </c>
      <c r="B122" s="57">
        <f>方向別!I286</f>
        <v>12</v>
      </c>
      <c r="C122" s="57">
        <f>方向別!J286</f>
        <v>0</v>
      </c>
      <c r="D122" s="57">
        <f>方向別!K286</f>
        <v>0</v>
      </c>
      <c r="E122" s="57">
        <f>方向別!L286</f>
        <v>1</v>
      </c>
      <c r="F122" s="57">
        <f t="shared" si="17"/>
        <v>13</v>
      </c>
      <c r="G122" s="56">
        <f t="shared" si="21"/>
        <v>7.6923076923076925</v>
      </c>
      <c r="H122" s="55">
        <f t="shared" si="15"/>
        <v>1.4840182648401825</v>
      </c>
      <c r="I122" s="57">
        <f>SUM(方向別!I40,方向別!I163,方向別!I327)</f>
        <v>7</v>
      </c>
      <c r="J122" s="57">
        <f>SUM(方向別!J40,方向別!J163,方向別!J327)</f>
        <v>0</v>
      </c>
      <c r="K122" s="57">
        <f>SUM(方向別!K40,方向別!K163,方向別!K327)</f>
        <v>2</v>
      </c>
      <c r="L122" s="57">
        <f>SUM(方向別!L40,方向別!L163,方向別!L327)</f>
        <v>1</v>
      </c>
      <c r="M122" s="57">
        <f t="shared" si="19"/>
        <v>10</v>
      </c>
      <c r="N122" s="56">
        <f t="shared" si="22"/>
        <v>10</v>
      </c>
      <c r="O122" s="55">
        <f t="shared" si="16"/>
        <v>1.5948963317384368</v>
      </c>
      <c r="P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  <c r="BL122" s="45"/>
      <c r="BM122" s="45"/>
      <c r="BN122" s="45"/>
      <c r="BO122" s="45"/>
    </row>
    <row r="123" spans="1:67" s="43" customFormat="1" ht="13.5" customHeight="1">
      <c r="A123" s="54" t="s">
        <v>36</v>
      </c>
      <c r="B123" s="53">
        <f>方向別!I287</f>
        <v>19</v>
      </c>
      <c r="C123" s="53">
        <f>方向別!J287</f>
        <v>0</v>
      </c>
      <c r="D123" s="53">
        <f>方向別!K287</f>
        <v>1</v>
      </c>
      <c r="E123" s="53">
        <f>方向別!L287</f>
        <v>0</v>
      </c>
      <c r="F123" s="53">
        <f t="shared" si="17"/>
        <v>20</v>
      </c>
      <c r="G123" s="52">
        <f t="shared" si="21"/>
        <v>0</v>
      </c>
      <c r="H123" s="51">
        <f t="shared" si="15"/>
        <v>2.2831050228310499</v>
      </c>
      <c r="I123" s="53">
        <f>SUM(方向別!I41,方向別!I164,方向別!I328)</f>
        <v>5</v>
      </c>
      <c r="J123" s="53">
        <f>SUM(方向別!J41,方向別!J164,方向別!J328)</f>
        <v>0</v>
      </c>
      <c r="K123" s="53">
        <f>SUM(方向別!K41,方向別!K164,方向別!K328)</f>
        <v>0</v>
      </c>
      <c r="L123" s="53">
        <f>SUM(方向別!L41,方向別!L164,方向別!L328)</f>
        <v>0</v>
      </c>
      <c r="M123" s="53">
        <f t="shared" si="19"/>
        <v>5</v>
      </c>
      <c r="N123" s="52">
        <f t="shared" si="22"/>
        <v>0</v>
      </c>
      <c r="O123" s="51">
        <f t="shared" si="16"/>
        <v>0.79744816586921841</v>
      </c>
      <c r="P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  <c r="BL123" s="45"/>
      <c r="BM123" s="45"/>
      <c r="BN123" s="45"/>
      <c r="BO123" s="45"/>
    </row>
    <row r="124" spans="1:67" s="43" customFormat="1" ht="13.5" customHeight="1">
      <c r="A124" s="54" t="s">
        <v>37</v>
      </c>
      <c r="B124" s="53">
        <f>方向別!I288</f>
        <v>11</v>
      </c>
      <c r="C124" s="53">
        <f>方向別!J288</f>
        <v>0</v>
      </c>
      <c r="D124" s="53">
        <f>方向別!K288</f>
        <v>1</v>
      </c>
      <c r="E124" s="53">
        <f>方向別!L288</f>
        <v>0</v>
      </c>
      <c r="F124" s="53">
        <f t="shared" si="17"/>
        <v>12</v>
      </c>
      <c r="G124" s="52">
        <f t="shared" si="21"/>
        <v>0</v>
      </c>
      <c r="H124" s="51">
        <f t="shared" si="15"/>
        <v>1.3698630136986301</v>
      </c>
      <c r="I124" s="53">
        <f>SUM(方向別!I42,方向別!I165,方向別!I329)</f>
        <v>11</v>
      </c>
      <c r="J124" s="53">
        <f>SUM(方向別!J42,方向別!J165,方向別!J329)</f>
        <v>0</v>
      </c>
      <c r="K124" s="53">
        <f>SUM(方向別!K42,方向別!K165,方向別!K329)</f>
        <v>2</v>
      </c>
      <c r="L124" s="53">
        <f>SUM(方向別!L42,方向別!L165,方向別!L329)</f>
        <v>0</v>
      </c>
      <c r="M124" s="53">
        <f t="shared" si="19"/>
        <v>13</v>
      </c>
      <c r="N124" s="52">
        <f t="shared" si="22"/>
        <v>0</v>
      </c>
      <c r="O124" s="51">
        <f t="shared" si="16"/>
        <v>2.073365231259968</v>
      </c>
      <c r="P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  <c r="BL124" s="45"/>
      <c r="BM124" s="45"/>
      <c r="BN124" s="45"/>
      <c r="BO124" s="45"/>
    </row>
    <row r="125" spans="1:67" s="43" customFormat="1" ht="13.5" customHeight="1">
      <c r="A125" s="54" t="s">
        <v>38</v>
      </c>
      <c r="B125" s="53">
        <f>方向別!I289</f>
        <v>7</v>
      </c>
      <c r="C125" s="53">
        <f>方向別!J289</f>
        <v>0</v>
      </c>
      <c r="D125" s="53">
        <f>方向別!K289</f>
        <v>1</v>
      </c>
      <c r="E125" s="53">
        <f>方向別!L289</f>
        <v>0</v>
      </c>
      <c r="F125" s="53">
        <f t="shared" si="17"/>
        <v>8</v>
      </c>
      <c r="G125" s="52">
        <f t="shared" si="21"/>
        <v>0</v>
      </c>
      <c r="H125" s="51">
        <f t="shared" si="15"/>
        <v>0.91324200913242004</v>
      </c>
      <c r="I125" s="53">
        <f>SUM(方向別!I43,方向別!I166,方向別!I330)</f>
        <v>8</v>
      </c>
      <c r="J125" s="53">
        <f>SUM(方向別!J43,方向別!J166,方向別!J330)</f>
        <v>0</v>
      </c>
      <c r="K125" s="53">
        <f>SUM(方向別!K43,方向別!K166,方向別!K330)</f>
        <v>0</v>
      </c>
      <c r="L125" s="53">
        <f>SUM(方向別!L43,方向別!L166,方向別!L330)</f>
        <v>0</v>
      </c>
      <c r="M125" s="53">
        <f t="shared" si="19"/>
        <v>8</v>
      </c>
      <c r="N125" s="52">
        <f t="shared" si="22"/>
        <v>0</v>
      </c>
      <c r="O125" s="51">
        <f t="shared" si="16"/>
        <v>1.2759170653907497</v>
      </c>
      <c r="P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  <c r="BL125" s="45"/>
      <c r="BM125" s="45"/>
      <c r="BN125" s="45"/>
      <c r="BO125" s="45"/>
    </row>
    <row r="126" spans="1:67" s="43" customFormat="1" ht="13.5" customHeight="1">
      <c r="A126" s="54" t="s">
        <v>39</v>
      </c>
      <c r="B126" s="53">
        <f>方向別!I290</f>
        <v>11</v>
      </c>
      <c r="C126" s="53">
        <f>方向別!J290</f>
        <v>0</v>
      </c>
      <c r="D126" s="53">
        <f>方向別!K290</f>
        <v>0</v>
      </c>
      <c r="E126" s="53">
        <f>方向別!L290</f>
        <v>0</v>
      </c>
      <c r="F126" s="53">
        <f t="shared" si="17"/>
        <v>11</v>
      </c>
      <c r="G126" s="52">
        <f t="shared" si="21"/>
        <v>0</v>
      </c>
      <c r="H126" s="51">
        <f t="shared" si="15"/>
        <v>1.2557077625570776</v>
      </c>
      <c r="I126" s="53">
        <f>SUM(方向別!I44,方向別!I167,方向別!I331)</f>
        <v>5</v>
      </c>
      <c r="J126" s="53">
        <f>SUM(方向別!J44,方向別!J167,方向別!J331)</f>
        <v>0</v>
      </c>
      <c r="K126" s="53">
        <f>SUM(方向別!K44,方向別!K167,方向別!K331)</f>
        <v>0</v>
      </c>
      <c r="L126" s="53">
        <f>SUM(方向別!L44,方向別!L167,方向別!L331)</f>
        <v>0</v>
      </c>
      <c r="M126" s="53">
        <f t="shared" si="19"/>
        <v>5</v>
      </c>
      <c r="N126" s="52">
        <f t="shared" si="22"/>
        <v>0</v>
      </c>
      <c r="O126" s="51">
        <f t="shared" si="16"/>
        <v>0.79744816586921841</v>
      </c>
      <c r="P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  <c r="BL126" s="45"/>
      <c r="BM126" s="45"/>
      <c r="BN126" s="45"/>
      <c r="BO126" s="45"/>
    </row>
    <row r="127" spans="1:67" s="43" customFormat="1" ht="13.5" customHeight="1">
      <c r="A127" s="54" t="s">
        <v>40</v>
      </c>
      <c r="B127" s="53">
        <f>方向別!I291</f>
        <v>8</v>
      </c>
      <c r="C127" s="53">
        <f>方向別!J291</f>
        <v>0</v>
      </c>
      <c r="D127" s="53">
        <f>方向別!K291</f>
        <v>1</v>
      </c>
      <c r="E127" s="53">
        <f>方向別!L291</f>
        <v>0</v>
      </c>
      <c r="F127" s="53">
        <f t="shared" si="17"/>
        <v>9</v>
      </c>
      <c r="G127" s="52">
        <f t="shared" si="21"/>
        <v>0</v>
      </c>
      <c r="H127" s="51">
        <f t="shared" si="15"/>
        <v>1.0273972602739725</v>
      </c>
      <c r="I127" s="53">
        <f>SUM(方向別!I45,方向別!I168,方向別!I332)</f>
        <v>6</v>
      </c>
      <c r="J127" s="53">
        <f>SUM(方向別!J45,方向別!J168,方向別!J332)</f>
        <v>0</v>
      </c>
      <c r="K127" s="53">
        <f>SUM(方向別!K45,方向別!K168,方向別!K332)</f>
        <v>0</v>
      </c>
      <c r="L127" s="53">
        <f>SUM(方向別!L45,方向別!L168,方向別!L332)</f>
        <v>0</v>
      </c>
      <c r="M127" s="53">
        <f t="shared" si="19"/>
        <v>6</v>
      </c>
      <c r="N127" s="52">
        <f t="shared" si="22"/>
        <v>0</v>
      </c>
      <c r="O127" s="51">
        <f t="shared" si="16"/>
        <v>0.9569377990430622</v>
      </c>
      <c r="P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  <c r="BL127" s="45"/>
      <c r="BM127" s="45"/>
      <c r="BN127" s="45"/>
      <c r="BO127" s="45"/>
    </row>
    <row r="128" spans="1:67" s="43" customFormat="1" ht="13.5" customHeight="1">
      <c r="A128" s="50" t="s">
        <v>15</v>
      </c>
      <c r="B128" s="49">
        <f>SUM(B122:B127)</f>
        <v>68</v>
      </c>
      <c r="C128" s="49">
        <f>SUM(C122:C127)</f>
        <v>0</v>
      </c>
      <c r="D128" s="49">
        <f>SUM(D122:D127)</f>
        <v>4</v>
      </c>
      <c r="E128" s="49">
        <f>SUM(E122:E127)</f>
        <v>1</v>
      </c>
      <c r="F128" s="49">
        <f t="shared" si="17"/>
        <v>73</v>
      </c>
      <c r="G128" s="48">
        <f t="shared" si="21"/>
        <v>1.3698630136986301</v>
      </c>
      <c r="H128" s="47">
        <f t="shared" si="15"/>
        <v>8.3333333333333321</v>
      </c>
      <c r="I128" s="49">
        <f>SUM(I122:I127)</f>
        <v>42</v>
      </c>
      <c r="J128" s="49">
        <f>SUM(J122:J127)</f>
        <v>0</v>
      </c>
      <c r="K128" s="49">
        <f>SUM(K122:K127)</f>
        <v>4</v>
      </c>
      <c r="L128" s="49">
        <f>SUM(L122:L127)</f>
        <v>1</v>
      </c>
      <c r="M128" s="49">
        <f t="shared" si="19"/>
        <v>47</v>
      </c>
      <c r="N128" s="48">
        <f t="shared" si="22"/>
        <v>2.1276595744680851</v>
      </c>
      <c r="O128" s="47">
        <f t="shared" si="16"/>
        <v>7.4960127591706529</v>
      </c>
      <c r="P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  <c r="BL128" s="45"/>
      <c r="BM128" s="45"/>
      <c r="BN128" s="45"/>
      <c r="BO128" s="45"/>
    </row>
    <row r="129" spans="1:67" s="43" customFormat="1" ht="13.5" customHeight="1">
      <c r="A129" s="50" t="s">
        <v>41</v>
      </c>
      <c r="B129" s="49">
        <f>SUM(B99,B106:B114,B121,B128)</f>
        <v>750</v>
      </c>
      <c r="C129" s="49">
        <f>SUM(C99,C106:C114,C121,C128)</f>
        <v>4</v>
      </c>
      <c r="D129" s="49">
        <f>SUM(D99,D106:D114,D121,D128)</f>
        <v>108</v>
      </c>
      <c r="E129" s="49">
        <f>SUM(E99,E106:E114,E121,E128)</f>
        <v>14</v>
      </c>
      <c r="F129" s="49">
        <f t="shared" si="17"/>
        <v>876</v>
      </c>
      <c r="G129" s="48">
        <f t="shared" si="21"/>
        <v>2.054794520547945</v>
      </c>
      <c r="H129" s="47">
        <f t="shared" si="15"/>
        <v>100</v>
      </c>
      <c r="I129" s="49">
        <f>SUM(I99,I106:I114,I121,I128)</f>
        <v>527</v>
      </c>
      <c r="J129" s="49">
        <f>SUM(J99,J106:J114,J121,J128)</f>
        <v>7</v>
      </c>
      <c r="K129" s="49">
        <f>SUM(K99,K106:K114,K121,K128)</f>
        <v>76</v>
      </c>
      <c r="L129" s="49">
        <f>SUM(L99,L106:L114,L121,L128)</f>
        <v>17</v>
      </c>
      <c r="M129" s="49">
        <f t="shared" si="19"/>
        <v>627</v>
      </c>
      <c r="N129" s="48">
        <f t="shared" si="22"/>
        <v>3.8277511961722488</v>
      </c>
      <c r="O129" s="47">
        <f t="shared" si="16"/>
        <v>100</v>
      </c>
      <c r="P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  <c r="BL129" s="45"/>
      <c r="BM129" s="45"/>
      <c r="BN129" s="45"/>
      <c r="BO129" s="45"/>
    </row>
    <row r="130" spans="1:67" s="43" customFormat="1" ht="13.5" customHeight="1">
      <c r="A130" s="44"/>
      <c r="B130" s="44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  <c r="BL130" s="45"/>
      <c r="BM130" s="45"/>
      <c r="BN130" s="45"/>
      <c r="BO130" s="45"/>
    </row>
    <row r="131" spans="1:67" s="43" customFormat="1" ht="13.5" customHeight="1">
      <c r="A131" s="44"/>
      <c r="B131" s="44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  <c r="BL131" s="45"/>
      <c r="BM131" s="45"/>
      <c r="BN131" s="45"/>
      <c r="BO131" s="45"/>
    </row>
    <row r="132" spans="1:67" s="43" customFormat="1" ht="13.5" customHeight="1">
      <c r="A132" s="70" t="s">
        <v>0</v>
      </c>
      <c r="B132" s="69" t="s">
        <v>79</v>
      </c>
      <c r="C132" s="68"/>
      <c r="D132" s="68"/>
      <c r="E132" s="68"/>
      <c r="F132" s="68"/>
      <c r="G132" s="68"/>
      <c r="H132" s="67"/>
      <c r="I132" s="69" t="s">
        <v>80</v>
      </c>
      <c r="J132" s="68"/>
      <c r="K132" s="68"/>
      <c r="L132" s="68"/>
      <c r="M132" s="68"/>
      <c r="N132" s="68"/>
      <c r="O132" s="67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  <c r="BL132" s="45"/>
      <c r="BM132" s="45"/>
      <c r="BN132" s="45"/>
      <c r="BO132" s="45"/>
    </row>
    <row r="133" spans="1:67" s="43" customFormat="1" ht="39" customHeight="1">
      <c r="A133" s="65" t="s">
        <v>1</v>
      </c>
      <c r="B133" s="63" t="s">
        <v>2</v>
      </c>
      <c r="C133" s="62" t="s">
        <v>3</v>
      </c>
      <c r="D133" s="61" t="s">
        <v>4</v>
      </c>
      <c r="E133" s="62" t="s">
        <v>5</v>
      </c>
      <c r="F133" s="61" t="s">
        <v>6</v>
      </c>
      <c r="G133" s="61" t="s">
        <v>7</v>
      </c>
      <c r="H133" s="64" t="s">
        <v>8</v>
      </c>
      <c r="I133" s="63" t="s">
        <v>2</v>
      </c>
      <c r="J133" s="61" t="s">
        <v>3</v>
      </c>
      <c r="K133" s="61" t="s">
        <v>4</v>
      </c>
      <c r="L133" s="62" t="s">
        <v>5</v>
      </c>
      <c r="M133" s="61" t="s">
        <v>6</v>
      </c>
      <c r="N133" s="61" t="s">
        <v>7</v>
      </c>
      <c r="O133" s="60" t="s">
        <v>8</v>
      </c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  <c r="BL133" s="45"/>
      <c r="BM133" s="45"/>
      <c r="BN133" s="45"/>
      <c r="BO133" s="45"/>
    </row>
    <row r="134" spans="1:67" s="43" customFormat="1" ht="13.5" customHeight="1">
      <c r="A134" s="58" t="s">
        <v>9</v>
      </c>
      <c r="B134" s="57">
        <f>方向別!I380</f>
        <v>21</v>
      </c>
      <c r="C134" s="57">
        <f>方向別!J380</f>
        <v>1</v>
      </c>
      <c r="D134" s="57">
        <f>方向別!K380</f>
        <v>3</v>
      </c>
      <c r="E134" s="57">
        <f>方向別!L380</f>
        <v>4</v>
      </c>
      <c r="F134" s="57">
        <f>SUM(B134:E134)</f>
        <v>29</v>
      </c>
      <c r="G134" s="56">
        <f>IF(SUM(C134,E134)=0,0,SUM(C134,E134)/F134*100)</f>
        <v>17.241379310344829</v>
      </c>
      <c r="H134" s="55">
        <f t="shared" ref="H134:H170" si="23">IF(F134=0,0,F134/F$170*100)</f>
        <v>0.65744729086374976</v>
      </c>
      <c r="I134" s="57">
        <f>SUM(方向別!B11,方向別!B134,方向別!B257,方向別!B298)</f>
        <v>20</v>
      </c>
      <c r="J134" s="57">
        <f>SUM(方向別!C11,方向別!C134,方向別!C257,方向別!C298)</f>
        <v>2</v>
      </c>
      <c r="K134" s="57">
        <f>SUM(方向別!D11,方向別!D134,方向別!D257,方向別!D298)</f>
        <v>2</v>
      </c>
      <c r="L134" s="57">
        <f>SUM(方向別!E11,方向別!E134,方向別!E257,方向別!E298)</f>
        <v>2</v>
      </c>
      <c r="M134" s="57">
        <f>SUM(I134:L134)</f>
        <v>26</v>
      </c>
      <c r="N134" s="56">
        <f>IF(SUM(J134,L134)=0,0,SUM(J134,L134)/M134*100)</f>
        <v>15.384615384615385</v>
      </c>
      <c r="O134" s="55">
        <f t="shared" ref="O134:O170" si="24">IF(M134=0,0,M134/M$170*100)</f>
        <v>0.98972211648267994</v>
      </c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  <c r="BL134" s="45"/>
      <c r="BM134" s="45"/>
      <c r="BN134" s="45"/>
      <c r="BO134" s="45"/>
    </row>
    <row r="135" spans="1:67" s="43" customFormat="1" ht="13.5" customHeight="1">
      <c r="A135" s="54" t="s">
        <v>10</v>
      </c>
      <c r="B135" s="53">
        <f>方向別!I381</f>
        <v>38</v>
      </c>
      <c r="C135" s="53">
        <f>方向別!J381</f>
        <v>1</v>
      </c>
      <c r="D135" s="53">
        <f>方向別!K381</f>
        <v>2</v>
      </c>
      <c r="E135" s="53">
        <f>方向別!L381</f>
        <v>3</v>
      </c>
      <c r="F135" s="53">
        <f t="shared" ref="F135:F170" si="25">SUM(B135:E135)</f>
        <v>44</v>
      </c>
      <c r="G135" s="52">
        <f t="shared" ref="G135:G144" si="26">IF(SUM(C135,E135)=0,0,SUM(C135,E135)/F135*100)</f>
        <v>9.0909090909090917</v>
      </c>
      <c r="H135" s="51">
        <f t="shared" si="23"/>
        <v>0.99750623441396502</v>
      </c>
      <c r="I135" s="53">
        <f>SUM(方向別!B12,方向別!B135,方向別!B258,方向別!B299)</f>
        <v>26</v>
      </c>
      <c r="J135" s="53">
        <f>SUM(方向別!C12,方向別!C135,方向別!C258,方向別!C299)</f>
        <v>2</v>
      </c>
      <c r="K135" s="53">
        <f>SUM(方向別!D12,方向別!D135,方向別!D258,方向別!D299)</f>
        <v>1</v>
      </c>
      <c r="L135" s="53">
        <f>SUM(方向別!E12,方向別!E135,方向別!E258,方向別!E299)</f>
        <v>0</v>
      </c>
      <c r="M135" s="53">
        <f t="shared" ref="M135:M170" si="27">SUM(I135:L135)</f>
        <v>29</v>
      </c>
      <c r="N135" s="52">
        <f t="shared" ref="N135:N144" si="28">IF(SUM(J135,L135)=0,0,SUM(J135,L135)/M135*100)</f>
        <v>6.8965517241379306</v>
      </c>
      <c r="O135" s="51">
        <f t="shared" si="24"/>
        <v>1.1039208222306813</v>
      </c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  <c r="BL135" s="45"/>
      <c r="BM135" s="45"/>
      <c r="BN135" s="45"/>
      <c r="BO135" s="45"/>
    </row>
    <row r="136" spans="1:67" s="43" customFormat="1" ht="13.5" customHeight="1">
      <c r="A136" s="54" t="s">
        <v>11</v>
      </c>
      <c r="B136" s="53">
        <f>方向別!I382</f>
        <v>33</v>
      </c>
      <c r="C136" s="53">
        <f>方向別!J382</f>
        <v>1</v>
      </c>
      <c r="D136" s="53">
        <f>方向別!K382</f>
        <v>2</v>
      </c>
      <c r="E136" s="53">
        <f>方向別!L382</f>
        <v>0</v>
      </c>
      <c r="F136" s="53">
        <f t="shared" si="25"/>
        <v>36</v>
      </c>
      <c r="G136" s="52">
        <f t="shared" si="26"/>
        <v>2.7777777777777777</v>
      </c>
      <c r="H136" s="51">
        <f t="shared" si="23"/>
        <v>0.81614146452051695</v>
      </c>
      <c r="I136" s="53">
        <f>SUM(方向別!B13,方向別!B136,方向別!B259,方向別!B300)</f>
        <v>25</v>
      </c>
      <c r="J136" s="53">
        <f>SUM(方向別!C13,方向別!C136,方向別!C259,方向別!C300)</f>
        <v>3</v>
      </c>
      <c r="K136" s="53">
        <f>SUM(方向別!D13,方向別!D136,方向別!D259,方向別!D300)</f>
        <v>0</v>
      </c>
      <c r="L136" s="53">
        <f>SUM(方向別!E13,方向別!E136,方向別!E259,方向別!E300)</f>
        <v>1</v>
      </c>
      <c r="M136" s="53">
        <f t="shared" si="27"/>
        <v>29</v>
      </c>
      <c r="N136" s="52">
        <f t="shared" si="28"/>
        <v>13.793103448275861</v>
      </c>
      <c r="O136" s="51">
        <f t="shared" si="24"/>
        <v>1.1039208222306813</v>
      </c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spans="1:67" s="43" customFormat="1" ht="13.5" customHeight="1">
      <c r="A137" s="54" t="s">
        <v>12</v>
      </c>
      <c r="B137" s="53">
        <f>方向別!I383</f>
        <v>42</v>
      </c>
      <c r="C137" s="53">
        <f>方向別!J383</f>
        <v>1</v>
      </c>
      <c r="D137" s="53">
        <f>方向別!K383</f>
        <v>7</v>
      </c>
      <c r="E137" s="53">
        <f>方向別!L383</f>
        <v>2</v>
      </c>
      <c r="F137" s="53">
        <f t="shared" si="25"/>
        <v>52</v>
      </c>
      <c r="G137" s="52">
        <f t="shared" si="26"/>
        <v>5.7692307692307692</v>
      </c>
      <c r="H137" s="51">
        <f t="shared" si="23"/>
        <v>1.1788710043074133</v>
      </c>
      <c r="I137" s="53">
        <f>SUM(方向別!B14,方向別!B137,方向別!B260,方向別!B301)</f>
        <v>39</v>
      </c>
      <c r="J137" s="53">
        <f>SUM(方向別!C14,方向別!C137,方向別!C260,方向別!C301)</f>
        <v>3</v>
      </c>
      <c r="K137" s="53">
        <f>SUM(方向別!D14,方向別!D137,方向別!D260,方向別!D301)</f>
        <v>4</v>
      </c>
      <c r="L137" s="53">
        <f>SUM(方向別!E14,方向別!E137,方向別!E260,方向別!E301)</f>
        <v>1</v>
      </c>
      <c r="M137" s="53">
        <f t="shared" si="27"/>
        <v>47</v>
      </c>
      <c r="N137" s="52">
        <f t="shared" si="28"/>
        <v>8.5106382978723403</v>
      </c>
      <c r="O137" s="51">
        <f t="shared" si="24"/>
        <v>1.7891130567186906</v>
      </c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spans="1:67" s="43" customFormat="1" ht="13.5" customHeight="1">
      <c r="A138" s="54" t="s">
        <v>13</v>
      </c>
      <c r="B138" s="53">
        <f>方向別!I384</f>
        <v>34</v>
      </c>
      <c r="C138" s="53">
        <f>方向別!J384</f>
        <v>3</v>
      </c>
      <c r="D138" s="53">
        <f>方向別!K384</f>
        <v>7</v>
      </c>
      <c r="E138" s="53">
        <f>方向別!L384</f>
        <v>3</v>
      </c>
      <c r="F138" s="53">
        <f t="shared" si="25"/>
        <v>47</v>
      </c>
      <c r="G138" s="52">
        <f t="shared" si="26"/>
        <v>12.76595744680851</v>
      </c>
      <c r="H138" s="51">
        <f t="shared" si="23"/>
        <v>1.065518023124008</v>
      </c>
      <c r="I138" s="53">
        <f>SUM(方向別!B15,方向別!B138,方向別!B261,方向別!B302)</f>
        <v>23</v>
      </c>
      <c r="J138" s="53">
        <f>SUM(方向別!C15,方向別!C138,方向別!C261,方向別!C302)</f>
        <v>3</v>
      </c>
      <c r="K138" s="53">
        <f>SUM(方向別!D15,方向別!D138,方向別!D261,方向別!D302)</f>
        <v>3</v>
      </c>
      <c r="L138" s="53">
        <f>SUM(方向別!E15,方向別!E138,方向別!E261,方向別!E302)</f>
        <v>0</v>
      </c>
      <c r="M138" s="53">
        <f t="shared" si="27"/>
        <v>29</v>
      </c>
      <c r="N138" s="52">
        <f t="shared" si="28"/>
        <v>10.344827586206897</v>
      </c>
      <c r="O138" s="51">
        <f t="shared" si="24"/>
        <v>1.1039208222306813</v>
      </c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spans="1:67" s="43" customFormat="1" ht="13.5" customHeight="1">
      <c r="A139" s="54" t="s">
        <v>14</v>
      </c>
      <c r="B139" s="53">
        <f>方向別!I385</f>
        <v>29</v>
      </c>
      <c r="C139" s="53">
        <f>方向別!J385</f>
        <v>3</v>
      </c>
      <c r="D139" s="53">
        <f>方向別!K385</f>
        <v>10</v>
      </c>
      <c r="E139" s="53">
        <f>方向別!L385</f>
        <v>2</v>
      </c>
      <c r="F139" s="53">
        <f t="shared" si="25"/>
        <v>44</v>
      </c>
      <c r="G139" s="52">
        <f t="shared" si="26"/>
        <v>11.363636363636363</v>
      </c>
      <c r="H139" s="51">
        <f t="shared" si="23"/>
        <v>0.99750623441396502</v>
      </c>
      <c r="I139" s="53">
        <f>SUM(方向別!B16,方向別!B139,方向別!B262,方向別!B303)</f>
        <v>29</v>
      </c>
      <c r="J139" s="53">
        <f>SUM(方向別!C16,方向別!C139,方向別!C262,方向別!C303)</f>
        <v>3</v>
      </c>
      <c r="K139" s="53">
        <f>SUM(方向別!D16,方向別!D139,方向別!D262,方向別!D303)</f>
        <v>3</v>
      </c>
      <c r="L139" s="53">
        <f>SUM(方向別!E16,方向別!E139,方向別!E262,方向別!E303)</f>
        <v>0</v>
      </c>
      <c r="M139" s="53">
        <f t="shared" si="27"/>
        <v>35</v>
      </c>
      <c r="N139" s="52">
        <f t="shared" si="28"/>
        <v>8.5714285714285712</v>
      </c>
      <c r="O139" s="51">
        <f t="shared" si="24"/>
        <v>1.3323182337266843</v>
      </c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spans="1:67" s="43" customFormat="1" ht="13.5" customHeight="1">
      <c r="A140" s="50" t="s">
        <v>15</v>
      </c>
      <c r="B140" s="49">
        <f>SUM(B134:B139)</f>
        <v>197</v>
      </c>
      <c r="C140" s="49">
        <f>SUM(C134:C139)</f>
        <v>10</v>
      </c>
      <c r="D140" s="49">
        <f>SUM(D134:D139)</f>
        <v>31</v>
      </c>
      <c r="E140" s="49">
        <f>SUM(E134:E139)</f>
        <v>14</v>
      </c>
      <c r="F140" s="49">
        <f t="shared" si="25"/>
        <v>252</v>
      </c>
      <c r="G140" s="48">
        <f t="shared" si="26"/>
        <v>9.5238095238095237</v>
      </c>
      <c r="H140" s="47">
        <f t="shared" si="23"/>
        <v>5.7129902516436184</v>
      </c>
      <c r="I140" s="49">
        <f>SUM(I134:I139)</f>
        <v>162</v>
      </c>
      <c r="J140" s="49">
        <f>SUM(J134:J139)</f>
        <v>16</v>
      </c>
      <c r="K140" s="49">
        <f>SUM(K134:K139)</f>
        <v>13</v>
      </c>
      <c r="L140" s="49">
        <f>SUM(L134:L139)</f>
        <v>4</v>
      </c>
      <c r="M140" s="49">
        <f t="shared" si="27"/>
        <v>195</v>
      </c>
      <c r="N140" s="48">
        <f t="shared" si="28"/>
        <v>10.256410256410255</v>
      </c>
      <c r="O140" s="47">
        <f t="shared" si="24"/>
        <v>7.4229158736200995</v>
      </c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spans="1:67" s="43" customFormat="1" ht="13.5" customHeight="1">
      <c r="A141" s="58" t="s">
        <v>16</v>
      </c>
      <c r="B141" s="57">
        <f>方向別!I387</f>
        <v>45</v>
      </c>
      <c r="C141" s="57">
        <f>方向別!J387</f>
        <v>3</v>
      </c>
      <c r="D141" s="57">
        <f>方向別!K387</f>
        <v>7</v>
      </c>
      <c r="E141" s="57">
        <f>方向別!L387</f>
        <v>4</v>
      </c>
      <c r="F141" s="57">
        <f t="shared" si="25"/>
        <v>59</v>
      </c>
      <c r="G141" s="56">
        <f t="shared" si="26"/>
        <v>11.864406779661017</v>
      </c>
      <c r="H141" s="55">
        <f t="shared" si="23"/>
        <v>1.3375651779641804</v>
      </c>
      <c r="I141" s="57">
        <f>SUM(方向別!B18,方向別!B141,方向別!B264,方向別!B305)</f>
        <v>36</v>
      </c>
      <c r="J141" s="57">
        <f>SUM(方向別!C18,方向別!C141,方向別!C264,方向別!C305)</f>
        <v>4</v>
      </c>
      <c r="K141" s="57">
        <f>SUM(方向別!D18,方向別!D141,方向別!D264,方向別!D305)</f>
        <v>4</v>
      </c>
      <c r="L141" s="57">
        <f>SUM(方向別!E18,方向別!E141,方向別!E264,方向別!E305)</f>
        <v>1</v>
      </c>
      <c r="M141" s="57">
        <f t="shared" si="27"/>
        <v>45</v>
      </c>
      <c r="N141" s="56">
        <f t="shared" si="28"/>
        <v>11.111111111111111</v>
      </c>
      <c r="O141" s="55">
        <f t="shared" si="24"/>
        <v>1.7129805862200229</v>
      </c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spans="1:67" s="43" customFormat="1" ht="13.5" customHeight="1">
      <c r="A142" s="54" t="s">
        <v>17</v>
      </c>
      <c r="B142" s="53">
        <f>方向別!I388</f>
        <v>50</v>
      </c>
      <c r="C142" s="53">
        <f>方向別!J388</f>
        <v>3</v>
      </c>
      <c r="D142" s="53">
        <f>方向別!K388</f>
        <v>3</v>
      </c>
      <c r="E142" s="53">
        <f>方向別!L388</f>
        <v>3</v>
      </c>
      <c r="F142" s="53">
        <f t="shared" si="25"/>
        <v>59</v>
      </c>
      <c r="G142" s="52">
        <f t="shared" si="26"/>
        <v>10.16949152542373</v>
      </c>
      <c r="H142" s="51">
        <f t="shared" si="23"/>
        <v>1.3375651779641804</v>
      </c>
      <c r="I142" s="53">
        <f>SUM(方向別!B19,方向別!B142,方向別!B265,方向別!B306)</f>
        <v>41</v>
      </c>
      <c r="J142" s="53">
        <f>SUM(方向別!C19,方向別!C142,方向別!C265,方向別!C306)</f>
        <v>2</v>
      </c>
      <c r="K142" s="53">
        <f>SUM(方向別!D19,方向別!D142,方向別!D265,方向別!D306)</f>
        <v>6</v>
      </c>
      <c r="L142" s="53">
        <f>SUM(方向別!E19,方向別!E142,方向別!E265,方向別!E306)</f>
        <v>1</v>
      </c>
      <c r="M142" s="53">
        <f t="shared" si="27"/>
        <v>50</v>
      </c>
      <c r="N142" s="52">
        <f t="shared" si="28"/>
        <v>6</v>
      </c>
      <c r="O142" s="51">
        <f t="shared" si="24"/>
        <v>1.9033117624666922</v>
      </c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spans="1:67" s="43" customFormat="1" ht="13.5" customHeight="1">
      <c r="A143" s="54" t="s">
        <v>18</v>
      </c>
      <c r="B143" s="53">
        <f>方向別!I389</f>
        <v>50</v>
      </c>
      <c r="C143" s="53">
        <f>方向別!J389</f>
        <v>4</v>
      </c>
      <c r="D143" s="53">
        <f>方向別!K389</f>
        <v>6</v>
      </c>
      <c r="E143" s="53">
        <f>方向別!L389</f>
        <v>4</v>
      </c>
      <c r="F143" s="53">
        <f t="shared" si="25"/>
        <v>64</v>
      </c>
      <c r="G143" s="52">
        <f t="shared" si="26"/>
        <v>12.5</v>
      </c>
      <c r="H143" s="51">
        <f t="shared" si="23"/>
        <v>1.4509181591475855</v>
      </c>
      <c r="I143" s="53">
        <f>SUM(方向別!B20,方向別!B143,方向別!B266,方向別!B307)</f>
        <v>37</v>
      </c>
      <c r="J143" s="53">
        <f>SUM(方向別!C20,方向別!C143,方向別!C266,方向別!C307)</f>
        <v>3</v>
      </c>
      <c r="K143" s="53">
        <f>SUM(方向別!D20,方向別!D143,方向別!D266,方向別!D307)</f>
        <v>2</v>
      </c>
      <c r="L143" s="53">
        <f>SUM(方向別!E20,方向別!E143,方向別!E266,方向別!E307)</f>
        <v>2</v>
      </c>
      <c r="M143" s="53">
        <f t="shared" si="27"/>
        <v>44</v>
      </c>
      <c r="N143" s="52">
        <f t="shared" si="28"/>
        <v>11.363636363636363</v>
      </c>
      <c r="O143" s="51">
        <f t="shared" si="24"/>
        <v>1.674914350970689</v>
      </c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spans="1:67" s="43" customFormat="1" ht="13.5" customHeight="1">
      <c r="A144" s="54" t="s">
        <v>19</v>
      </c>
      <c r="B144" s="53">
        <f>方向別!I390</f>
        <v>51</v>
      </c>
      <c r="C144" s="53">
        <f>方向別!J390</f>
        <v>8</v>
      </c>
      <c r="D144" s="53">
        <f>方向別!K390</f>
        <v>9</v>
      </c>
      <c r="E144" s="53">
        <f>方向別!L390</f>
        <v>2</v>
      </c>
      <c r="F144" s="53">
        <f t="shared" si="25"/>
        <v>70</v>
      </c>
      <c r="G144" s="52">
        <f t="shared" si="26"/>
        <v>14.285714285714285</v>
      </c>
      <c r="H144" s="51">
        <f t="shared" si="23"/>
        <v>1.5869417365676719</v>
      </c>
      <c r="I144" s="53">
        <f>SUM(方向別!B21,方向別!B144,方向別!B267,方向別!B308)</f>
        <v>47</v>
      </c>
      <c r="J144" s="53">
        <f>SUM(方向別!C21,方向別!C144,方向別!C267,方向別!C308)</f>
        <v>1</v>
      </c>
      <c r="K144" s="53">
        <f>SUM(方向別!D21,方向別!D144,方向別!D267,方向別!D308)</f>
        <v>3</v>
      </c>
      <c r="L144" s="53">
        <f>SUM(方向別!E21,方向別!E144,方向別!E267,方向別!E308)</f>
        <v>0</v>
      </c>
      <c r="M144" s="53">
        <f t="shared" si="27"/>
        <v>51</v>
      </c>
      <c r="N144" s="52">
        <f t="shared" si="28"/>
        <v>1.9607843137254901</v>
      </c>
      <c r="O144" s="51">
        <f t="shared" si="24"/>
        <v>1.9413779977160257</v>
      </c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spans="1:63" s="43" customFormat="1" ht="13.5" customHeight="1">
      <c r="A145" s="54" t="s">
        <v>20</v>
      </c>
      <c r="B145" s="53">
        <f>方向別!I391</f>
        <v>57</v>
      </c>
      <c r="C145" s="53">
        <f>方向別!J391</f>
        <v>3</v>
      </c>
      <c r="D145" s="53">
        <f>方向別!K391</f>
        <v>2</v>
      </c>
      <c r="E145" s="53">
        <f>方向別!L391</f>
        <v>4</v>
      </c>
      <c r="F145" s="53">
        <f t="shared" si="25"/>
        <v>66</v>
      </c>
      <c r="G145" s="52">
        <f>IF(SUM(C145,E145)=0,0,SUM(C145,E145)/F145*100)</f>
        <v>10.606060606060606</v>
      </c>
      <c r="H145" s="51">
        <f t="shared" si="23"/>
        <v>1.4962593516209477</v>
      </c>
      <c r="I145" s="53">
        <f>SUM(方向別!B22,方向別!B145,方向別!B268,方向別!B309)</f>
        <v>44</v>
      </c>
      <c r="J145" s="53">
        <f>SUM(方向別!C22,方向別!C145,方向別!C268,方向別!C309)</f>
        <v>3</v>
      </c>
      <c r="K145" s="53">
        <f>SUM(方向別!D22,方向別!D145,方向別!D268,方向別!D309)</f>
        <v>7</v>
      </c>
      <c r="L145" s="53">
        <f>SUM(方向別!E22,方向別!E145,方向別!E268,方向別!E309)</f>
        <v>1</v>
      </c>
      <c r="M145" s="53">
        <f t="shared" si="27"/>
        <v>55</v>
      </c>
      <c r="N145" s="52">
        <f>IF(SUM(J145,L145)=0,0,SUM(J145,L145)/M145*100)</f>
        <v>7.2727272727272725</v>
      </c>
      <c r="O145" s="51">
        <f t="shared" si="24"/>
        <v>2.0936429387133613</v>
      </c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spans="1:63" s="43" customFormat="1" ht="13.5" customHeight="1">
      <c r="A146" s="54" t="s">
        <v>21</v>
      </c>
      <c r="B146" s="53">
        <f>方向別!I392</f>
        <v>53</v>
      </c>
      <c r="C146" s="53">
        <f>方向別!J392</f>
        <v>5</v>
      </c>
      <c r="D146" s="53">
        <f>方向別!K392</f>
        <v>7</v>
      </c>
      <c r="E146" s="53">
        <f>方向別!L392</f>
        <v>4</v>
      </c>
      <c r="F146" s="53">
        <f t="shared" si="25"/>
        <v>69</v>
      </c>
      <c r="G146" s="52">
        <f>IF(SUM(C146,E146)=0,0,SUM(C146,E146)/F146*100)</f>
        <v>13.043478260869565</v>
      </c>
      <c r="H146" s="51">
        <f t="shared" si="23"/>
        <v>1.5642711403309906</v>
      </c>
      <c r="I146" s="53">
        <f>SUM(方向別!B23,方向別!B146,方向別!B269,方向別!B310)</f>
        <v>37</v>
      </c>
      <c r="J146" s="53">
        <f>SUM(方向別!C23,方向別!C146,方向別!C269,方向別!C310)</f>
        <v>2</v>
      </c>
      <c r="K146" s="53">
        <f>SUM(方向別!D23,方向別!D146,方向別!D269,方向別!D310)</f>
        <v>7</v>
      </c>
      <c r="L146" s="53">
        <f>SUM(方向別!E23,方向別!E146,方向別!E269,方向別!E310)</f>
        <v>2</v>
      </c>
      <c r="M146" s="53">
        <f t="shared" si="27"/>
        <v>48</v>
      </c>
      <c r="N146" s="52">
        <f>IF(SUM(J146,L146)=0,0,SUM(J146,L146)/M146*100)</f>
        <v>8.3333333333333321</v>
      </c>
      <c r="O146" s="51">
        <f t="shared" si="24"/>
        <v>1.8271792919680243</v>
      </c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spans="1:63" s="43" customFormat="1" ht="13.5" customHeight="1">
      <c r="A147" s="50" t="s">
        <v>15</v>
      </c>
      <c r="B147" s="49">
        <f>SUM(B141:B146)</f>
        <v>306</v>
      </c>
      <c r="C147" s="49">
        <f>SUM(C141:C146)</f>
        <v>26</v>
      </c>
      <c r="D147" s="49">
        <f>SUM(D141:D146)</f>
        <v>34</v>
      </c>
      <c r="E147" s="49">
        <f>SUM(E141:E146)</f>
        <v>21</v>
      </c>
      <c r="F147" s="49">
        <f t="shared" si="25"/>
        <v>387</v>
      </c>
      <c r="G147" s="48">
        <f>IF(SUM(C147,E147)=0,0,SUM(C147,E147)/F147*100)</f>
        <v>12.144702842377262</v>
      </c>
      <c r="H147" s="47">
        <f t="shared" si="23"/>
        <v>8.7735207435955562</v>
      </c>
      <c r="I147" s="49">
        <f>SUM(I141:I146)</f>
        <v>242</v>
      </c>
      <c r="J147" s="49">
        <f>SUM(J141:J146)</f>
        <v>15</v>
      </c>
      <c r="K147" s="49">
        <f>SUM(K141:K146)</f>
        <v>29</v>
      </c>
      <c r="L147" s="49">
        <f>SUM(L141:L146)</f>
        <v>7</v>
      </c>
      <c r="M147" s="49">
        <f t="shared" si="27"/>
        <v>293</v>
      </c>
      <c r="N147" s="48">
        <f>IF(SUM(J147,L147)=0,0,SUM(J147,L147)/M147*100)</f>
        <v>7.5085324232081918</v>
      </c>
      <c r="O147" s="47">
        <f t="shared" si="24"/>
        <v>11.153406928054816</v>
      </c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spans="1:63" s="43" customFormat="1" ht="13.5" customHeight="1">
      <c r="A148" s="54" t="s">
        <v>22</v>
      </c>
      <c r="B148" s="53">
        <f>方向別!I394</f>
        <v>227</v>
      </c>
      <c r="C148" s="53">
        <f>方向別!J394</f>
        <v>21</v>
      </c>
      <c r="D148" s="53">
        <f>方向別!K394</f>
        <v>35</v>
      </c>
      <c r="E148" s="53">
        <f>方向別!L394</f>
        <v>11</v>
      </c>
      <c r="F148" s="53">
        <f t="shared" si="25"/>
        <v>294</v>
      </c>
      <c r="G148" s="52">
        <f t="shared" ref="G148:G170" si="29">IF(SUM(C148,E148)=0,0,SUM(C148,E148)/F148*100)</f>
        <v>10.884353741496598</v>
      </c>
      <c r="H148" s="51">
        <f t="shared" si="23"/>
        <v>6.6651552935842213</v>
      </c>
      <c r="I148" s="53">
        <f>SUM(方向別!B25,方向別!B148,方向別!B271,方向別!B312)</f>
        <v>180</v>
      </c>
      <c r="J148" s="53">
        <f>SUM(方向別!C25,方向別!C148,方向別!C271,方向別!C312)</f>
        <v>14</v>
      </c>
      <c r="K148" s="53">
        <f>SUM(方向別!D25,方向別!D148,方向別!D271,方向別!D312)</f>
        <v>25</v>
      </c>
      <c r="L148" s="53">
        <f>SUM(方向別!E25,方向別!E148,方向別!E271,方向別!E312)</f>
        <v>10</v>
      </c>
      <c r="M148" s="53">
        <f t="shared" si="27"/>
        <v>229</v>
      </c>
      <c r="N148" s="52">
        <f t="shared" ref="N148:N170" si="30">IF(SUM(J148,L148)=0,0,SUM(J148,L148)/M148*100)</f>
        <v>10.480349344978166</v>
      </c>
      <c r="O148" s="51">
        <f t="shared" si="24"/>
        <v>8.7171678720974484</v>
      </c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spans="1:63" s="43" customFormat="1" ht="13.5" customHeight="1">
      <c r="A149" s="54" t="s">
        <v>23</v>
      </c>
      <c r="B149" s="53">
        <f>方向別!I395</f>
        <v>233</v>
      </c>
      <c r="C149" s="53">
        <f>方向別!J395</f>
        <v>8</v>
      </c>
      <c r="D149" s="53">
        <f>方向別!K395</f>
        <v>31</v>
      </c>
      <c r="E149" s="53">
        <f>方向別!L395</f>
        <v>13</v>
      </c>
      <c r="F149" s="53">
        <f t="shared" si="25"/>
        <v>285</v>
      </c>
      <c r="G149" s="52">
        <f t="shared" si="29"/>
        <v>7.3684210526315779</v>
      </c>
      <c r="H149" s="51">
        <f t="shared" si="23"/>
        <v>6.4611199274540922</v>
      </c>
      <c r="I149" s="53">
        <f>SUM(方向別!B26,方向別!B149,方向別!B272,方向別!B313)</f>
        <v>150</v>
      </c>
      <c r="J149" s="53">
        <f>SUM(方向別!C26,方向別!C149,方向別!C272,方向別!C313)</f>
        <v>10</v>
      </c>
      <c r="K149" s="53">
        <f>SUM(方向別!D26,方向別!D149,方向別!D272,方向別!D313)</f>
        <v>31</v>
      </c>
      <c r="L149" s="53">
        <f>SUM(方向別!E26,方向別!E149,方向別!E272,方向別!E313)</f>
        <v>9</v>
      </c>
      <c r="M149" s="53">
        <f t="shared" si="27"/>
        <v>200</v>
      </c>
      <c r="N149" s="52">
        <f t="shared" si="30"/>
        <v>9.5</v>
      </c>
      <c r="O149" s="51">
        <f t="shared" si="24"/>
        <v>7.6132470498667688</v>
      </c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spans="1:63" s="43" customFormat="1" ht="13.5" customHeight="1">
      <c r="A150" s="54" t="s">
        <v>24</v>
      </c>
      <c r="B150" s="53">
        <f>方向別!I396</f>
        <v>256</v>
      </c>
      <c r="C150" s="53">
        <f>方向別!J396</f>
        <v>10</v>
      </c>
      <c r="D150" s="53">
        <f>方向別!K396</f>
        <v>63</v>
      </c>
      <c r="E150" s="53">
        <f>方向別!L396</f>
        <v>10</v>
      </c>
      <c r="F150" s="53">
        <f t="shared" si="25"/>
        <v>339</v>
      </c>
      <c r="G150" s="52">
        <f t="shared" si="29"/>
        <v>5.8997050147492622</v>
      </c>
      <c r="H150" s="51">
        <f t="shared" si="23"/>
        <v>7.6853321242348667</v>
      </c>
      <c r="I150" s="53">
        <f>SUM(方向別!B27,方向別!B150,方向別!B273,方向別!B314)</f>
        <v>157</v>
      </c>
      <c r="J150" s="53">
        <f>SUM(方向別!C27,方向別!C150,方向別!C273,方向別!C314)</f>
        <v>11</v>
      </c>
      <c r="K150" s="53">
        <f>SUM(方向別!D27,方向別!D150,方向別!D273,方向別!D314)</f>
        <v>18</v>
      </c>
      <c r="L150" s="53">
        <f>SUM(方向別!E27,方向別!E150,方向別!E273,方向別!E314)</f>
        <v>9</v>
      </c>
      <c r="M150" s="53">
        <f t="shared" si="27"/>
        <v>195</v>
      </c>
      <c r="N150" s="52">
        <f t="shared" si="30"/>
        <v>10.256410256410255</v>
      </c>
      <c r="O150" s="51">
        <f t="shared" si="24"/>
        <v>7.4229158736200995</v>
      </c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spans="1:63" s="43" customFormat="1" ht="13.5" customHeight="1">
      <c r="A151" s="54" t="s">
        <v>25</v>
      </c>
      <c r="B151" s="53">
        <f>方向別!I397</f>
        <v>258</v>
      </c>
      <c r="C151" s="53">
        <f>方向別!J397</f>
        <v>12</v>
      </c>
      <c r="D151" s="53">
        <f>方向別!K397</f>
        <v>38</v>
      </c>
      <c r="E151" s="53">
        <f>方向別!L397</f>
        <v>12</v>
      </c>
      <c r="F151" s="53">
        <f t="shared" si="25"/>
        <v>320</v>
      </c>
      <c r="G151" s="52">
        <f t="shared" si="29"/>
        <v>7.5</v>
      </c>
      <c r="H151" s="51">
        <f t="shared" si="23"/>
        <v>7.2545907957379283</v>
      </c>
      <c r="I151" s="53">
        <f>SUM(方向別!B28,方向別!B151,方向別!B274,方向別!B315)</f>
        <v>175</v>
      </c>
      <c r="J151" s="53">
        <f>SUM(方向別!C28,方向別!C151,方向別!C274,方向別!C315)</f>
        <v>10</v>
      </c>
      <c r="K151" s="53">
        <f>SUM(方向別!D28,方向別!D151,方向別!D274,方向別!D315)</f>
        <v>21</v>
      </c>
      <c r="L151" s="53">
        <f>SUM(方向別!E28,方向別!E151,方向別!E274,方向別!E315)</f>
        <v>5</v>
      </c>
      <c r="M151" s="53">
        <f t="shared" si="27"/>
        <v>211</v>
      </c>
      <c r="N151" s="52">
        <f t="shared" si="30"/>
        <v>7.109004739336493</v>
      </c>
      <c r="O151" s="51">
        <f t="shared" si="24"/>
        <v>8.03197563760944</v>
      </c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spans="1:63" s="43" customFormat="1" ht="13.5" customHeight="1">
      <c r="A152" s="54" t="s">
        <v>26</v>
      </c>
      <c r="B152" s="53">
        <f>方向別!I398</f>
        <v>257</v>
      </c>
      <c r="C152" s="53">
        <f>方向別!J398</f>
        <v>14</v>
      </c>
      <c r="D152" s="53">
        <f>方向別!K398</f>
        <v>36</v>
      </c>
      <c r="E152" s="53">
        <f>方向別!L398</f>
        <v>14</v>
      </c>
      <c r="F152" s="53">
        <f t="shared" si="25"/>
        <v>321</v>
      </c>
      <c r="G152" s="52">
        <f t="shared" si="29"/>
        <v>8.722741433021806</v>
      </c>
      <c r="H152" s="51">
        <f t="shared" si="23"/>
        <v>7.2772613919746085</v>
      </c>
      <c r="I152" s="53">
        <f>SUM(方向別!B29,方向別!B152,方向別!B275,方向別!B316)</f>
        <v>152</v>
      </c>
      <c r="J152" s="53">
        <f>SUM(方向別!C29,方向別!C152,方向別!C275,方向別!C316)</f>
        <v>8</v>
      </c>
      <c r="K152" s="53">
        <f>SUM(方向別!D29,方向別!D152,方向別!D275,方向別!D316)</f>
        <v>28</v>
      </c>
      <c r="L152" s="53">
        <f>SUM(方向別!E29,方向別!E152,方向別!E275,方向別!E316)</f>
        <v>3</v>
      </c>
      <c r="M152" s="53">
        <f t="shared" si="27"/>
        <v>191</v>
      </c>
      <c r="N152" s="52">
        <f t="shared" si="30"/>
        <v>5.7591623036649215</v>
      </c>
      <c r="O152" s="51">
        <f t="shared" si="24"/>
        <v>7.2706509326227629</v>
      </c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spans="1:63" s="43" customFormat="1" ht="13.5" customHeight="1">
      <c r="A153" s="54" t="s">
        <v>27</v>
      </c>
      <c r="B153" s="53">
        <f>方向別!I399</f>
        <v>292</v>
      </c>
      <c r="C153" s="53">
        <f>方向別!J399</f>
        <v>23</v>
      </c>
      <c r="D153" s="53">
        <f>方向別!K399</f>
        <v>31</v>
      </c>
      <c r="E153" s="53">
        <f>方向別!L399</f>
        <v>15</v>
      </c>
      <c r="F153" s="53">
        <f t="shared" si="25"/>
        <v>361</v>
      </c>
      <c r="G153" s="52">
        <f t="shared" si="29"/>
        <v>10.526315789473683</v>
      </c>
      <c r="H153" s="51">
        <f t="shared" si="23"/>
        <v>8.184085241441851</v>
      </c>
      <c r="I153" s="53">
        <f>SUM(方向別!B30,方向別!B153,方向別!B276,方向別!B317)</f>
        <v>168</v>
      </c>
      <c r="J153" s="53">
        <f>SUM(方向別!C30,方向別!C153,方向別!C276,方向別!C317)</f>
        <v>18</v>
      </c>
      <c r="K153" s="53">
        <f>SUM(方向別!D30,方向別!D153,方向別!D276,方向別!D317)</f>
        <v>23</v>
      </c>
      <c r="L153" s="53">
        <f>SUM(方向別!E30,方向別!E153,方向別!E276,方向別!E317)</f>
        <v>5</v>
      </c>
      <c r="M153" s="53">
        <f t="shared" si="27"/>
        <v>214</v>
      </c>
      <c r="N153" s="52">
        <f t="shared" si="30"/>
        <v>10.747663551401869</v>
      </c>
      <c r="O153" s="51">
        <f t="shared" si="24"/>
        <v>8.1461743433574423</v>
      </c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spans="1:63" s="43" customFormat="1" ht="13.5" customHeight="1">
      <c r="A154" s="54" t="s">
        <v>28</v>
      </c>
      <c r="B154" s="53">
        <f>方向別!I400</f>
        <v>314</v>
      </c>
      <c r="C154" s="53">
        <f>方向別!J400</f>
        <v>28</v>
      </c>
      <c r="D154" s="53">
        <f>方向別!K400</f>
        <v>49</v>
      </c>
      <c r="E154" s="53">
        <f>方向別!L400</f>
        <v>12</v>
      </c>
      <c r="F154" s="53">
        <f t="shared" si="25"/>
        <v>403</v>
      </c>
      <c r="G154" s="52">
        <f t="shared" si="29"/>
        <v>9.9255583126550881</v>
      </c>
      <c r="H154" s="51">
        <f t="shared" si="23"/>
        <v>9.1362502833824539</v>
      </c>
      <c r="I154" s="53">
        <f>SUM(方向別!B31,方向別!B154,方向別!B277,方向別!B318)</f>
        <v>172</v>
      </c>
      <c r="J154" s="53">
        <f>SUM(方向別!C31,方向別!C154,方向別!C277,方向別!C318)</f>
        <v>14</v>
      </c>
      <c r="K154" s="53">
        <f>SUM(方向別!D31,方向別!D154,方向別!D277,方向別!D318)</f>
        <v>28</v>
      </c>
      <c r="L154" s="53">
        <f>SUM(方向別!E31,方向別!E154,方向別!E277,方向別!E318)</f>
        <v>5</v>
      </c>
      <c r="M154" s="53">
        <f t="shared" si="27"/>
        <v>219</v>
      </c>
      <c r="N154" s="52">
        <f t="shared" si="30"/>
        <v>8.6757990867579906</v>
      </c>
      <c r="O154" s="51">
        <f t="shared" si="24"/>
        <v>8.3365055196041116</v>
      </c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spans="1:63" s="43" customFormat="1" ht="13.5" customHeight="1">
      <c r="A155" s="54" t="s">
        <v>59</v>
      </c>
      <c r="B155" s="53">
        <f>方向別!I401</f>
        <v>396</v>
      </c>
      <c r="C155" s="53">
        <f>方向別!J401</f>
        <v>16</v>
      </c>
      <c r="D155" s="53">
        <f>方向別!K401</f>
        <v>63</v>
      </c>
      <c r="E155" s="53">
        <f>方向別!L401</f>
        <v>9</v>
      </c>
      <c r="F155" s="53">
        <f t="shared" si="25"/>
        <v>484</v>
      </c>
      <c r="G155" s="52">
        <f t="shared" si="29"/>
        <v>5.1652892561983474</v>
      </c>
      <c r="H155" s="51">
        <f t="shared" si="23"/>
        <v>10.972568578553615</v>
      </c>
      <c r="I155" s="53">
        <f>SUM(方向別!B32,方向別!B155,方向別!B278,方向別!B319)</f>
        <v>182</v>
      </c>
      <c r="J155" s="53">
        <f>SUM(方向別!C32,方向別!C155,方向別!C278,方向別!C319)</f>
        <v>13</v>
      </c>
      <c r="K155" s="53">
        <f>SUM(方向別!D32,方向別!D155,方向別!D278,方向別!D319)</f>
        <v>38</v>
      </c>
      <c r="L155" s="53">
        <f>SUM(方向別!E32,方向別!E155,方向別!E278,方向別!E319)</f>
        <v>4</v>
      </c>
      <c r="M155" s="53">
        <f t="shared" si="27"/>
        <v>237</v>
      </c>
      <c r="N155" s="52">
        <f t="shared" si="30"/>
        <v>7.1729957805907167</v>
      </c>
      <c r="O155" s="51">
        <f t="shared" si="24"/>
        <v>9.0216977540921199</v>
      </c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spans="1:63" s="43" customFormat="1" ht="13.5" customHeight="1">
      <c r="A156" s="58" t="s">
        <v>29</v>
      </c>
      <c r="B156" s="57">
        <f>方向別!I402</f>
        <v>52</v>
      </c>
      <c r="C156" s="57">
        <f>方向別!J402</f>
        <v>3</v>
      </c>
      <c r="D156" s="57">
        <f>方向別!K402</f>
        <v>5</v>
      </c>
      <c r="E156" s="57">
        <f>方向別!L402</f>
        <v>0</v>
      </c>
      <c r="F156" s="57">
        <f t="shared" si="25"/>
        <v>60</v>
      </c>
      <c r="G156" s="56">
        <f t="shared" si="29"/>
        <v>5</v>
      </c>
      <c r="H156" s="55">
        <f t="shared" si="23"/>
        <v>1.3602357742008615</v>
      </c>
      <c r="I156" s="57">
        <f>SUM(方向別!B33,方向別!B156,方向別!B279,方向別!B320)</f>
        <v>38</v>
      </c>
      <c r="J156" s="57">
        <f>SUM(方向別!C33,方向別!C156,方向別!C279,方向別!C320)</f>
        <v>2</v>
      </c>
      <c r="K156" s="57">
        <f>SUM(方向別!D33,方向別!D156,方向別!D279,方向別!D320)</f>
        <v>10</v>
      </c>
      <c r="L156" s="57">
        <f>SUM(方向別!E33,方向別!E156,方向別!E279,方向別!E320)</f>
        <v>1</v>
      </c>
      <c r="M156" s="57">
        <f t="shared" si="27"/>
        <v>51</v>
      </c>
      <c r="N156" s="56">
        <f t="shared" si="30"/>
        <v>5.8823529411764701</v>
      </c>
      <c r="O156" s="55">
        <f t="shared" si="24"/>
        <v>1.9413779977160257</v>
      </c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spans="1:63" s="43" customFormat="1" ht="13.5" customHeight="1">
      <c r="A157" s="54" t="s">
        <v>30</v>
      </c>
      <c r="B157" s="53">
        <f>方向別!I403</f>
        <v>83</v>
      </c>
      <c r="C157" s="53">
        <f>方向別!J403</f>
        <v>3</v>
      </c>
      <c r="D157" s="53">
        <f>方向別!K403</f>
        <v>7</v>
      </c>
      <c r="E157" s="53">
        <f>方向別!L403</f>
        <v>1</v>
      </c>
      <c r="F157" s="53">
        <f t="shared" si="25"/>
        <v>94</v>
      </c>
      <c r="G157" s="52">
        <f t="shared" si="29"/>
        <v>4.2553191489361701</v>
      </c>
      <c r="H157" s="51">
        <f t="shared" si="23"/>
        <v>2.131036046248016</v>
      </c>
      <c r="I157" s="53">
        <f>SUM(方向別!B34,方向別!B157,方向別!B280,方向別!B321)</f>
        <v>35</v>
      </c>
      <c r="J157" s="53">
        <f>SUM(方向別!C34,方向別!C157,方向別!C280,方向別!C321)</f>
        <v>3</v>
      </c>
      <c r="K157" s="53">
        <f>SUM(方向別!D34,方向別!D157,方向別!D280,方向別!D321)</f>
        <v>9</v>
      </c>
      <c r="L157" s="53">
        <f>SUM(方向別!E34,方向別!E157,方向別!E280,方向別!E321)</f>
        <v>2</v>
      </c>
      <c r="M157" s="53">
        <f t="shared" si="27"/>
        <v>49</v>
      </c>
      <c r="N157" s="52">
        <f t="shared" si="30"/>
        <v>10.204081632653061</v>
      </c>
      <c r="O157" s="51">
        <f t="shared" si="24"/>
        <v>1.865245527217358</v>
      </c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spans="1:63" s="43" customFormat="1" ht="13.5" customHeight="1">
      <c r="A158" s="54" t="s">
        <v>31</v>
      </c>
      <c r="B158" s="53">
        <f>方向別!I404</f>
        <v>74</v>
      </c>
      <c r="C158" s="53">
        <f>方向別!J404</f>
        <v>4</v>
      </c>
      <c r="D158" s="53">
        <f>方向別!K404</f>
        <v>6</v>
      </c>
      <c r="E158" s="53">
        <f>方向別!L404</f>
        <v>0</v>
      </c>
      <c r="F158" s="53">
        <f t="shared" si="25"/>
        <v>84</v>
      </c>
      <c r="G158" s="52">
        <f t="shared" si="29"/>
        <v>4.7619047619047619</v>
      </c>
      <c r="H158" s="51">
        <f t="shared" si="23"/>
        <v>1.9043300838812061</v>
      </c>
      <c r="I158" s="53">
        <f>SUM(方向別!B35,方向別!B158,方向別!B281,方向別!B322)</f>
        <v>35</v>
      </c>
      <c r="J158" s="53">
        <f>SUM(方向別!C35,方向別!C158,方向別!C281,方向別!C322)</f>
        <v>2</v>
      </c>
      <c r="K158" s="53">
        <f>SUM(方向別!D35,方向別!D158,方向別!D281,方向別!D322)</f>
        <v>4</v>
      </c>
      <c r="L158" s="53">
        <f>SUM(方向別!E35,方向別!E158,方向別!E281,方向別!E322)</f>
        <v>0</v>
      </c>
      <c r="M158" s="53">
        <f t="shared" si="27"/>
        <v>41</v>
      </c>
      <c r="N158" s="52">
        <f t="shared" si="30"/>
        <v>4.8780487804878048</v>
      </c>
      <c r="O158" s="51">
        <f t="shared" si="24"/>
        <v>1.5607156452226874</v>
      </c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spans="1:63" s="43" customFormat="1" ht="13.5" customHeight="1">
      <c r="A159" s="54" t="s">
        <v>32</v>
      </c>
      <c r="B159" s="53">
        <f>方向別!I405</f>
        <v>74</v>
      </c>
      <c r="C159" s="53">
        <f>方向別!J405</f>
        <v>1</v>
      </c>
      <c r="D159" s="53">
        <f>方向別!K405</f>
        <v>5</v>
      </c>
      <c r="E159" s="53">
        <f>方向別!L405</f>
        <v>2</v>
      </c>
      <c r="F159" s="53">
        <f t="shared" si="25"/>
        <v>82</v>
      </c>
      <c r="G159" s="52">
        <f t="shared" si="29"/>
        <v>3.6585365853658534</v>
      </c>
      <c r="H159" s="51">
        <f t="shared" si="23"/>
        <v>1.8589888914078441</v>
      </c>
      <c r="I159" s="53">
        <f>SUM(方向別!B36,方向別!B159,方向別!B282,方向別!B323)</f>
        <v>26</v>
      </c>
      <c r="J159" s="53">
        <f>SUM(方向別!C36,方向別!C159,方向別!C282,方向別!C323)</f>
        <v>3</v>
      </c>
      <c r="K159" s="53">
        <f>SUM(方向別!D36,方向別!D159,方向別!D282,方向別!D323)</f>
        <v>5</v>
      </c>
      <c r="L159" s="53">
        <f>SUM(方向別!E36,方向別!E159,方向別!E282,方向別!E323)</f>
        <v>0</v>
      </c>
      <c r="M159" s="53">
        <f t="shared" si="27"/>
        <v>34</v>
      </c>
      <c r="N159" s="52">
        <f t="shared" si="30"/>
        <v>8.8235294117647065</v>
      </c>
      <c r="O159" s="51">
        <f t="shared" si="24"/>
        <v>1.2942519984773506</v>
      </c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spans="1:63" s="43" customFormat="1" ht="13.5" customHeight="1">
      <c r="A160" s="54" t="s">
        <v>33</v>
      </c>
      <c r="B160" s="53">
        <f>方向別!I406</f>
        <v>65</v>
      </c>
      <c r="C160" s="53">
        <f>方向別!J406</f>
        <v>4</v>
      </c>
      <c r="D160" s="53">
        <f>方向別!K406</f>
        <v>15</v>
      </c>
      <c r="E160" s="53">
        <f>方向別!L406</f>
        <v>2</v>
      </c>
      <c r="F160" s="53">
        <f t="shared" si="25"/>
        <v>86</v>
      </c>
      <c r="G160" s="52">
        <f t="shared" si="29"/>
        <v>6.9767441860465116</v>
      </c>
      <c r="H160" s="51">
        <f t="shared" si="23"/>
        <v>1.9496712763545681</v>
      </c>
      <c r="I160" s="53">
        <f>SUM(方向別!B37,方向別!B160,方向別!B283,方向別!B324)</f>
        <v>28</v>
      </c>
      <c r="J160" s="53">
        <f>SUM(方向別!C37,方向別!C160,方向別!C283,方向別!C324)</f>
        <v>2</v>
      </c>
      <c r="K160" s="53">
        <f>SUM(方向別!D37,方向別!D160,方向別!D283,方向別!D324)</f>
        <v>5</v>
      </c>
      <c r="L160" s="53">
        <f>SUM(方向別!E37,方向別!E160,方向別!E283,方向別!E324)</f>
        <v>0</v>
      </c>
      <c r="M160" s="53">
        <f t="shared" si="27"/>
        <v>35</v>
      </c>
      <c r="N160" s="52">
        <f t="shared" si="30"/>
        <v>5.7142857142857144</v>
      </c>
      <c r="O160" s="51">
        <f t="shared" si="24"/>
        <v>1.3323182337266843</v>
      </c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spans="1:67" s="43" customFormat="1" ht="13.5" customHeight="1">
      <c r="A161" s="54" t="s">
        <v>34</v>
      </c>
      <c r="B161" s="53">
        <f>方向別!I407</f>
        <v>65</v>
      </c>
      <c r="C161" s="53">
        <f>方向別!J407</f>
        <v>3</v>
      </c>
      <c r="D161" s="53">
        <f>方向別!K407</f>
        <v>8</v>
      </c>
      <c r="E161" s="53">
        <f>方向別!L407</f>
        <v>2</v>
      </c>
      <c r="F161" s="53">
        <f t="shared" si="25"/>
        <v>78</v>
      </c>
      <c r="G161" s="52">
        <f t="shared" si="29"/>
        <v>6.4102564102564097</v>
      </c>
      <c r="H161" s="51">
        <f t="shared" si="23"/>
        <v>1.7683065064611199</v>
      </c>
      <c r="I161" s="53">
        <f>SUM(方向別!B38,方向別!B161,方向別!B284,方向別!B325)</f>
        <v>28</v>
      </c>
      <c r="J161" s="53">
        <f>SUM(方向別!C38,方向別!C161,方向別!C284,方向別!C325)</f>
        <v>0</v>
      </c>
      <c r="K161" s="53">
        <f>SUM(方向別!D38,方向別!D161,方向別!D284,方向別!D325)</f>
        <v>2</v>
      </c>
      <c r="L161" s="53">
        <f>SUM(方向別!E38,方向別!E161,方向別!E284,方向別!E325)</f>
        <v>1</v>
      </c>
      <c r="M161" s="53">
        <f t="shared" si="27"/>
        <v>31</v>
      </c>
      <c r="N161" s="52">
        <f t="shared" si="30"/>
        <v>3.225806451612903</v>
      </c>
      <c r="O161" s="51">
        <f t="shared" si="24"/>
        <v>1.180053292729349</v>
      </c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spans="1:67" s="43" customFormat="1" ht="13.5" customHeight="1">
      <c r="A162" s="50" t="s">
        <v>15</v>
      </c>
      <c r="B162" s="49">
        <f>SUM(B156:B161)</f>
        <v>413</v>
      </c>
      <c r="C162" s="49">
        <f>SUM(C156:C161)</f>
        <v>18</v>
      </c>
      <c r="D162" s="49">
        <f>SUM(D156:D161)</f>
        <v>46</v>
      </c>
      <c r="E162" s="49">
        <f>SUM(E156:E161)</f>
        <v>7</v>
      </c>
      <c r="F162" s="49">
        <f t="shared" si="25"/>
        <v>484</v>
      </c>
      <c r="G162" s="48">
        <f t="shared" si="29"/>
        <v>5.1652892561983474</v>
      </c>
      <c r="H162" s="47">
        <f t="shared" si="23"/>
        <v>10.972568578553615</v>
      </c>
      <c r="I162" s="49">
        <f>SUM(I156:I161)</f>
        <v>190</v>
      </c>
      <c r="J162" s="49">
        <f>SUM(J156:J161)</f>
        <v>12</v>
      </c>
      <c r="K162" s="49">
        <f>SUM(K156:K161)</f>
        <v>35</v>
      </c>
      <c r="L162" s="49">
        <f>SUM(L156:L161)</f>
        <v>4</v>
      </c>
      <c r="M162" s="49">
        <f t="shared" si="27"/>
        <v>241</v>
      </c>
      <c r="N162" s="48">
        <f t="shared" si="30"/>
        <v>6.6390041493775938</v>
      </c>
      <c r="O162" s="47">
        <f t="shared" si="24"/>
        <v>9.1739626950894557</v>
      </c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spans="1:67" s="43" customFormat="1" ht="13.5" customHeight="1">
      <c r="A163" s="58" t="s">
        <v>35</v>
      </c>
      <c r="B163" s="57">
        <f>方向別!I409</f>
        <v>75</v>
      </c>
      <c r="C163" s="57">
        <f>方向別!J409</f>
        <v>4</v>
      </c>
      <c r="D163" s="57">
        <f>方向別!K409</f>
        <v>11</v>
      </c>
      <c r="E163" s="57">
        <f>方向別!L409</f>
        <v>0</v>
      </c>
      <c r="F163" s="57">
        <f t="shared" si="25"/>
        <v>90</v>
      </c>
      <c r="G163" s="56">
        <f t="shared" si="29"/>
        <v>4.4444444444444446</v>
      </c>
      <c r="H163" s="55">
        <f t="shared" si="23"/>
        <v>2.040353661301292</v>
      </c>
      <c r="I163" s="57">
        <f>SUM(方向別!B40,方向別!B163,方向別!B286,方向別!B327)</f>
        <v>29</v>
      </c>
      <c r="J163" s="57">
        <f>SUM(方向別!C40,方向別!C163,方向別!C286,方向別!C327)</f>
        <v>3</v>
      </c>
      <c r="K163" s="57">
        <f>SUM(方向別!D40,方向別!D163,方向別!D286,方向別!D327)</f>
        <v>3</v>
      </c>
      <c r="L163" s="57">
        <f>SUM(方向別!E40,方向別!E163,方向別!E286,方向別!E327)</f>
        <v>0</v>
      </c>
      <c r="M163" s="57">
        <f t="shared" si="27"/>
        <v>35</v>
      </c>
      <c r="N163" s="56">
        <f t="shared" si="30"/>
        <v>8.5714285714285712</v>
      </c>
      <c r="O163" s="55">
        <f t="shared" si="24"/>
        <v>1.3323182337266843</v>
      </c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spans="1:67" s="43" customFormat="1" ht="13.5" customHeight="1">
      <c r="A164" s="54" t="s">
        <v>36</v>
      </c>
      <c r="B164" s="53">
        <f>方向別!I410</f>
        <v>72</v>
      </c>
      <c r="C164" s="53">
        <f>方向別!J410</f>
        <v>5</v>
      </c>
      <c r="D164" s="53">
        <f>方向別!K410</f>
        <v>12</v>
      </c>
      <c r="E164" s="53">
        <f>方向別!L410</f>
        <v>1</v>
      </c>
      <c r="F164" s="53">
        <f t="shared" si="25"/>
        <v>90</v>
      </c>
      <c r="G164" s="52">
        <f t="shared" si="29"/>
        <v>6.666666666666667</v>
      </c>
      <c r="H164" s="51">
        <f t="shared" si="23"/>
        <v>2.040353661301292</v>
      </c>
      <c r="I164" s="53">
        <f>SUM(方向別!B41,方向別!B164,方向別!B287,方向別!B328)</f>
        <v>26</v>
      </c>
      <c r="J164" s="53">
        <f>SUM(方向別!C41,方向別!C164,方向別!C287,方向別!C328)</f>
        <v>1</v>
      </c>
      <c r="K164" s="53">
        <f>SUM(方向別!D41,方向別!D164,方向別!D287,方向別!D328)</f>
        <v>3</v>
      </c>
      <c r="L164" s="53">
        <f>SUM(方向別!E41,方向別!E164,方向別!E287,方向別!E328)</f>
        <v>2</v>
      </c>
      <c r="M164" s="53">
        <f t="shared" si="27"/>
        <v>32</v>
      </c>
      <c r="N164" s="52">
        <f t="shared" si="30"/>
        <v>9.375</v>
      </c>
      <c r="O164" s="51">
        <f t="shared" si="24"/>
        <v>1.2181195279786829</v>
      </c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spans="1:67" s="43" customFormat="1" ht="13.5" customHeight="1">
      <c r="A165" s="54" t="s">
        <v>37</v>
      </c>
      <c r="B165" s="53">
        <f>方向別!I411</f>
        <v>67</v>
      </c>
      <c r="C165" s="53">
        <f>方向別!J411</f>
        <v>3</v>
      </c>
      <c r="D165" s="53">
        <f>方向別!K411</f>
        <v>15</v>
      </c>
      <c r="E165" s="53">
        <f>方向別!L411</f>
        <v>0</v>
      </c>
      <c r="F165" s="53">
        <f t="shared" si="25"/>
        <v>85</v>
      </c>
      <c r="G165" s="52">
        <f t="shared" si="29"/>
        <v>3.5294117647058822</v>
      </c>
      <c r="H165" s="51">
        <f t="shared" si="23"/>
        <v>1.9270006801178872</v>
      </c>
      <c r="I165" s="53">
        <f>SUM(方向別!B42,方向別!B165,方向別!B288,方向別!B329)</f>
        <v>19</v>
      </c>
      <c r="J165" s="53">
        <f>SUM(方向別!C42,方向別!C165,方向別!C288,方向別!C329)</f>
        <v>4</v>
      </c>
      <c r="K165" s="53">
        <f>SUM(方向別!D42,方向別!D165,方向別!D288,方向別!D329)</f>
        <v>5</v>
      </c>
      <c r="L165" s="53">
        <f>SUM(方向別!E42,方向別!E165,方向別!E288,方向別!E329)</f>
        <v>0</v>
      </c>
      <c r="M165" s="53">
        <f t="shared" si="27"/>
        <v>28</v>
      </c>
      <c r="N165" s="52">
        <f t="shared" si="30"/>
        <v>14.285714285714285</v>
      </c>
      <c r="O165" s="51">
        <f t="shared" si="24"/>
        <v>1.0658545869813474</v>
      </c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spans="1:67" s="43" customFormat="1" ht="13.5" customHeight="1">
      <c r="A166" s="54" t="s">
        <v>38</v>
      </c>
      <c r="B166" s="53">
        <f>方向別!I412</f>
        <v>65</v>
      </c>
      <c r="C166" s="53">
        <f>方向別!J412</f>
        <v>3</v>
      </c>
      <c r="D166" s="53">
        <f>方向別!K412</f>
        <v>9</v>
      </c>
      <c r="E166" s="53">
        <f>方向別!L412</f>
        <v>0</v>
      </c>
      <c r="F166" s="53">
        <f t="shared" si="25"/>
        <v>77</v>
      </c>
      <c r="G166" s="52">
        <f t="shared" si="29"/>
        <v>3.8961038961038961</v>
      </c>
      <c r="H166" s="51">
        <f t="shared" si="23"/>
        <v>1.7456359102244388</v>
      </c>
      <c r="I166" s="53">
        <f>SUM(方向別!B43,方向別!B166,方向別!B289,方向別!B330)</f>
        <v>24</v>
      </c>
      <c r="J166" s="53">
        <f>SUM(方向別!C43,方向別!C166,方向別!C289,方向別!C330)</f>
        <v>1</v>
      </c>
      <c r="K166" s="53">
        <f>SUM(方向別!D43,方向別!D166,方向別!D289,方向別!D330)</f>
        <v>3</v>
      </c>
      <c r="L166" s="53">
        <f>SUM(方向別!E43,方向別!E166,方向別!E289,方向別!E330)</f>
        <v>1</v>
      </c>
      <c r="M166" s="53">
        <f t="shared" si="27"/>
        <v>29</v>
      </c>
      <c r="N166" s="52">
        <f t="shared" si="30"/>
        <v>6.8965517241379306</v>
      </c>
      <c r="O166" s="51">
        <f t="shared" si="24"/>
        <v>1.1039208222306813</v>
      </c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spans="1:67" s="43" customFormat="1" ht="13.5" customHeight="1">
      <c r="A167" s="54" t="s">
        <v>39</v>
      </c>
      <c r="B167" s="53">
        <f>方向別!I413</f>
        <v>61</v>
      </c>
      <c r="C167" s="53">
        <f>方向別!J413</f>
        <v>1</v>
      </c>
      <c r="D167" s="53">
        <f>方向別!K413</f>
        <v>5</v>
      </c>
      <c r="E167" s="53">
        <f>方向別!L413</f>
        <v>0</v>
      </c>
      <c r="F167" s="53">
        <f t="shared" si="25"/>
        <v>67</v>
      </c>
      <c r="G167" s="52">
        <f t="shared" si="29"/>
        <v>1.4925373134328357</v>
      </c>
      <c r="H167" s="51">
        <f t="shared" si="23"/>
        <v>1.5189299478576286</v>
      </c>
      <c r="I167" s="53">
        <f>SUM(方向別!B44,方向別!B167,方向別!B290,方向別!B331)</f>
        <v>37</v>
      </c>
      <c r="J167" s="53">
        <f>SUM(方向別!C44,方向別!C167,方向別!C290,方向別!C331)</f>
        <v>1</v>
      </c>
      <c r="K167" s="53">
        <f>SUM(方向別!D44,方向別!D167,方向別!D290,方向別!D331)</f>
        <v>2</v>
      </c>
      <c r="L167" s="53">
        <f>SUM(方向別!E44,方向別!E167,方向別!E290,方向別!E331)</f>
        <v>1</v>
      </c>
      <c r="M167" s="53">
        <f t="shared" si="27"/>
        <v>41</v>
      </c>
      <c r="N167" s="52">
        <f t="shared" si="30"/>
        <v>4.8780487804878048</v>
      </c>
      <c r="O167" s="51">
        <f t="shared" si="24"/>
        <v>1.5607156452226874</v>
      </c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spans="1:67" s="43" customFormat="1" ht="13.5" customHeight="1">
      <c r="A168" s="54" t="s">
        <v>40</v>
      </c>
      <c r="B168" s="53">
        <f>方向別!I414</f>
        <v>66</v>
      </c>
      <c r="C168" s="53">
        <f>方向別!J414</f>
        <v>4</v>
      </c>
      <c r="D168" s="53">
        <f>方向別!K414</f>
        <v>2</v>
      </c>
      <c r="E168" s="53">
        <f>方向別!L414</f>
        <v>0</v>
      </c>
      <c r="F168" s="53">
        <f t="shared" si="25"/>
        <v>72</v>
      </c>
      <c r="G168" s="52">
        <f t="shared" si="29"/>
        <v>5.5555555555555554</v>
      </c>
      <c r="H168" s="51">
        <f t="shared" si="23"/>
        <v>1.6322829290410339</v>
      </c>
      <c r="I168" s="53">
        <f>SUM(方向別!B45,方向別!B168,方向別!B291,方向別!B332)</f>
        <v>32</v>
      </c>
      <c r="J168" s="53">
        <f>SUM(方向別!C45,方向別!C168,方向別!C291,方向別!C332)</f>
        <v>2</v>
      </c>
      <c r="K168" s="53">
        <f>SUM(方向別!D45,方向別!D168,方向別!D291,方向別!D332)</f>
        <v>3</v>
      </c>
      <c r="L168" s="53">
        <f>SUM(方向別!E45,方向別!E168,方向別!E291,方向別!E332)</f>
        <v>0</v>
      </c>
      <c r="M168" s="53">
        <f t="shared" si="27"/>
        <v>37</v>
      </c>
      <c r="N168" s="52">
        <f t="shared" si="30"/>
        <v>5.4054054054054053</v>
      </c>
      <c r="O168" s="51">
        <f t="shared" si="24"/>
        <v>1.4084507042253522</v>
      </c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spans="1:67" s="43" customFormat="1" ht="13.5" customHeight="1">
      <c r="A169" s="50" t="s">
        <v>15</v>
      </c>
      <c r="B169" s="49">
        <f>SUM(B163:B168)</f>
        <v>406</v>
      </c>
      <c r="C169" s="49">
        <f>SUM(C163:C168)</f>
        <v>20</v>
      </c>
      <c r="D169" s="49">
        <f>SUM(D163:D168)</f>
        <v>54</v>
      </c>
      <c r="E169" s="49">
        <f>SUM(E163:E168)</f>
        <v>1</v>
      </c>
      <c r="F169" s="49">
        <f t="shared" si="25"/>
        <v>481</v>
      </c>
      <c r="G169" s="48">
        <f t="shared" si="29"/>
        <v>4.3659043659043659</v>
      </c>
      <c r="H169" s="47">
        <f t="shared" si="23"/>
        <v>10.904556789843573</v>
      </c>
      <c r="I169" s="49">
        <f>SUM(I163:I168)</f>
        <v>167</v>
      </c>
      <c r="J169" s="49">
        <f>SUM(J163:J168)</f>
        <v>12</v>
      </c>
      <c r="K169" s="49">
        <f>SUM(K163:K168)</f>
        <v>19</v>
      </c>
      <c r="L169" s="49">
        <f>SUM(L163:L168)</f>
        <v>4</v>
      </c>
      <c r="M169" s="49">
        <f t="shared" si="27"/>
        <v>202</v>
      </c>
      <c r="N169" s="48">
        <f t="shared" si="30"/>
        <v>7.9207920792079207</v>
      </c>
      <c r="O169" s="47">
        <f t="shared" si="24"/>
        <v>7.6893795203654358</v>
      </c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spans="1:67" s="43" customFormat="1" ht="13.5" customHeight="1">
      <c r="A170" s="50" t="s">
        <v>41</v>
      </c>
      <c r="B170" s="49">
        <f>SUM(B140,B147:B155,B162,B169)</f>
        <v>3555</v>
      </c>
      <c r="C170" s="49">
        <f>SUM(C140,C147:C155,C162,C169)</f>
        <v>206</v>
      </c>
      <c r="D170" s="49">
        <f>SUM(D140,D147:D155,D162,D169)</f>
        <v>511</v>
      </c>
      <c r="E170" s="49">
        <f>SUM(E140,E147:E155,E162,E169)</f>
        <v>139</v>
      </c>
      <c r="F170" s="49">
        <f t="shared" si="25"/>
        <v>4411</v>
      </c>
      <c r="G170" s="48">
        <f t="shared" si="29"/>
        <v>7.8213557016549533</v>
      </c>
      <c r="H170" s="47">
        <f t="shared" si="23"/>
        <v>100</v>
      </c>
      <c r="I170" s="49">
        <f>SUM(I140,I147:I155,I162,I169)</f>
        <v>2097</v>
      </c>
      <c r="J170" s="49">
        <f>SUM(J140,J147:J155,J162,J169)</f>
        <v>153</v>
      </c>
      <c r="K170" s="49">
        <f>SUM(K140,K147:K155,K162,K169)</f>
        <v>308</v>
      </c>
      <c r="L170" s="49">
        <f>SUM(L140,L147:L155,L162,L169)</f>
        <v>69</v>
      </c>
      <c r="M170" s="49">
        <f t="shared" si="27"/>
        <v>2627</v>
      </c>
      <c r="N170" s="48">
        <f t="shared" si="30"/>
        <v>8.4507042253521121</v>
      </c>
      <c r="O170" s="47">
        <f t="shared" si="24"/>
        <v>100</v>
      </c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spans="1:67" s="43" customFormat="1" ht="13.5" customHeight="1">
      <c r="A171" s="44"/>
      <c r="B171" s="44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spans="1:67" s="43" customFormat="1" ht="12" customHeight="1">
      <c r="A172" s="44"/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spans="1:67" s="44" customFormat="1" ht="12" customHeight="1">
      <c r="A173" s="70" t="s">
        <v>0</v>
      </c>
      <c r="B173" s="69"/>
      <c r="C173" s="68"/>
      <c r="D173" s="68"/>
      <c r="E173" s="68"/>
      <c r="F173" s="68"/>
      <c r="G173" s="68"/>
      <c r="H173" s="67"/>
      <c r="I173" s="69" t="s">
        <v>81</v>
      </c>
      <c r="J173" s="68"/>
      <c r="K173" s="68"/>
      <c r="L173" s="68"/>
      <c r="M173" s="68"/>
      <c r="N173" s="68"/>
      <c r="O173" s="67"/>
      <c r="P173" s="66"/>
      <c r="Q173" s="66"/>
      <c r="R173" s="66"/>
      <c r="S173" s="66"/>
      <c r="T173" s="66"/>
      <c r="U173" s="66"/>
      <c r="V173" s="66"/>
      <c r="W173" s="66"/>
      <c r="X173" s="66"/>
      <c r="Y173" s="66"/>
      <c r="Z173" s="66"/>
      <c r="AA173" s="66"/>
      <c r="AB173" s="66"/>
      <c r="AC173" s="66"/>
      <c r="AD173" s="66"/>
      <c r="AE173" s="66"/>
      <c r="AF173" s="66"/>
      <c r="AG173" s="66"/>
      <c r="AH173" s="66"/>
      <c r="AI173" s="66"/>
      <c r="AJ173" s="66"/>
      <c r="AK173" s="66"/>
      <c r="AL173" s="66"/>
      <c r="AM173" s="66"/>
      <c r="AN173" s="66"/>
      <c r="AO173" s="66"/>
      <c r="AP173" s="66"/>
      <c r="AQ173" s="66"/>
      <c r="AR173" s="66"/>
      <c r="AS173" s="66"/>
      <c r="AT173" s="66"/>
      <c r="AU173" s="66"/>
      <c r="AV173" s="66"/>
      <c r="AW173" s="66"/>
      <c r="AX173" s="66"/>
      <c r="AY173" s="66"/>
      <c r="AZ173" s="66"/>
      <c r="BA173" s="45"/>
      <c r="BB173" s="45"/>
      <c r="BC173" s="45"/>
      <c r="BD173" s="45"/>
      <c r="BE173" s="45"/>
      <c r="BF173" s="45"/>
      <c r="BG173" s="45"/>
      <c r="BH173" s="45"/>
      <c r="BI173" s="45"/>
      <c r="BJ173" s="45"/>
      <c r="BK173" s="45"/>
      <c r="BL173" s="45"/>
      <c r="BM173" s="45"/>
      <c r="BN173" s="45"/>
      <c r="BO173" s="45"/>
    </row>
    <row r="174" spans="1:67" s="46" customFormat="1" ht="39.6" customHeight="1">
      <c r="A174" s="65" t="s">
        <v>1</v>
      </c>
      <c r="B174" s="63" t="s">
        <v>2</v>
      </c>
      <c r="C174" s="62" t="s">
        <v>3</v>
      </c>
      <c r="D174" s="61" t="s">
        <v>4</v>
      </c>
      <c r="E174" s="62" t="s">
        <v>5</v>
      </c>
      <c r="F174" s="61" t="s">
        <v>6</v>
      </c>
      <c r="G174" s="61" t="s">
        <v>7</v>
      </c>
      <c r="H174" s="64" t="s">
        <v>8</v>
      </c>
      <c r="I174" s="63" t="s">
        <v>2</v>
      </c>
      <c r="J174" s="61" t="s">
        <v>3</v>
      </c>
      <c r="K174" s="61" t="s">
        <v>4</v>
      </c>
      <c r="L174" s="62" t="s">
        <v>5</v>
      </c>
      <c r="M174" s="61" t="s">
        <v>6</v>
      </c>
      <c r="N174" s="61" t="s">
        <v>7</v>
      </c>
      <c r="O174" s="60" t="s">
        <v>8</v>
      </c>
      <c r="P174" s="59"/>
      <c r="Q174" s="59"/>
      <c r="R174" s="59"/>
      <c r="S174" s="59"/>
      <c r="T174" s="59"/>
      <c r="U174" s="59"/>
      <c r="V174" s="59"/>
      <c r="W174" s="59"/>
      <c r="X174" s="59"/>
      <c r="Y174" s="59"/>
      <c r="Z174" s="59"/>
      <c r="AA174" s="59"/>
      <c r="AB174" s="59"/>
      <c r="AC174" s="59"/>
      <c r="AD174" s="59"/>
      <c r="AE174" s="59"/>
      <c r="AF174" s="59"/>
      <c r="AG174" s="59"/>
      <c r="AH174" s="59"/>
      <c r="AI174" s="59"/>
      <c r="AJ174" s="59"/>
      <c r="AK174" s="59"/>
      <c r="AL174" s="59"/>
      <c r="AM174" s="59"/>
      <c r="AN174" s="59"/>
      <c r="AO174" s="59"/>
      <c r="AP174" s="59"/>
      <c r="AQ174" s="59"/>
      <c r="AR174" s="59"/>
      <c r="AS174" s="59"/>
      <c r="AT174" s="59"/>
      <c r="AU174" s="59"/>
      <c r="AV174" s="59"/>
      <c r="AW174" s="59"/>
      <c r="AX174" s="59"/>
      <c r="AY174" s="59"/>
      <c r="AZ174" s="59"/>
    </row>
    <row r="175" spans="1:67" s="43" customFormat="1" ht="13.5" customHeight="1">
      <c r="A175" s="58" t="s">
        <v>9</v>
      </c>
      <c r="B175" s="57"/>
      <c r="C175" s="57"/>
      <c r="D175" s="57"/>
      <c r="E175" s="57"/>
      <c r="F175" s="57"/>
      <c r="G175" s="56"/>
      <c r="H175" s="55"/>
      <c r="I175" s="57">
        <f>SUM(方向別!I52,方向別!I175,方向別!I257,方向別!I380)</f>
        <v>53</v>
      </c>
      <c r="J175" s="57">
        <f>SUM(方向別!J52,方向別!J175,方向別!J257,方向別!J380)</f>
        <v>3</v>
      </c>
      <c r="K175" s="57">
        <f>SUM(方向別!K52,方向別!K175,方向別!K257,方向別!K380)</f>
        <v>5</v>
      </c>
      <c r="L175" s="57">
        <f>SUM(方向別!L52,方向別!L175,方向別!L257,方向別!L380)</f>
        <v>6</v>
      </c>
      <c r="M175" s="57">
        <f t="shared" ref="M175:M211" si="31">SUM(I175:L175)</f>
        <v>67</v>
      </c>
      <c r="N175" s="56">
        <f t="shared" ref="N175:N211" si="32">IF(SUM(J175,L175)=0,0,SUM(J175,L175)/M175*100)</f>
        <v>13.432835820895523</v>
      </c>
      <c r="O175" s="55">
        <f t="shared" ref="O175:O211" si="33">IF(M175=0,0,M175/M$211*100)</f>
        <v>0.798569725864124</v>
      </c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5"/>
      <c r="BB175" s="45"/>
      <c r="BC175" s="45"/>
      <c r="BD175" s="45"/>
      <c r="BE175" s="45"/>
      <c r="BF175" s="45"/>
      <c r="BG175" s="45"/>
      <c r="BH175" s="45"/>
      <c r="BI175" s="45"/>
      <c r="BJ175" s="45"/>
      <c r="BK175" s="45"/>
      <c r="BL175" s="45"/>
      <c r="BM175" s="45"/>
      <c r="BN175" s="45"/>
      <c r="BO175" s="45"/>
    </row>
    <row r="176" spans="1:67" s="43" customFormat="1" ht="13.5" customHeight="1">
      <c r="A176" s="54" t="s">
        <v>10</v>
      </c>
      <c r="B176" s="53"/>
      <c r="C176" s="53"/>
      <c r="D176" s="53"/>
      <c r="E176" s="53"/>
      <c r="F176" s="53"/>
      <c r="G176" s="52"/>
      <c r="H176" s="51"/>
      <c r="I176" s="53">
        <f>SUM(方向別!I53,方向別!I176,方向別!I258,方向別!I381)</f>
        <v>75</v>
      </c>
      <c r="J176" s="53">
        <f>SUM(方向別!J53,方向別!J176,方向別!J258,方向別!J381)</f>
        <v>3</v>
      </c>
      <c r="K176" s="53">
        <f>SUM(方向別!K53,方向別!K176,方向別!K258,方向別!K381)</f>
        <v>3</v>
      </c>
      <c r="L176" s="53">
        <f>SUM(方向別!L53,方向別!L176,方向別!L258,方向別!L381)</f>
        <v>3</v>
      </c>
      <c r="M176" s="53">
        <f t="shared" si="31"/>
        <v>84</v>
      </c>
      <c r="N176" s="52">
        <f t="shared" si="32"/>
        <v>7.1428571428571423</v>
      </c>
      <c r="O176" s="51">
        <f t="shared" si="33"/>
        <v>1.0011918951132299</v>
      </c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5"/>
      <c r="BB176" s="45"/>
      <c r="BC176" s="45"/>
      <c r="BD176" s="45"/>
      <c r="BE176" s="45"/>
      <c r="BF176" s="45"/>
      <c r="BG176" s="45"/>
      <c r="BH176" s="45"/>
      <c r="BI176" s="45"/>
      <c r="BJ176" s="45"/>
      <c r="BK176" s="45"/>
      <c r="BL176" s="45"/>
      <c r="BM176" s="45"/>
      <c r="BN176" s="45"/>
      <c r="BO176" s="45"/>
    </row>
    <row r="177" spans="1:67" s="44" customFormat="1" ht="13.5" customHeight="1">
      <c r="A177" s="54" t="s">
        <v>11</v>
      </c>
      <c r="B177" s="53"/>
      <c r="C177" s="53"/>
      <c r="D177" s="53"/>
      <c r="E177" s="53"/>
      <c r="F177" s="53"/>
      <c r="G177" s="52"/>
      <c r="H177" s="51"/>
      <c r="I177" s="53">
        <f>SUM(方向別!I54,方向別!I177,方向別!I259,方向別!I382)</f>
        <v>79</v>
      </c>
      <c r="J177" s="53">
        <f>SUM(方向別!J54,方向別!J177,方向別!J259,方向別!J382)</f>
        <v>4</v>
      </c>
      <c r="K177" s="53">
        <f>SUM(方向別!K54,方向別!K177,方向別!K259,方向別!K382)</f>
        <v>2</v>
      </c>
      <c r="L177" s="53">
        <f>SUM(方向別!L54,方向別!L177,方向別!L259,方向別!L382)</f>
        <v>1</v>
      </c>
      <c r="M177" s="53">
        <f t="shared" si="31"/>
        <v>86</v>
      </c>
      <c r="N177" s="52">
        <f t="shared" si="32"/>
        <v>5.8139534883720927</v>
      </c>
      <c r="O177" s="51">
        <f t="shared" si="33"/>
        <v>1.0250297973778308</v>
      </c>
      <c r="BA177" s="45"/>
      <c r="BB177" s="45"/>
      <c r="BC177" s="45"/>
      <c r="BD177" s="45"/>
      <c r="BE177" s="45"/>
      <c r="BF177" s="45"/>
      <c r="BG177" s="45"/>
      <c r="BH177" s="45"/>
      <c r="BI177" s="45"/>
      <c r="BJ177" s="45"/>
      <c r="BK177" s="45"/>
      <c r="BL177" s="45"/>
      <c r="BM177" s="45"/>
      <c r="BN177" s="45"/>
      <c r="BO177" s="45"/>
    </row>
    <row r="178" spans="1:67" s="46" customFormat="1" ht="13.5" customHeight="1">
      <c r="A178" s="54" t="s">
        <v>12</v>
      </c>
      <c r="B178" s="53"/>
      <c r="C178" s="53"/>
      <c r="D178" s="53"/>
      <c r="E178" s="53"/>
      <c r="F178" s="53"/>
      <c r="G178" s="52"/>
      <c r="H178" s="51"/>
      <c r="I178" s="53">
        <f>SUM(方向別!I55,方向別!I178,方向別!I260,方向別!I383)</f>
        <v>100</v>
      </c>
      <c r="J178" s="53">
        <f>SUM(方向別!J55,方向別!J178,方向別!J260,方向別!J383)</f>
        <v>4</v>
      </c>
      <c r="K178" s="53">
        <f>SUM(方向別!K55,方向別!K178,方向別!K260,方向別!K383)</f>
        <v>12</v>
      </c>
      <c r="L178" s="53">
        <f>SUM(方向別!L55,方向別!L178,方向別!L260,方向別!L383)</f>
        <v>3</v>
      </c>
      <c r="M178" s="53">
        <f t="shared" si="31"/>
        <v>119</v>
      </c>
      <c r="N178" s="52">
        <f t="shared" si="32"/>
        <v>5.8823529411764701</v>
      </c>
      <c r="O178" s="51">
        <f t="shared" si="33"/>
        <v>1.4183551847437426</v>
      </c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5"/>
      <c r="BB178" s="45"/>
      <c r="BC178" s="45"/>
      <c r="BD178" s="45"/>
      <c r="BE178" s="45"/>
      <c r="BF178" s="45"/>
      <c r="BG178" s="45"/>
      <c r="BH178" s="45"/>
      <c r="BI178" s="45"/>
      <c r="BJ178" s="45"/>
      <c r="BK178" s="45"/>
      <c r="BL178" s="45"/>
      <c r="BM178" s="45"/>
      <c r="BN178" s="45"/>
      <c r="BO178" s="45"/>
    </row>
    <row r="179" spans="1:67" s="44" customFormat="1" ht="13.5" customHeight="1">
      <c r="A179" s="54" t="s">
        <v>13</v>
      </c>
      <c r="B179" s="53"/>
      <c r="C179" s="53"/>
      <c r="D179" s="53"/>
      <c r="E179" s="53"/>
      <c r="F179" s="53"/>
      <c r="G179" s="52"/>
      <c r="H179" s="51"/>
      <c r="I179" s="53">
        <f>SUM(方向別!I56,方向別!I179,方向別!I261,方向別!I384)</f>
        <v>82</v>
      </c>
      <c r="J179" s="53">
        <f>SUM(方向別!J56,方向別!J179,方向別!J261,方向別!J384)</f>
        <v>6</v>
      </c>
      <c r="K179" s="53">
        <f>SUM(方向別!K56,方向別!K179,方向別!K261,方向別!K384)</f>
        <v>11</v>
      </c>
      <c r="L179" s="53">
        <f>SUM(方向別!L56,方向別!L179,方向別!L261,方向別!L384)</f>
        <v>3</v>
      </c>
      <c r="M179" s="53">
        <f t="shared" si="31"/>
        <v>102</v>
      </c>
      <c r="N179" s="52">
        <f t="shared" si="32"/>
        <v>8.8235294117647065</v>
      </c>
      <c r="O179" s="51">
        <f t="shared" si="33"/>
        <v>1.2157330154946364</v>
      </c>
      <c r="BA179" s="45"/>
      <c r="BB179" s="45"/>
      <c r="BC179" s="45"/>
      <c r="BD179" s="45"/>
      <c r="BE179" s="45"/>
      <c r="BF179" s="45"/>
      <c r="BG179" s="45"/>
      <c r="BH179" s="45"/>
      <c r="BI179" s="45"/>
      <c r="BJ179" s="45"/>
      <c r="BK179" s="45"/>
      <c r="BL179" s="45"/>
      <c r="BM179" s="45"/>
      <c r="BN179" s="45"/>
      <c r="BO179" s="45"/>
    </row>
    <row r="180" spans="1:67" s="44" customFormat="1" ht="13.5" customHeight="1">
      <c r="A180" s="54" t="s">
        <v>14</v>
      </c>
      <c r="B180" s="53"/>
      <c r="C180" s="53"/>
      <c r="D180" s="53"/>
      <c r="E180" s="53"/>
      <c r="F180" s="53"/>
      <c r="G180" s="52"/>
      <c r="H180" s="51"/>
      <c r="I180" s="53">
        <f>SUM(方向別!I57,方向別!I180,方向別!I262,方向別!I385)</f>
        <v>84</v>
      </c>
      <c r="J180" s="53">
        <f>SUM(方向別!J57,方向別!J180,方向別!J262,方向別!J385)</f>
        <v>7</v>
      </c>
      <c r="K180" s="53">
        <f>SUM(方向別!K57,方向別!K180,方向別!K262,方向別!K385)</f>
        <v>16</v>
      </c>
      <c r="L180" s="53">
        <f>SUM(方向別!L57,方向別!L180,方向別!L262,方向別!L385)</f>
        <v>3</v>
      </c>
      <c r="M180" s="53">
        <f t="shared" si="31"/>
        <v>110</v>
      </c>
      <c r="N180" s="52">
        <f t="shared" si="32"/>
        <v>9.0909090909090917</v>
      </c>
      <c r="O180" s="51">
        <f t="shared" si="33"/>
        <v>1.3110846245530394</v>
      </c>
      <c r="BA180" s="45"/>
      <c r="BB180" s="45"/>
      <c r="BC180" s="45"/>
      <c r="BD180" s="45"/>
      <c r="BE180" s="45"/>
      <c r="BF180" s="45"/>
      <c r="BG180" s="45"/>
      <c r="BH180" s="45"/>
      <c r="BI180" s="45"/>
      <c r="BJ180" s="45"/>
      <c r="BK180" s="45"/>
      <c r="BL180" s="45"/>
      <c r="BM180" s="45"/>
      <c r="BN180" s="45"/>
      <c r="BO180" s="45"/>
    </row>
    <row r="181" spans="1:67" s="44" customFormat="1" ht="13.5" customHeight="1">
      <c r="A181" s="50" t="s">
        <v>15</v>
      </c>
      <c r="B181" s="49"/>
      <c r="C181" s="49"/>
      <c r="D181" s="49"/>
      <c r="E181" s="49"/>
      <c r="F181" s="49"/>
      <c r="G181" s="48"/>
      <c r="H181" s="47"/>
      <c r="I181" s="49">
        <f>SUM(方向別!I58,方向別!I181,方向別!I263,方向別!I386)</f>
        <v>473</v>
      </c>
      <c r="J181" s="49">
        <f>SUM(方向別!J58,方向別!J181,方向別!J263,方向別!J386)</f>
        <v>27</v>
      </c>
      <c r="K181" s="49">
        <f>SUM(方向別!K58,方向別!K181,方向別!K263,方向別!K386)</f>
        <v>49</v>
      </c>
      <c r="L181" s="49">
        <f>SUM(方向別!L58,方向別!L181,方向別!L263,方向別!L386)</f>
        <v>19</v>
      </c>
      <c r="M181" s="49">
        <f t="shared" si="31"/>
        <v>568</v>
      </c>
      <c r="N181" s="48">
        <f t="shared" si="32"/>
        <v>8.0985915492957758</v>
      </c>
      <c r="O181" s="47">
        <f t="shared" si="33"/>
        <v>6.7699642431466032</v>
      </c>
      <c r="BA181" s="45"/>
      <c r="BB181" s="45"/>
      <c r="BC181" s="45"/>
      <c r="BD181" s="45"/>
      <c r="BE181" s="45"/>
      <c r="BF181" s="45"/>
      <c r="BG181" s="45"/>
      <c r="BH181" s="45"/>
      <c r="BI181" s="45"/>
      <c r="BJ181" s="45"/>
      <c r="BK181" s="45"/>
      <c r="BL181" s="45"/>
      <c r="BM181" s="45"/>
      <c r="BN181" s="45"/>
      <c r="BO181" s="45"/>
    </row>
    <row r="182" spans="1:67" s="46" customFormat="1" ht="13.5" customHeight="1">
      <c r="A182" s="58" t="s">
        <v>16</v>
      </c>
      <c r="B182" s="57"/>
      <c r="C182" s="57"/>
      <c r="D182" s="57"/>
      <c r="E182" s="57"/>
      <c r="F182" s="57"/>
      <c r="G182" s="56"/>
      <c r="H182" s="55"/>
      <c r="I182" s="57">
        <f>SUM(方向別!I59,方向別!I182,方向別!I264,方向別!I387)</f>
        <v>97</v>
      </c>
      <c r="J182" s="57">
        <f>SUM(方向別!J59,方向別!J182,方向別!J264,方向別!J387)</f>
        <v>7</v>
      </c>
      <c r="K182" s="57">
        <f>SUM(方向別!K59,方向別!K182,方向別!K264,方向別!K387)</f>
        <v>13</v>
      </c>
      <c r="L182" s="57">
        <f>SUM(方向別!L59,方向別!L182,方向別!L264,方向別!L387)</f>
        <v>6</v>
      </c>
      <c r="M182" s="57">
        <f t="shared" si="31"/>
        <v>123</v>
      </c>
      <c r="N182" s="56">
        <f t="shared" si="32"/>
        <v>10.569105691056912</v>
      </c>
      <c r="O182" s="55">
        <f t="shared" si="33"/>
        <v>1.466030989272944</v>
      </c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</row>
    <row r="183" spans="1:67" s="46" customFormat="1" ht="13.5" customHeight="1">
      <c r="A183" s="54" t="s">
        <v>17</v>
      </c>
      <c r="B183" s="53"/>
      <c r="C183" s="53"/>
      <c r="D183" s="53"/>
      <c r="E183" s="53"/>
      <c r="F183" s="53"/>
      <c r="G183" s="52"/>
      <c r="H183" s="51"/>
      <c r="I183" s="53">
        <f>SUM(方向別!I60,方向別!I183,方向別!I265,方向別!I388)</f>
        <v>115</v>
      </c>
      <c r="J183" s="53">
        <f>SUM(方向別!J60,方向別!J183,方向別!J265,方向別!J388)</f>
        <v>5</v>
      </c>
      <c r="K183" s="53">
        <f>SUM(方向別!K60,方向別!K183,方向別!K265,方向別!K388)</f>
        <v>9</v>
      </c>
      <c r="L183" s="53">
        <f>SUM(方向別!L60,方向別!L183,方向別!L265,方向別!L388)</f>
        <v>4</v>
      </c>
      <c r="M183" s="53">
        <f t="shared" si="31"/>
        <v>133</v>
      </c>
      <c r="N183" s="52">
        <f t="shared" si="32"/>
        <v>6.7669172932330826</v>
      </c>
      <c r="O183" s="51">
        <f t="shared" si="33"/>
        <v>1.5852205005959477</v>
      </c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</row>
    <row r="184" spans="1:67" s="46" customFormat="1" ht="13.5" customHeight="1">
      <c r="A184" s="54" t="s">
        <v>18</v>
      </c>
      <c r="B184" s="53"/>
      <c r="C184" s="53"/>
      <c r="D184" s="53"/>
      <c r="E184" s="53"/>
      <c r="F184" s="53"/>
      <c r="G184" s="52"/>
      <c r="H184" s="51"/>
      <c r="I184" s="53">
        <f>SUM(方向別!I61,方向別!I184,方向別!I266,方向別!I389)</f>
        <v>96</v>
      </c>
      <c r="J184" s="53">
        <f>SUM(方向別!J61,方向別!J184,方向別!J266,方向別!J389)</f>
        <v>7</v>
      </c>
      <c r="K184" s="53">
        <f>SUM(方向別!K61,方向別!K184,方向別!K266,方向別!K389)</f>
        <v>13</v>
      </c>
      <c r="L184" s="53">
        <f>SUM(方向別!L61,方向別!L184,方向別!L266,方向別!L389)</f>
        <v>7</v>
      </c>
      <c r="M184" s="53">
        <f t="shared" si="31"/>
        <v>123</v>
      </c>
      <c r="N184" s="52">
        <f t="shared" si="32"/>
        <v>11.38211382113821</v>
      </c>
      <c r="O184" s="51">
        <f t="shared" si="33"/>
        <v>1.466030989272944</v>
      </c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5"/>
      <c r="BB184" s="45"/>
      <c r="BC184" s="45"/>
      <c r="BD184" s="45"/>
      <c r="BE184" s="45"/>
      <c r="BF184" s="45"/>
      <c r="BG184" s="45"/>
      <c r="BH184" s="45"/>
      <c r="BI184" s="45"/>
      <c r="BJ184" s="45"/>
      <c r="BK184" s="45"/>
      <c r="BL184" s="45"/>
      <c r="BM184" s="45"/>
      <c r="BN184" s="45"/>
      <c r="BO184" s="45"/>
    </row>
    <row r="185" spans="1:67" s="44" customFormat="1" ht="13.5" customHeight="1">
      <c r="A185" s="54" t="s">
        <v>19</v>
      </c>
      <c r="B185" s="53"/>
      <c r="C185" s="53"/>
      <c r="D185" s="53"/>
      <c r="E185" s="53"/>
      <c r="F185" s="53"/>
      <c r="G185" s="52"/>
      <c r="H185" s="51"/>
      <c r="I185" s="53">
        <f>SUM(方向別!I62,方向別!I185,方向別!I267,方向別!I390)</f>
        <v>109</v>
      </c>
      <c r="J185" s="53">
        <f>SUM(方向別!J62,方向別!J185,方向別!J267,方向別!J390)</f>
        <v>10</v>
      </c>
      <c r="K185" s="53">
        <f>SUM(方向別!K62,方向別!K185,方向別!K267,方向別!K390)</f>
        <v>15</v>
      </c>
      <c r="L185" s="53">
        <f>SUM(方向別!L62,方向別!L185,方向別!L267,方向別!L390)</f>
        <v>3</v>
      </c>
      <c r="M185" s="53">
        <f t="shared" si="31"/>
        <v>137</v>
      </c>
      <c r="N185" s="52">
        <f t="shared" si="32"/>
        <v>9.4890510948905096</v>
      </c>
      <c r="O185" s="51">
        <f t="shared" si="33"/>
        <v>1.6328963051251491</v>
      </c>
      <c r="BA185" s="45"/>
      <c r="BB185" s="45"/>
      <c r="BC185" s="45"/>
      <c r="BD185" s="45"/>
      <c r="BE185" s="45"/>
      <c r="BF185" s="45"/>
      <c r="BG185" s="45"/>
      <c r="BH185" s="45"/>
      <c r="BI185" s="45"/>
      <c r="BJ185" s="45"/>
      <c r="BK185" s="45"/>
      <c r="BL185" s="45"/>
      <c r="BM185" s="45"/>
      <c r="BN185" s="45"/>
      <c r="BO185" s="45"/>
    </row>
    <row r="186" spans="1:67" s="46" customFormat="1" ht="13.5" customHeight="1">
      <c r="A186" s="54" t="s">
        <v>20</v>
      </c>
      <c r="B186" s="53"/>
      <c r="C186" s="53"/>
      <c r="D186" s="53"/>
      <c r="E186" s="53"/>
      <c r="F186" s="53"/>
      <c r="G186" s="52"/>
      <c r="H186" s="51"/>
      <c r="I186" s="53">
        <f>SUM(方向別!I63,方向別!I186,方向別!I268,方向別!I391)</f>
        <v>117</v>
      </c>
      <c r="J186" s="53">
        <f>SUM(方向別!J63,方向別!J186,方向別!J268,方向別!J391)</f>
        <v>6</v>
      </c>
      <c r="K186" s="53">
        <f>SUM(方向別!K63,方向別!K186,方向別!K268,方向別!K391)</f>
        <v>11</v>
      </c>
      <c r="L186" s="53">
        <f>SUM(方向別!L63,方向別!L186,方向別!L268,方向別!L391)</f>
        <v>5</v>
      </c>
      <c r="M186" s="53">
        <f t="shared" si="31"/>
        <v>139</v>
      </c>
      <c r="N186" s="52">
        <f t="shared" si="32"/>
        <v>7.9136690647482011</v>
      </c>
      <c r="O186" s="51">
        <f t="shared" si="33"/>
        <v>1.6567342073897497</v>
      </c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5"/>
      <c r="BB186" s="45"/>
      <c r="BC186" s="45"/>
      <c r="BD186" s="45"/>
      <c r="BE186" s="45"/>
      <c r="BF186" s="45"/>
      <c r="BG186" s="45"/>
      <c r="BH186" s="45"/>
      <c r="BI186" s="45"/>
      <c r="BJ186" s="45"/>
      <c r="BK186" s="45"/>
      <c r="BL186" s="45"/>
      <c r="BM186" s="45"/>
      <c r="BN186" s="45"/>
      <c r="BO186" s="45"/>
    </row>
    <row r="187" spans="1:67" s="44" customFormat="1" ht="13.5" customHeight="1">
      <c r="A187" s="54" t="s">
        <v>21</v>
      </c>
      <c r="B187" s="53"/>
      <c r="C187" s="53"/>
      <c r="D187" s="53"/>
      <c r="E187" s="53"/>
      <c r="F187" s="53"/>
      <c r="G187" s="52"/>
      <c r="H187" s="51"/>
      <c r="I187" s="53">
        <f>SUM(方向別!I64,方向別!I187,方向別!I269,方向別!I392)</f>
        <v>102</v>
      </c>
      <c r="J187" s="53">
        <f>SUM(方向別!J64,方向別!J187,方向別!J269,方向別!J392)</f>
        <v>7</v>
      </c>
      <c r="K187" s="53">
        <f>SUM(方向別!K64,方向別!K187,方向別!K269,方向別!K392)</f>
        <v>16</v>
      </c>
      <c r="L187" s="53">
        <f>SUM(方向別!L64,方向別!L187,方向別!L269,方向別!L392)</f>
        <v>8</v>
      </c>
      <c r="M187" s="53">
        <f t="shared" si="31"/>
        <v>133</v>
      </c>
      <c r="N187" s="52">
        <f t="shared" si="32"/>
        <v>11.278195488721805</v>
      </c>
      <c r="O187" s="51">
        <f t="shared" si="33"/>
        <v>1.5852205005959477</v>
      </c>
      <c r="BA187" s="45"/>
      <c r="BB187" s="45"/>
      <c r="BC187" s="45"/>
      <c r="BD187" s="45"/>
      <c r="BE187" s="45"/>
      <c r="BF187" s="45"/>
      <c r="BG187" s="45"/>
      <c r="BH187" s="45"/>
      <c r="BI187" s="45"/>
      <c r="BJ187" s="45"/>
      <c r="BK187" s="45"/>
      <c r="BL187" s="45"/>
      <c r="BM187" s="45"/>
      <c r="BN187" s="45"/>
      <c r="BO187" s="45"/>
    </row>
    <row r="188" spans="1:67" s="46" customFormat="1" ht="13.5" customHeight="1">
      <c r="A188" s="50" t="s">
        <v>15</v>
      </c>
      <c r="B188" s="49"/>
      <c r="C188" s="49"/>
      <c r="D188" s="49"/>
      <c r="E188" s="49"/>
      <c r="F188" s="49"/>
      <c r="G188" s="48"/>
      <c r="H188" s="47"/>
      <c r="I188" s="49">
        <f>SUM(方向別!I65,方向別!I188,方向別!I270,方向別!I393)</f>
        <v>636</v>
      </c>
      <c r="J188" s="49">
        <f>SUM(方向別!J65,方向別!J188,方向別!J270,方向別!J393)</f>
        <v>42</v>
      </c>
      <c r="K188" s="49">
        <f>SUM(方向別!K65,方向別!K188,方向別!K270,方向別!K393)</f>
        <v>77</v>
      </c>
      <c r="L188" s="49">
        <f>SUM(方向別!L65,方向別!L188,方向別!L270,方向別!L393)</f>
        <v>33</v>
      </c>
      <c r="M188" s="49">
        <f t="shared" si="31"/>
        <v>788</v>
      </c>
      <c r="N188" s="48">
        <f t="shared" si="32"/>
        <v>9.5177664974619276</v>
      </c>
      <c r="O188" s="47">
        <f t="shared" si="33"/>
        <v>9.3921334922526807</v>
      </c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</row>
    <row r="189" spans="1:67" s="44" customFormat="1" ht="13.5" customHeight="1">
      <c r="A189" s="54" t="s">
        <v>22</v>
      </c>
      <c r="B189" s="53"/>
      <c r="C189" s="53"/>
      <c r="D189" s="53"/>
      <c r="E189" s="53"/>
      <c r="F189" s="53"/>
      <c r="G189" s="52"/>
      <c r="H189" s="51"/>
      <c r="I189" s="53">
        <f>SUM(方向別!I66,方向別!I189,方向別!I271,方向別!I394)</f>
        <v>505</v>
      </c>
      <c r="J189" s="53">
        <f>SUM(方向別!J66,方向別!J189,方向別!J271,方向別!J394)</f>
        <v>36</v>
      </c>
      <c r="K189" s="53">
        <f>SUM(方向別!K66,方向別!K189,方向別!K271,方向別!K394)</f>
        <v>73</v>
      </c>
      <c r="L189" s="53">
        <f>SUM(方向別!L66,方向別!L189,方向別!L271,方向別!L394)</f>
        <v>23</v>
      </c>
      <c r="M189" s="53">
        <f t="shared" si="31"/>
        <v>637</v>
      </c>
      <c r="N189" s="52">
        <f t="shared" si="32"/>
        <v>9.2621664050235477</v>
      </c>
      <c r="O189" s="51">
        <f t="shared" si="33"/>
        <v>7.5923718712753274</v>
      </c>
      <c r="BA189" s="45"/>
      <c r="BB189" s="45"/>
      <c r="BC189" s="45"/>
      <c r="BD189" s="45"/>
      <c r="BE189" s="45"/>
      <c r="BF189" s="45"/>
      <c r="BG189" s="45"/>
      <c r="BH189" s="45"/>
      <c r="BI189" s="45"/>
      <c r="BJ189" s="45"/>
      <c r="BK189" s="45"/>
      <c r="BL189" s="45"/>
      <c r="BM189" s="45"/>
      <c r="BN189" s="45"/>
      <c r="BO189" s="45"/>
    </row>
    <row r="190" spans="1:67" s="46" customFormat="1" ht="13.5" customHeight="1">
      <c r="A190" s="54" t="s">
        <v>23</v>
      </c>
      <c r="B190" s="53"/>
      <c r="C190" s="53"/>
      <c r="D190" s="53"/>
      <c r="E190" s="53"/>
      <c r="F190" s="53"/>
      <c r="G190" s="52"/>
      <c r="H190" s="51"/>
      <c r="I190" s="53">
        <f>SUM(方向別!I67,方向別!I190,方向別!I272,方向別!I395)</f>
        <v>458</v>
      </c>
      <c r="J190" s="53">
        <f>SUM(方向別!J67,方向別!J190,方向別!J272,方向別!J395)</f>
        <v>19</v>
      </c>
      <c r="K190" s="53">
        <f>SUM(方向別!K67,方向別!K190,方向別!K272,方向別!K395)</f>
        <v>84</v>
      </c>
      <c r="L190" s="53">
        <f>SUM(方向別!L67,方向別!L190,方向別!L272,方向別!L395)</f>
        <v>23</v>
      </c>
      <c r="M190" s="53">
        <f t="shared" si="31"/>
        <v>584</v>
      </c>
      <c r="N190" s="52">
        <f t="shared" si="32"/>
        <v>7.1917808219178081</v>
      </c>
      <c r="O190" s="51">
        <f t="shared" si="33"/>
        <v>6.9606674612634087</v>
      </c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</row>
    <row r="191" spans="1:67" s="44" customFormat="1" ht="13.5" customHeight="1">
      <c r="A191" s="54" t="s">
        <v>24</v>
      </c>
      <c r="B191" s="53"/>
      <c r="C191" s="53"/>
      <c r="D191" s="53"/>
      <c r="E191" s="53"/>
      <c r="F191" s="53"/>
      <c r="G191" s="52"/>
      <c r="H191" s="51"/>
      <c r="I191" s="53">
        <f>SUM(方向別!I68,方向別!I191,方向別!I273,方向別!I396)</f>
        <v>481</v>
      </c>
      <c r="J191" s="53">
        <f>SUM(方向別!J68,方向別!J191,方向別!J273,方向別!J396)</f>
        <v>21</v>
      </c>
      <c r="K191" s="53">
        <f>SUM(方向別!K68,方向別!K191,方向別!K273,方向別!K396)</f>
        <v>93</v>
      </c>
      <c r="L191" s="53">
        <f>SUM(方向別!L68,方向別!L191,方向別!L273,方向別!L396)</f>
        <v>21</v>
      </c>
      <c r="M191" s="53">
        <f t="shared" si="31"/>
        <v>616</v>
      </c>
      <c r="N191" s="52">
        <f t="shared" si="32"/>
        <v>6.8181818181818175</v>
      </c>
      <c r="O191" s="51">
        <f t="shared" si="33"/>
        <v>7.3420738974970199</v>
      </c>
      <c r="BA191" s="45"/>
      <c r="BB191" s="45"/>
      <c r="BC191" s="45"/>
      <c r="BD191" s="45"/>
      <c r="BE191" s="45"/>
      <c r="BF191" s="45"/>
      <c r="BG191" s="45"/>
      <c r="BH191" s="45"/>
      <c r="BI191" s="45"/>
      <c r="BJ191" s="45"/>
      <c r="BK191" s="45"/>
      <c r="BL191" s="45"/>
      <c r="BM191" s="45"/>
      <c r="BN191" s="45"/>
      <c r="BO191" s="45"/>
    </row>
    <row r="192" spans="1:67" s="46" customFormat="1" ht="13.5" customHeight="1">
      <c r="A192" s="54" t="s">
        <v>25</v>
      </c>
      <c r="B192" s="53"/>
      <c r="C192" s="53"/>
      <c r="D192" s="53"/>
      <c r="E192" s="53"/>
      <c r="F192" s="53"/>
      <c r="G192" s="52"/>
      <c r="H192" s="51"/>
      <c r="I192" s="53">
        <f>SUM(方向別!I69,方向別!I192,方向別!I274,方向別!I397)</f>
        <v>517</v>
      </c>
      <c r="J192" s="53">
        <f>SUM(方向別!J69,方向別!J192,方向別!J274,方向別!J397)</f>
        <v>22</v>
      </c>
      <c r="K192" s="53">
        <f>SUM(方向別!K69,方向別!K192,方向別!K274,方向別!K397)</f>
        <v>70</v>
      </c>
      <c r="L192" s="53">
        <f>SUM(方向別!L69,方向別!L192,方向別!L274,方向別!L397)</f>
        <v>20</v>
      </c>
      <c r="M192" s="53">
        <f t="shared" si="31"/>
        <v>629</v>
      </c>
      <c r="N192" s="52">
        <f t="shared" si="32"/>
        <v>6.6772655007949124</v>
      </c>
      <c r="O192" s="51">
        <f t="shared" si="33"/>
        <v>7.4970202622169246</v>
      </c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</row>
    <row r="193" spans="1:67" s="46" customFormat="1" ht="13.5" customHeight="1">
      <c r="A193" s="54" t="s">
        <v>26</v>
      </c>
      <c r="B193" s="53"/>
      <c r="C193" s="53"/>
      <c r="D193" s="53"/>
      <c r="E193" s="53"/>
      <c r="F193" s="53"/>
      <c r="G193" s="52"/>
      <c r="H193" s="51"/>
      <c r="I193" s="53">
        <f>SUM(方向別!I70,方向別!I193,方向別!I275,方向別!I398)</f>
        <v>505</v>
      </c>
      <c r="J193" s="53">
        <f>SUM(方向別!J70,方向別!J193,方向別!J275,方向別!J398)</f>
        <v>24</v>
      </c>
      <c r="K193" s="53">
        <f>SUM(方向別!K70,方向別!K193,方向別!K275,方向別!K398)</f>
        <v>80</v>
      </c>
      <c r="L193" s="53">
        <f>SUM(方向別!L70,方向別!L193,方向別!L275,方向別!L398)</f>
        <v>20</v>
      </c>
      <c r="M193" s="53">
        <f t="shared" si="31"/>
        <v>629</v>
      </c>
      <c r="N193" s="52">
        <f t="shared" si="32"/>
        <v>6.995230524642289</v>
      </c>
      <c r="O193" s="51">
        <f t="shared" si="33"/>
        <v>7.4970202622169246</v>
      </c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</row>
    <row r="194" spans="1:67" s="46" customFormat="1" ht="13.5" customHeight="1">
      <c r="A194" s="54" t="s">
        <v>27</v>
      </c>
      <c r="B194" s="53"/>
      <c r="C194" s="53"/>
      <c r="D194" s="53"/>
      <c r="E194" s="53"/>
      <c r="F194" s="53"/>
      <c r="G194" s="52"/>
      <c r="H194" s="51"/>
      <c r="I194" s="53">
        <f>SUM(方向別!I71,方向別!I194,方向別!I276,方向別!I399)</f>
        <v>556</v>
      </c>
      <c r="J194" s="53">
        <f>SUM(方向別!J71,方向別!J194,方向別!J276,方向別!J399)</f>
        <v>42</v>
      </c>
      <c r="K194" s="53">
        <f>SUM(方向別!K71,方向別!K194,方向別!K276,方向別!K399)</f>
        <v>76</v>
      </c>
      <c r="L194" s="53">
        <f>SUM(方向別!L71,方向別!L194,方向別!L276,方向別!L399)</f>
        <v>22</v>
      </c>
      <c r="M194" s="53">
        <f t="shared" si="31"/>
        <v>696</v>
      </c>
      <c r="N194" s="52">
        <f t="shared" si="32"/>
        <v>9.1954022988505741</v>
      </c>
      <c r="O194" s="51">
        <f t="shared" si="33"/>
        <v>8.2955899880810495</v>
      </c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5"/>
      <c r="BB194" s="45"/>
      <c r="BC194" s="45"/>
      <c r="BD194" s="45"/>
      <c r="BE194" s="45"/>
      <c r="BF194" s="45"/>
      <c r="BG194" s="45"/>
      <c r="BH194" s="45"/>
      <c r="BI194" s="45"/>
      <c r="BJ194" s="45"/>
      <c r="BK194" s="45"/>
      <c r="BL194" s="45"/>
      <c r="BM194" s="45"/>
      <c r="BN194" s="45"/>
      <c r="BO194" s="45"/>
    </row>
    <row r="195" spans="1:67" s="44" customFormat="1" ht="13.5" customHeight="1">
      <c r="A195" s="54" t="s">
        <v>28</v>
      </c>
      <c r="B195" s="53"/>
      <c r="C195" s="53"/>
      <c r="D195" s="53"/>
      <c r="E195" s="53"/>
      <c r="F195" s="53"/>
      <c r="G195" s="52"/>
      <c r="H195" s="51"/>
      <c r="I195" s="53">
        <f>SUM(方向別!I72,方向別!I195,方向別!I277,方向別!I400)</f>
        <v>575</v>
      </c>
      <c r="J195" s="53">
        <f>SUM(方向別!J72,方向別!J195,方向別!J277,方向別!J400)</f>
        <v>42</v>
      </c>
      <c r="K195" s="53">
        <f>SUM(方向別!K72,方向別!K195,方向別!K277,方向別!K400)</f>
        <v>92</v>
      </c>
      <c r="L195" s="53">
        <f>SUM(方向別!L72,方向別!L195,方向別!L277,方向別!L400)</f>
        <v>20</v>
      </c>
      <c r="M195" s="53">
        <f t="shared" si="31"/>
        <v>729</v>
      </c>
      <c r="N195" s="52">
        <f t="shared" si="32"/>
        <v>8.5048010973936901</v>
      </c>
      <c r="O195" s="51">
        <f t="shared" si="33"/>
        <v>8.6889153754469604</v>
      </c>
      <c r="BA195" s="45"/>
      <c r="BB195" s="45"/>
      <c r="BC195" s="45"/>
      <c r="BD195" s="45"/>
      <c r="BE195" s="45"/>
      <c r="BF195" s="45"/>
      <c r="BG195" s="45"/>
      <c r="BH195" s="45"/>
      <c r="BI195" s="45"/>
      <c r="BJ195" s="45"/>
      <c r="BK195" s="45"/>
      <c r="BL195" s="45"/>
      <c r="BM195" s="45"/>
      <c r="BN195" s="45"/>
      <c r="BO195" s="45"/>
    </row>
    <row r="196" spans="1:67" s="44" customFormat="1" ht="13.5" customHeight="1">
      <c r="A196" s="54" t="s">
        <v>59</v>
      </c>
      <c r="B196" s="53"/>
      <c r="C196" s="53"/>
      <c r="D196" s="53"/>
      <c r="E196" s="53"/>
      <c r="F196" s="53"/>
      <c r="G196" s="52"/>
      <c r="H196" s="51"/>
      <c r="I196" s="53">
        <f>SUM(方向別!I73,方向別!I196,方向別!I278,方向別!I401)</f>
        <v>687</v>
      </c>
      <c r="J196" s="53">
        <f>SUM(方向別!J73,方向別!J196,方向別!J278,方向別!J401)</f>
        <v>29</v>
      </c>
      <c r="K196" s="53">
        <f>SUM(方向別!K73,方向別!K196,方向別!K278,方向別!K401)</f>
        <v>122</v>
      </c>
      <c r="L196" s="53">
        <f>SUM(方向別!L73,方向別!L196,方向別!L278,方向別!L401)</f>
        <v>15</v>
      </c>
      <c r="M196" s="53">
        <f t="shared" si="31"/>
        <v>853</v>
      </c>
      <c r="N196" s="52">
        <f t="shared" si="32"/>
        <v>5.1582649472450175</v>
      </c>
      <c r="O196" s="51">
        <f t="shared" si="33"/>
        <v>10.166865315852206</v>
      </c>
      <c r="BA196" s="45"/>
      <c r="BB196" s="45"/>
      <c r="BC196" s="45"/>
      <c r="BD196" s="45"/>
      <c r="BE196" s="45"/>
      <c r="BF196" s="45"/>
      <c r="BG196" s="45"/>
      <c r="BH196" s="45"/>
      <c r="BI196" s="45"/>
      <c r="BJ196" s="45"/>
      <c r="BK196" s="45"/>
      <c r="BL196" s="45"/>
      <c r="BM196" s="45"/>
      <c r="BN196" s="45"/>
      <c r="BO196" s="45"/>
    </row>
    <row r="197" spans="1:67" s="44" customFormat="1" ht="13.5" customHeight="1">
      <c r="A197" s="58" t="s">
        <v>29</v>
      </c>
      <c r="B197" s="57"/>
      <c r="C197" s="57"/>
      <c r="D197" s="57"/>
      <c r="E197" s="57"/>
      <c r="F197" s="57"/>
      <c r="G197" s="56"/>
      <c r="H197" s="55"/>
      <c r="I197" s="57">
        <f>SUM(方向別!I74,方向別!I197,方向別!I279,方向別!I402)</f>
        <v>112</v>
      </c>
      <c r="J197" s="57">
        <f>SUM(方向別!J74,方向別!J197,方向別!J279,方向別!J402)</f>
        <v>5</v>
      </c>
      <c r="K197" s="57">
        <f>SUM(方向別!K74,方向別!K197,方向別!K279,方向別!K402)</f>
        <v>19</v>
      </c>
      <c r="L197" s="57">
        <f>SUM(方向別!L74,方向別!L197,方向別!L279,方向別!L402)</f>
        <v>1</v>
      </c>
      <c r="M197" s="57">
        <f t="shared" si="31"/>
        <v>137</v>
      </c>
      <c r="N197" s="56">
        <f t="shared" si="32"/>
        <v>4.3795620437956204</v>
      </c>
      <c r="O197" s="55">
        <f t="shared" si="33"/>
        <v>1.6328963051251491</v>
      </c>
      <c r="BA197" s="45"/>
      <c r="BB197" s="45"/>
      <c r="BC197" s="45"/>
      <c r="BD197" s="45"/>
      <c r="BE197" s="45"/>
      <c r="BF197" s="45"/>
      <c r="BG197" s="45"/>
      <c r="BH197" s="45"/>
      <c r="BI197" s="45"/>
      <c r="BJ197" s="45"/>
      <c r="BK197" s="45"/>
      <c r="BL197" s="45"/>
      <c r="BM197" s="45"/>
      <c r="BN197" s="45"/>
      <c r="BO197" s="45"/>
    </row>
    <row r="198" spans="1:67" s="46" customFormat="1" ht="13.5" customHeight="1">
      <c r="A198" s="54" t="s">
        <v>30</v>
      </c>
      <c r="B198" s="53"/>
      <c r="C198" s="53"/>
      <c r="D198" s="53"/>
      <c r="E198" s="53"/>
      <c r="F198" s="53"/>
      <c r="G198" s="52"/>
      <c r="H198" s="51"/>
      <c r="I198" s="53">
        <f>SUM(方向別!I75,方向別!I198,方向別!I280,方向別!I403)</f>
        <v>148</v>
      </c>
      <c r="J198" s="53">
        <f>SUM(方向別!J75,方向別!J198,方向別!J280,方向別!J403)</f>
        <v>6</v>
      </c>
      <c r="K198" s="53">
        <f>SUM(方向別!K75,方向別!K198,方向別!K280,方向別!K403)</f>
        <v>20</v>
      </c>
      <c r="L198" s="53">
        <f>SUM(方向別!L75,方向別!L198,方向別!L280,方向別!L403)</f>
        <v>4</v>
      </c>
      <c r="M198" s="53">
        <f t="shared" si="31"/>
        <v>178</v>
      </c>
      <c r="N198" s="52">
        <f t="shared" si="32"/>
        <v>5.6179775280898872</v>
      </c>
      <c r="O198" s="51">
        <f t="shared" si="33"/>
        <v>2.1215733015494638</v>
      </c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</row>
    <row r="199" spans="1:67" s="46" customFormat="1" ht="13.5" customHeight="1">
      <c r="A199" s="54" t="s">
        <v>31</v>
      </c>
      <c r="B199" s="53"/>
      <c r="C199" s="53"/>
      <c r="D199" s="53"/>
      <c r="E199" s="53"/>
      <c r="F199" s="53"/>
      <c r="G199" s="52"/>
      <c r="H199" s="51"/>
      <c r="I199" s="53">
        <f>SUM(方向別!I76,方向別!I199,方向別!I281,方向別!I404)</f>
        <v>130</v>
      </c>
      <c r="J199" s="53">
        <f>SUM(方向別!J76,方向別!J199,方向別!J281,方向別!J404)</f>
        <v>6</v>
      </c>
      <c r="K199" s="53">
        <f>SUM(方向別!K76,方向別!K199,方向別!K281,方向別!K404)</f>
        <v>11</v>
      </c>
      <c r="L199" s="53">
        <f>SUM(方向別!L76,方向別!L199,方向別!L281,方向別!L404)</f>
        <v>1</v>
      </c>
      <c r="M199" s="53">
        <f t="shared" si="31"/>
        <v>148</v>
      </c>
      <c r="N199" s="52">
        <f t="shared" si="32"/>
        <v>4.7297297297297298</v>
      </c>
      <c r="O199" s="51">
        <f t="shared" si="33"/>
        <v>1.7640047675804529</v>
      </c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</row>
    <row r="200" spans="1:67" s="46" customFormat="1" ht="13.5" customHeight="1">
      <c r="A200" s="54" t="s">
        <v>32</v>
      </c>
      <c r="B200" s="53"/>
      <c r="C200" s="53"/>
      <c r="D200" s="53"/>
      <c r="E200" s="53"/>
      <c r="F200" s="53"/>
      <c r="G200" s="52"/>
      <c r="H200" s="51"/>
      <c r="I200" s="53">
        <f>SUM(方向別!I77,方向別!I200,方向別!I282,方向別!I405)</f>
        <v>126</v>
      </c>
      <c r="J200" s="53">
        <f>SUM(方向別!J77,方向別!J200,方向別!J282,方向別!J405)</f>
        <v>4</v>
      </c>
      <c r="K200" s="53">
        <f>SUM(方向別!K77,方向別!K200,方向別!K282,方向別!K405)</f>
        <v>11</v>
      </c>
      <c r="L200" s="53">
        <f>SUM(方向別!L77,方向別!L200,方向別!L282,方向別!L405)</f>
        <v>2</v>
      </c>
      <c r="M200" s="53">
        <f t="shared" si="31"/>
        <v>143</v>
      </c>
      <c r="N200" s="52">
        <f t="shared" si="32"/>
        <v>4.1958041958041958</v>
      </c>
      <c r="O200" s="51">
        <f t="shared" si="33"/>
        <v>1.7044100119189511</v>
      </c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5"/>
      <c r="BB200" s="45"/>
      <c r="BC200" s="45"/>
      <c r="BD200" s="45"/>
      <c r="BE200" s="45"/>
      <c r="BF200" s="45"/>
      <c r="BG200" s="45"/>
      <c r="BH200" s="45"/>
      <c r="BI200" s="45"/>
      <c r="BJ200" s="45"/>
      <c r="BK200" s="45"/>
      <c r="BL200" s="45"/>
      <c r="BM200" s="45"/>
      <c r="BN200" s="45"/>
      <c r="BO200" s="45"/>
    </row>
    <row r="201" spans="1:67" s="44" customFormat="1" ht="13.5" customHeight="1">
      <c r="A201" s="54" t="s">
        <v>33</v>
      </c>
      <c r="B201" s="53"/>
      <c r="C201" s="53"/>
      <c r="D201" s="53"/>
      <c r="E201" s="53"/>
      <c r="F201" s="53"/>
      <c r="G201" s="52"/>
      <c r="H201" s="51"/>
      <c r="I201" s="53">
        <f>SUM(方向別!I78,方向別!I201,方向別!I283,方向別!I406)</f>
        <v>111</v>
      </c>
      <c r="J201" s="53">
        <f>SUM(方向別!J78,方向別!J201,方向別!J283,方向別!J406)</f>
        <v>6</v>
      </c>
      <c r="K201" s="53">
        <f>SUM(方向別!K78,方向別!K201,方向別!K283,方向別!K406)</f>
        <v>20</v>
      </c>
      <c r="L201" s="53">
        <f>SUM(方向別!L78,方向別!L201,方向別!L283,方向別!L406)</f>
        <v>3</v>
      </c>
      <c r="M201" s="53">
        <f t="shared" si="31"/>
        <v>140</v>
      </c>
      <c r="N201" s="52">
        <f t="shared" si="32"/>
        <v>6.4285714285714279</v>
      </c>
      <c r="O201" s="51">
        <f t="shared" si="33"/>
        <v>1.6686531585220501</v>
      </c>
      <c r="BA201" s="45"/>
      <c r="BB201" s="45"/>
      <c r="BC201" s="45"/>
      <c r="BD201" s="45"/>
      <c r="BE201" s="45"/>
      <c r="BF201" s="45"/>
      <c r="BG201" s="45"/>
      <c r="BH201" s="45"/>
      <c r="BI201" s="45"/>
      <c r="BJ201" s="45"/>
      <c r="BK201" s="45"/>
      <c r="BL201" s="45"/>
      <c r="BM201" s="45"/>
      <c r="BN201" s="45"/>
      <c r="BO201" s="45"/>
    </row>
    <row r="202" spans="1:67" s="46" customFormat="1" ht="13.5" customHeight="1">
      <c r="A202" s="54" t="s">
        <v>34</v>
      </c>
      <c r="B202" s="53"/>
      <c r="C202" s="53"/>
      <c r="D202" s="53"/>
      <c r="E202" s="53"/>
      <c r="F202" s="53"/>
      <c r="G202" s="52"/>
      <c r="H202" s="51"/>
      <c r="I202" s="53">
        <f>SUM(方向別!I79,方向別!I202,方向別!I284,方向別!I407)</f>
        <v>111</v>
      </c>
      <c r="J202" s="53">
        <f>SUM(方向別!J79,方向別!J202,方向別!J284,方向別!J407)</f>
        <v>4</v>
      </c>
      <c r="K202" s="53">
        <f>SUM(方向別!K79,方向別!K202,方向別!K284,方向別!K407)</f>
        <v>11</v>
      </c>
      <c r="L202" s="53">
        <f>SUM(方向別!L79,方向別!L202,方向別!L284,方向別!L407)</f>
        <v>4</v>
      </c>
      <c r="M202" s="53">
        <f t="shared" si="31"/>
        <v>130</v>
      </c>
      <c r="N202" s="52">
        <f t="shared" si="32"/>
        <v>6.1538461538461542</v>
      </c>
      <c r="O202" s="51">
        <f t="shared" si="33"/>
        <v>1.5494636471990464</v>
      </c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5"/>
      <c r="BB202" s="45"/>
      <c r="BC202" s="45"/>
      <c r="BD202" s="45"/>
      <c r="BE202" s="45"/>
      <c r="BF202" s="45"/>
      <c r="BG202" s="45"/>
      <c r="BH202" s="45"/>
      <c r="BI202" s="45"/>
      <c r="BJ202" s="45"/>
      <c r="BK202" s="45"/>
      <c r="BL202" s="45"/>
      <c r="BM202" s="45"/>
      <c r="BN202" s="45"/>
      <c r="BO202" s="45"/>
    </row>
    <row r="203" spans="1:67" s="44" customFormat="1" ht="13.5" customHeight="1">
      <c r="A203" s="50" t="s">
        <v>15</v>
      </c>
      <c r="B203" s="49"/>
      <c r="C203" s="49"/>
      <c r="D203" s="49"/>
      <c r="E203" s="49"/>
      <c r="F203" s="49"/>
      <c r="G203" s="48"/>
      <c r="H203" s="47"/>
      <c r="I203" s="49">
        <f>SUM(方向別!I80,方向別!I203,方向別!I285,方向別!I408)</f>
        <v>738</v>
      </c>
      <c r="J203" s="49">
        <f>SUM(方向別!J80,方向別!J203,方向別!J285,方向別!J408)</f>
        <v>31</v>
      </c>
      <c r="K203" s="49">
        <f>SUM(方向別!K80,方向別!K203,方向別!K285,方向別!K408)</f>
        <v>92</v>
      </c>
      <c r="L203" s="49">
        <f>SUM(方向別!L80,方向別!L203,方向別!L285,方向別!L408)</f>
        <v>15</v>
      </c>
      <c r="M203" s="49">
        <f t="shared" si="31"/>
        <v>876</v>
      </c>
      <c r="N203" s="48">
        <f t="shared" si="32"/>
        <v>5.2511415525114149</v>
      </c>
      <c r="O203" s="47">
        <f t="shared" si="33"/>
        <v>10.441001191895113</v>
      </c>
      <c r="BA203" s="45"/>
      <c r="BB203" s="45"/>
      <c r="BC203" s="45"/>
      <c r="BD203" s="45"/>
      <c r="BE203" s="45"/>
      <c r="BF203" s="45"/>
      <c r="BG203" s="45"/>
      <c r="BH203" s="45"/>
      <c r="BI203" s="45"/>
      <c r="BJ203" s="45"/>
      <c r="BK203" s="45"/>
      <c r="BL203" s="45"/>
      <c r="BM203" s="45"/>
      <c r="BN203" s="45"/>
      <c r="BO203" s="45"/>
    </row>
    <row r="204" spans="1:67" s="44" customFormat="1" ht="13.5" customHeight="1">
      <c r="A204" s="58" t="s">
        <v>35</v>
      </c>
      <c r="B204" s="57"/>
      <c r="C204" s="57"/>
      <c r="D204" s="57"/>
      <c r="E204" s="57"/>
      <c r="F204" s="57"/>
      <c r="G204" s="56"/>
      <c r="H204" s="55"/>
      <c r="I204" s="57">
        <f>SUM(方向別!I81,方向別!I204,方向別!I286,方向別!I409)</f>
        <v>123</v>
      </c>
      <c r="J204" s="57">
        <f>SUM(方向別!J81,方向別!J204,方向別!J286,方向別!J409)</f>
        <v>7</v>
      </c>
      <c r="K204" s="57">
        <f>SUM(方向別!K81,方向別!K204,方向別!K286,方向別!K409)</f>
        <v>14</v>
      </c>
      <c r="L204" s="57">
        <f>SUM(方向別!L81,方向別!L204,方向別!L286,方向別!L409)</f>
        <v>2</v>
      </c>
      <c r="M204" s="57">
        <f t="shared" si="31"/>
        <v>146</v>
      </c>
      <c r="N204" s="56">
        <f t="shared" si="32"/>
        <v>6.1643835616438354</v>
      </c>
      <c r="O204" s="55">
        <f t="shared" si="33"/>
        <v>1.7401668653158522</v>
      </c>
      <c r="BA204" s="45"/>
      <c r="BB204" s="45"/>
      <c r="BC204" s="45"/>
      <c r="BD204" s="45"/>
      <c r="BE204" s="45"/>
      <c r="BF204" s="45"/>
      <c r="BG204" s="45"/>
      <c r="BH204" s="45"/>
      <c r="BI204" s="45"/>
      <c r="BJ204" s="45"/>
      <c r="BK204" s="45"/>
      <c r="BL204" s="45"/>
      <c r="BM204" s="45"/>
      <c r="BN204" s="45"/>
      <c r="BO204" s="45"/>
    </row>
    <row r="205" spans="1:67" s="46" customFormat="1" ht="13.5" customHeight="1">
      <c r="A205" s="54" t="s">
        <v>36</v>
      </c>
      <c r="B205" s="53"/>
      <c r="C205" s="53"/>
      <c r="D205" s="53"/>
      <c r="E205" s="53"/>
      <c r="F205" s="53"/>
      <c r="G205" s="52"/>
      <c r="H205" s="51"/>
      <c r="I205" s="53">
        <f>SUM(方向別!I82,方向別!I205,方向別!I287,方向別!I410)</f>
        <v>120</v>
      </c>
      <c r="J205" s="53">
        <f>SUM(方向別!J82,方向別!J205,方向別!J287,方向別!J410)</f>
        <v>6</v>
      </c>
      <c r="K205" s="53">
        <f>SUM(方向別!K82,方向別!K205,方向別!K287,方向別!K410)</f>
        <v>16</v>
      </c>
      <c r="L205" s="53">
        <f>SUM(方向別!L82,方向別!L205,方向別!L287,方向別!L410)</f>
        <v>3</v>
      </c>
      <c r="M205" s="53">
        <f t="shared" si="31"/>
        <v>145</v>
      </c>
      <c r="N205" s="52">
        <f t="shared" si="32"/>
        <v>6.2068965517241379</v>
      </c>
      <c r="O205" s="51">
        <f t="shared" si="33"/>
        <v>1.7282479141835518</v>
      </c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</row>
    <row r="206" spans="1:67" s="46" customFormat="1" ht="13.5" customHeight="1">
      <c r="A206" s="54" t="s">
        <v>37</v>
      </c>
      <c r="B206" s="53"/>
      <c r="C206" s="53"/>
      <c r="D206" s="53"/>
      <c r="E206" s="53"/>
      <c r="F206" s="53"/>
      <c r="G206" s="52"/>
      <c r="H206" s="51"/>
      <c r="I206" s="53">
        <f>SUM(方向別!I83,方向別!I206,方向別!I288,方向別!I411)</f>
        <v>103</v>
      </c>
      <c r="J206" s="53">
        <f>SUM(方向別!J83,方向別!J206,方向別!J288,方向別!J411)</f>
        <v>7</v>
      </c>
      <c r="K206" s="53">
        <f>SUM(方向別!K83,方向別!K206,方向別!K288,方向別!K411)</f>
        <v>25</v>
      </c>
      <c r="L206" s="53">
        <f>SUM(方向別!L83,方向別!L206,方向別!L288,方向別!L411)</f>
        <v>0</v>
      </c>
      <c r="M206" s="53">
        <f t="shared" si="31"/>
        <v>135</v>
      </c>
      <c r="N206" s="52">
        <f t="shared" si="32"/>
        <v>5.1851851851851851</v>
      </c>
      <c r="O206" s="51">
        <f t="shared" si="33"/>
        <v>1.6090584028605484</v>
      </c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</row>
    <row r="207" spans="1:67" s="43" customFormat="1" ht="13.5" customHeight="1">
      <c r="A207" s="54" t="s">
        <v>38</v>
      </c>
      <c r="B207" s="53"/>
      <c r="C207" s="53"/>
      <c r="D207" s="53"/>
      <c r="E207" s="53"/>
      <c r="F207" s="53"/>
      <c r="G207" s="52"/>
      <c r="H207" s="51"/>
      <c r="I207" s="53">
        <f>SUM(方向別!I84,方向別!I207,方向別!I289,方向別!I412)</f>
        <v>100</v>
      </c>
      <c r="J207" s="53">
        <f>SUM(方向別!J84,方向別!J207,方向別!J289,方向別!J412)</f>
        <v>4</v>
      </c>
      <c r="K207" s="53">
        <f>SUM(方向別!K84,方向別!K207,方向別!K289,方向別!K412)</f>
        <v>13</v>
      </c>
      <c r="L207" s="53">
        <f>SUM(方向別!L84,方向別!L207,方向別!L289,方向別!L412)</f>
        <v>1</v>
      </c>
      <c r="M207" s="53">
        <f t="shared" si="31"/>
        <v>118</v>
      </c>
      <c r="N207" s="52">
        <f t="shared" si="32"/>
        <v>4.2372881355932197</v>
      </c>
      <c r="O207" s="51">
        <f t="shared" si="33"/>
        <v>1.4064362336114422</v>
      </c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5"/>
      <c r="BB207" s="45"/>
      <c r="BC207" s="45"/>
      <c r="BD207" s="45"/>
      <c r="BE207" s="45"/>
      <c r="BF207" s="45"/>
      <c r="BG207" s="45"/>
      <c r="BH207" s="45"/>
      <c r="BI207" s="45"/>
      <c r="BJ207" s="45"/>
      <c r="BK207" s="45"/>
      <c r="BL207" s="45"/>
      <c r="BM207" s="45"/>
      <c r="BN207" s="45"/>
      <c r="BO207" s="45"/>
    </row>
    <row r="208" spans="1:67" s="43" customFormat="1" ht="13.5" customHeight="1">
      <c r="A208" s="54" t="s">
        <v>39</v>
      </c>
      <c r="B208" s="53"/>
      <c r="C208" s="53"/>
      <c r="D208" s="53"/>
      <c r="E208" s="53"/>
      <c r="F208" s="53"/>
      <c r="G208" s="52"/>
      <c r="H208" s="51"/>
      <c r="I208" s="53">
        <f>SUM(方向別!I85,方向別!I208,方向別!I290,方向別!I413)</f>
        <v>110</v>
      </c>
      <c r="J208" s="53">
        <f>SUM(方向別!J85,方向別!J208,方向別!J290,方向別!J413)</f>
        <v>2</v>
      </c>
      <c r="K208" s="53">
        <f>SUM(方向別!K85,方向別!K208,方向別!K290,方向別!K413)</f>
        <v>8</v>
      </c>
      <c r="L208" s="53">
        <f>SUM(方向別!L85,方向別!L208,方向別!L290,方向別!L413)</f>
        <v>1</v>
      </c>
      <c r="M208" s="53">
        <f t="shared" si="31"/>
        <v>121</v>
      </c>
      <c r="N208" s="52">
        <f t="shared" si="32"/>
        <v>2.4793388429752068</v>
      </c>
      <c r="O208" s="51">
        <f t="shared" si="33"/>
        <v>1.4421930870083433</v>
      </c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5"/>
      <c r="BB208" s="45"/>
      <c r="BC208" s="45"/>
      <c r="BD208" s="45"/>
      <c r="BE208" s="45"/>
      <c r="BF208" s="45"/>
      <c r="BG208" s="45"/>
      <c r="BH208" s="45"/>
      <c r="BI208" s="45"/>
      <c r="BJ208" s="45"/>
      <c r="BK208" s="45"/>
      <c r="BL208" s="45"/>
      <c r="BM208" s="45"/>
      <c r="BN208" s="45"/>
      <c r="BO208" s="45"/>
    </row>
    <row r="209" spans="1:67" s="44" customFormat="1" ht="13.5" customHeight="1">
      <c r="A209" s="54" t="s">
        <v>40</v>
      </c>
      <c r="B209" s="53"/>
      <c r="C209" s="53"/>
      <c r="D209" s="53"/>
      <c r="E209" s="53"/>
      <c r="F209" s="53"/>
      <c r="G209" s="52"/>
      <c r="H209" s="51"/>
      <c r="I209" s="53">
        <f>SUM(方向別!I86,方向別!I209,方向別!I291,方向別!I414)</f>
        <v>108</v>
      </c>
      <c r="J209" s="53">
        <f>SUM(方向別!J86,方向別!J209,方向別!J291,方向別!J414)</f>
        <v>6</v>
      </c>
      <c r="K209" s="53">
        <f>SUM(方向別!K86,方向別!K209,方向別!K291,方向別!K414)</f>
        <v>6</v>
      </c>
      <c r="L209" s="53">
        <f>SUM(方向別!L86,方向別!L209,方向別!L291,方向別!L414)</f>
        <v>0</v>
      </c>
      <c r="M209" s="53">
        <f t="shared" si="31"/>
        <v>120</v>
      </c>
      <c r="N209" s="52">
        <f t="shared" si="32"/>
        <v>5</v>
      </c>
      <c r="O209" s="51">
        <f t="shared" si="33"/>
        <v>1.4302741358760429</v>
      </c>
      <c r="BA209" s="45"/>
      <c r="BB209" s="45"/>
      <c r="BC209" s="45"/>
      <c r="BD209" s="45"/>
      <c r="BE209" s="45"/>
      <c r="BF209" s="45"/>
      <c r="BG209" s="45"/>
      <c r="BH209" s="45"/>
      <c r="BI209" s="45"/>
      <c r="BJ209" s="45"/>
      <c r="BK209" s="45"/>
      <c r="BL209" s="45"/>
      <c r="BM209" s="45"/>
      <c r="BN209" s="45"/>
      <c r="BO209" s="45"/>
    </row>
    <row r="210" spans="1:67" s="46" customFormat="1" ht="13.5" customHeight="1">
      <c r="A210" s="50" t="s">
        <v>15</v>
      </c>
      <c r="B210" s="49"/>
      <c r="C210" s="49"/>
      <c r="D210" s="49"/>
      <c r="E210" s="49"/>
      <c r="F210" s="49"/>
      <c r="G210" s="48"/>
      <c r="H210" s="47"/>
      <c r="I210" s="49">
        <f>SUM(I204:I209)</f>
        <v>664</v>
      </c>
      <c r="J210" s="49">
        <f>SUM(J204:J209)</f>
        <v>32</v>
      </c>
      <c r="K210" s="49">
        <f>SUM(K204:K209)</f>
        <v>82</v>
      </c>
      <c r="L210" s="49">
        <f>SUM(L204:L209)</f>
        <v>7</v>
      </c>
      <c r="M210" s="49">
        <f t="shared" si="31"/>
        <v>785</v>
      </c>
      <c r="N210" s="48">
        <f t="shared" si="32"/>
        <v>4.9681528662420389</v>
      </c>
      <c r="O210" s="47">
        <f t="shared" si="33"/>
        <v>9.3563766388557799</v>
      </c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</row>
    <row r="211" spans="1:67" s="43" customFormat="1" ht="13.5" customHeight="1">
      <c r="A211" s="50" t="s">
        <v>41</v>
      </c>
      <c r="B211" s="49"/>
      <c r="C211" s="49"/>
      <c r="D211" s="49"/>
      <c r="E211" s="49"/>
      <c r="F211" s="49"/>
      <c r="G211" s="48"/>
      <c r="H211" s="47"/>
      <c r="I211" s="49">
        <f>SUM(I181,I188:I196,I203,I210)</f>
        <v>6795</v>
      </c>
      <c r="J211" s="49">
        <f>SUM(J181,J188:J196,J203,J210)</f>
        <v>367</v>
      </c>
      <c r="K211" s="49">
        <f>SUM(K181,K188:K196,K203,K210)</f>
        <v>990</v>
      </c>
      <c r="L211" s="49">
        <f>SUM(L181,L188:L196,L203,L210)</f>
        <v>238</v>
      </c>
      <c r="M211" s="49">
        <f t="shared" si="31"/>
        <v>8390</v>
      </c>
      <c r="N211" s="48">
        <f t="shared" si="32"/>
        <v>7.2109654350417163</v>
      </c>
      <c r="O211" s="47">
        <f t="shared" si="33"/>
        <v>100</v>
      </c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5"/>
      <c r="BB211" s="45"/>
      <c r="BC211" s="45"/>
      <c r="BD211" s="45"/>
      <c r="BE211" s="45"/>
      <c r="BF211" s="45"/>
      <c r="BG211" s="45"/>
      <c r="BH211" s="45"/>
      <c r="BI211" s="45"/>
      <c r="BJ211" s="45"/>
      <c r="BK211" s="45"/>
      <c r="BL211" s="45"/>
      <c r="BM211" s="45"/>
      <c r="BN211" s="45"/>
      <c r="BO211" s="45"/>
    </row>
    <row r="212" spans="1:67" s="43" customFormat="1" ht="12" customHeight="1">
      <c r="A212" s="44"/>
      <c r="B212" s="44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spans="1:67" s="43" customFormat="1" ht="12" customHeight="1">
      <c r="A213" s="44"/>
      <c r="B213" s="44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spans="1:67" s="43" customFormat="1" ht="12" customHeight="1">
      <c r="A214" s="44"/>
      <c r="B214" s="44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spans="1:67" s="43" customFormat="1" ht="12" customHeight="1">
      <c r="A215" s="44"/>
      <c r="B215" s="44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spans="1:67" s="43" customFormat="1" ht="12" customHeight="1">
      <c r="A216" s="44"/>
      <c r="B216" s="44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spans="1:67" s="43" customFormat="1" ht="12" customHeight="1">
      <c r="A217" s="44"/>
      <c r="B217" s="44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spans="1:67" s="43" customFormat="1" ht="12" customHeight="1">
      <c r="A218" s="44"/>
      <c r="B218" s="44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spans="1:67" s="43" customFormat="1" ht="12" customHeight="1">
      <c r="A219" s="44"/>
      <c r="B219" s="44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spans="1:67" s="43" customFormat="1" ht="12" customHeight="1">
      <c r="A220" s="44"/>
      <c r="B220" s="44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spans="1:67" s="43" customFormat="1" ht="12" customHeight="1">
      <c r="A221" s="44"/>
      <c r="B221" s="44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spans="1:67" s="43" customFormat="1" ht="12" customHeight="1">
      <c r="A222" s="44"/>
      <c r="B222" s="44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spans="1:67" s="43" customFormat="1" ht="12" customHeight="1">
      <c r="A223" s="44"/>
      <c r="B223" s="44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spans="1:67" s="43" customFormat="1" ht="12" customHeight="1">
      <c r="A224" s="44"/>
      <c r="B224" s="44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spans="1:63" s="43" customFormat="1" ht="12" customHeight="1">
      <c r="A225" s="44"/>
      <c r="B225" s="44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spans="1:63" s="43" customFormat="1" ht="12" customHeight="1">
      <c r="A226" s="44"/>
      <c r="B226" s="44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spans="1:63" s="43" customFormat="1" ht="12" customHeight="1">
      <c r="A227" s="44"/>
      <c r="B227" s="44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spans="1:63" s="43" customFormat="1" ht="12" customHeight="1">
      <c r="A228" s="44"/>
      <c r="B228" s="44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spans="1:63" s="43" customFormat="1" ht="12" customHeight="1">
      <c r="A229" s="44"/>
      <c r="B229" s="44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spans="1:63" s="43" customFormat="1" ht="12" customHeight="1">
      <c r="A230" s="44"/>
      <c r="B230" s="44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spans="1:63" s="43" customFormat="1" ht="12" customHeight="1">
      <c r="A231" s="44"/>
      <c r="B231" s="44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spans="1:63" s="43" customFormat="1" ht="12" customHeight="1">
      <c r="A232" s="44"/>
      <c r="B232" s="44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spans="1:63" s="43" customFormat="1" ht="12" customHeight="1">
      <c r="A233" s="44"/>
      <c r="B233" s="44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spans="1:63" s="43" customFormat="1" ht="12" customHeight="1">
      <c r="A234" s="44"/>
      <c r="B234" s="44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spans="1:63" s="43" customFormat="1" ht="12" customHeight="1">
      <c r="A235" s="44"/>
      <c r="B235" s="44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spans="1:63" s="43" customFormat="1" ht="12" customHeight="1">
      <c r="A236" s="44"/>
      <c r="B236" s="44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spans="1:63" s="43" customFormat="1" ht="12" customHeight="1">
      <c r="A237" s="44"/>
      <c r="B237" s="44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spans="1:63" s="43" customFormat="1" ht="12" customHeight="1">
      <c r="A238" s="44"/>
      <c r="B238" s="44"/>
      <c r="C238" s="44"/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44"/>
      <c r="U238" s="44"/>
      <c r="V238" s="44"/>
      <c r="W238" s="44"/>
      <c r="X238" s="44"/>
      <c r="Y238" s="44"/>
      <c r="Z238" s="44"/>
      <c r="AA238" s="44"/>
      <c r="AB238" s="44"/>
      <c r="AC238" s="44"/>
      <c r="AD238" s="44"/>
      <c r="AE238" s="44"/>
      <c r="AF238" s="44"/>
      <c r="AG238" s="44"/>
      <c r="AH238" s="44"/>
      <c r="AI238" s="44"/>
      <c r="AJ238" s="44"/>
      <c r="AK238" s="44"/>
      <c r="AL238" s="44"/>
      <c r="AM238" s="44"/>
      <c r="AN238" s="44"/>
      <c r="AO238" s="44"/>
      <c r="AP238" s="44"/>
      <c r="AQ238" s="44"/>
      <c r="AR238" s="44"/>
      <c r="AS238" s="44"/>
      <c r="AT238" s="44"/>
      <c r="AU238" s="44"/>
      <c r="AV238" s="44"/>
      <c r="AW238" s="44"/>
      <c r="AX238" s="44"/>
      <c r="AY238" s="44"/>
      <c r="AZ238" s="44"/>
      <c r="BA238" s="44"/>
      <c r="BB238" s="44"/>
      <c r="BC238" s="44"/>
      <c r="BD238" s="44"/>
      <c r="BE238" s="44"/>
      <c r="BF238" s="44"/>
      <c r="BG238" s="44"/>
      <c r="BH238" s="44"/>
      <c r="BI238" s="44"/>
      <c r="BJ238" s="44"/>
      <c r="BK238" s="44"/>
    </row>
    <row r="239" spans="1:63" s="43" customFormat="1" ht="12" customHeight="1">
      <c r="A239" s="44"/>
      <c r="B239" s="44"/>
      <c r="C239" s="44"/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  <c r="AA239" s="44"/>
      <c r="AB239" s="44"/>
      <c r="AC239" s="44"/>
      <c r="AD239" s="44"/>
      <c r="AE239" s="44"/>
      <c r="AF239" s="44"/>
      <c r="AG239" s="44"/>
      <c r="AH239" s="44"/>
      <c r="AI239" s="44"/>
      <c r="AJ239" s="44"/>
      <c r="AK239" s="44"/>
      <c r="AL239" s="44"/>
      <c r="AM239" s="44"/>
      <c r="AN239" s="44"/>
      <c r="AO239" s="44"/>
      <c r="AP239" s="44"/>
      <c r="AQ239" s="44"/>
      <c r="AR239" s="44"/>
      <c r="AS239" s="44"/>
      <c r="AT239" s="44"/>
      <c r="AU239" s="44"/>
      <c r="AV239" s="44"/>
      <c r="AW239" s="44"/>
      <c r="AX239" s="44"/>
      <c r="AY239" s="44"/>
      <c r="AZ239" s="44"/>
      <c r="BA239" s="44"/>
      <c r="BB239" s="44"/>
      <c r="BC239" s="44"/>
      <c r="BD239" s="44"/>
      <c r="BE239" s="44"/>
      <c r="BF239" s="44"/>
      <c r="BG239" s="44"/>
      <c r="BH239" s="44"/>
      <c r="BI239" s="44"/>
      <c r="BJ239" s="44"/>
      <c r="BK239" s="44"/>
    </row>
    <row r="240" spans="1:63" s="43" customFormat="1" ht="12" customHeight="1">
      <c r="A240" s="44"/>
      <c r="B240" s="44"/>
      <c r="C240" s="44"/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  <c r="AA240" s="44"/>
      <c r="AB240" s="44"/>
      <c r="AC240" s="44"/>
      <c r="AD240" s="44"/>
      <c r="AE240" s="44"/>
      <c r="AF240" s="44"/>
      <c r="AG240" s="44"/>
      <c r="AH240" s="44"/>
      <c r="AI240" s="44"/>
      <c r="AJ240" s="44"/>
      <c r="AK240" s="44"/>
      <c r="AL240" s="44"/>
      <c r="AM240" s="44"/>
      <c r="AN240" s="44"/>
      <c r="AO240" s="44"/>
      <c r="AP240" s="44"/>
      <c r="AQ240" s="44"/>
      <c r="AR240" s="44"/>
      <c r="AS240" s="44"/>
      <c r="AT240" s="44"/>
      <c r="AU240" s="44"/>
      <c r="AV240" s="44"/>
      <c r="AW240" s="44"/>
      <c r="AX240" s="44"/>
      <c r="AY240" s="44"/>
      <c r="AZ240" s="44"/>
      <c r="BA240" s="44"/>
      <c r="BB240" s="44"/>
      <c r="BC240" s="44"/>
      <c r="BD240" s="44"/>
      <c r="BE240" s="44"/>
      <c r="BF240" s="44"/>
      <c r="BG240" s="44"/>
      <c r="BH240" s="44"/>
      <c r="BI240" s="44"/>
      <c r="BJ240" s="44"/>
      <c r="BK240" s="44"/>
    </row>
    <row r="241" spans="1:63" s="43" customFormat="1" ht="12" customHeight="1">
      <c r="A241" s="44"/>
      <c r="B241" s="44"/>
      <c r="C241" s="44"/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  <c r="AA241" s="44"/>
      <c r="AB241" s="44"/>
      <c r="AC241" s="44"/>
      <c r="AD241" s="44"/>
      <c r="AE241" s="44"/>
      <c r="AF241" s="44"/>
      <c r="AG241" s="44"/>
      <c r="AH241" s="44"/>
      <c r="AI241" s="44"/>
      <c r="AJ241" s="44"/>
      <c r="AK241" s="44"/>
      <c r="AL241" s="44"/>
      <c r="AM241" s="44"/>
      <c r="AN241" s="44"/>
      <c r="AO241" s="44"/>
      <c r="AP241" s="44"/>
      <c r="AQ241" s="44"/>
      <c r="AR241" s="44"/>
      <c r="AS241" s="44"/>
      <c r="AT241" s="44"/>
      <c r="AU241" s="44"/>
      <c r="AV241" s="44"/>
      <c r="AW241" s="44"/>
      <c r="AX241" s="44"/>
      <c r="AY241" s="44"/>
      <c r="AZ241" s="44"/>
      <c r="BA241" s="44"/>
      <c r="BB241" s="44"/>
      <c r="BC241" s="44"/>
      <c r="BD241" s="44"/>
      <c r="BE241" s="44"/>
      <c r="BF241" s="44"/>
      <c r="BG241" s="44"/>
      <c r="BH241" s="44"/>
      <c r="BI241" s="44"/>
      <c r="BJ241" s="44"/>
      <c r="BK241" s="44"/>
    </row>
    <row r="242" spans="1:63" s="43" customFormat="1" ht="12" customHeight="1">
      <c r="A242" s="44"/>
      <c r="B242" s="44"/>
      <c r="C242" s="44"/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44"/>
      <c r="U242" s="44"/>
      <c r="V242" s="44"/>
      <c r="W242" s="44"/>
      <c r="X242" s="44"/>
      <c r="Y242" s="44"/>
      <c r="Z242" s="44"/>
      <c r="AA242" s="44"/>
      <c r="AB242" s="44"/>
      <c r="AC242" s="44"/>
      <c r="AD242" s="44"/>
      <c r="AE242" s="44"/>
      <c r="AF242" s="44"/>
      <c r="AG242" s="44"/>
      <c r="AH242" s="44"/>
      <c r="AI242" s="44"/>
      <c r="AJ242" s="44"/>
      <c r="AK242" s="44"/>
      <c r="AL242" s="44"/>
      <c r="AM242" s="44"/>
      <c r="AN242" s="44"/>
      <c r="AO242" s="44"/>
      <c r="AP242" s="44"/>
      <c r="AQ242" s="44"/>
      <c r="AR242" s="44"/>
      <c r="AS242" s="44"/>
      <c r="AT242" s="44"/>
      <c r="AU242" s="44"/>
      <c r="AV242" s="44"/>
      <c r="AW242" s="44"/>
      <c r="AX242" s="44"/>
      <c r="AY242" s="44"/>
      <c r="AZ242" s="44"/>
      <c r="BA242" s="44"/>
      <c r="BB242" s="44"/>
      <c r="BC242" s="44"/>
      <c r="BD242" s="44"/>
      <c r="BE242" s="44"/>
      <c r="BF242" s="44"/>
      <c r="BG242" s="44"/>
      <c r="BH242" s="44"/>
      <c r="BI242" s="44"/>
      <c r="BJ242" s="44"/>
      <c r="BK242" s="44"/>
    </row>
    <row r="243" spans="1:63" s="43" customFormat="1" ht="12" customHeight="1">
      <c r="A243" s="44"/>
      <c r="B243" s="44"/>
      <c r="C243" s="44"/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  <c r="AA243" s="44"/>
      <c r="AB243" s="44"/>
      <c r="AC243" s="44"/>
      <c r="AD243" s="44"/>
      <c r="AE243" s="44"/>
      <c r="AF243" s="44"/>
      <c r="AG243" s="44"/>
      <c r="AH243" s="44"/>
      <c r="AI243" s="44"/>
      <c r="AJ243" s="44"/>
      <c r="AK243" s="44"/>
      <c r="AL243" s="44"/>
      <c r="AM243" s="44"/>
      <c r="AN243" s="44"/>
      <c r="AO243" s="44"/>
      <c r="AP243" s="44"/>
      <c r="AQ243" s="44"/>
      <c r="AR243" s="44"/>
      <c r="AS243" s="44"/>
      <c r="AT243" s="44"/>
      <c r="AU243" s="44"/>
      <c r="AV243" s="44"/>
      <c r="AW243" s="44"/>
      <c r="AX243" s="44"/>
      <c r="AY243" s="44"/>
      <c r="AZ243" s="44"/>
      <c r="BA243" s="44"/>
      <c r="BB243" s="44"/>
      <c r="BC243" s="44"/>
      <c r="BD243" s="44"/>
      <c r="BE243" s="44"/>
      <c r="BF243" s="44"/>
      <c r="BG243" s="44"/>
      <c r="BH243" s="44"/>
      <c r="BI243" s="44"/>
      <c r="BJ243" s="44"/>
      <c r="BK243" s="44"/>
    </row>
    <row r="244" spans="1:63" s="43" customFormat="1" ht="12" customHeight="1">
      <c r="A244" s="44"/>
      <c r="B244" s="44"/>
      <c r="C244" s="44"/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44"/>
      <c r="U244" s="44"/>
      <c r="V244" s="44"/>
      <c r="W244" s="44"/>
      <c r="X244" s="44"/>
      <c r="Y244" s="44"/>
      <c r="Z244" s="44"/>
      <c r="AA244" s="44"/>
      <c r="AB244" s="44"/>
      <c r="AC244" s="44"/>
      <c r="AD244" s="44"/>
      <c r="AE244" s="44"/>
      <c r="AF244" s="44"/>
      <c r="AG244" s="44"/>
      <c r="AH244" s="44"/>
      <c r="AI244" s="44"/>
      <c r="AJ244" s="44"/>
      <c r="AK244" s="44"/>
      <c r="AL244" s="44"/>
      <c r="AM244" s="44"/>
      <c r="AN244" s="44"/>
      <c r="AO244" s="44"/>
      <c r="AP244" s="44"/>
      <c r="AQ244" s="44"/>
      <c r="AR244" s="44"/>
      <c r="AS244" s="44"/>
      <c r="AT244" s="44"/>
      <c r="AU244" s="44"/>
      <c r="AV244" s="44"/>
      <c r="AW244" s="44"/>
      <c r="AX244" s="44"/>
      <c r="AY244" s="44"/>
      <c r="AZ244" s="44"/>
      <c r="BA244" s="44"/>
      <c r="BB244" s="44"/>
      <c r="BC244" s="44"/>
      <c r="BD244" s="44"/>
      <c r="BE244" s="44"/>
      <c r="BF244" s="44"/>
      <c r="BG244" s="44"/>
      <c r="BH244" s="44"/>
      <c r="BI244" s="44"/>
      <c r="BJ244" s="44"/>
      <c r="BK244" s="44"/>
    </row>
    <row r="245" spans="1:63" s="43" customFormat="1" ht="12" customHeight="1">
      <c r="A245" s="44"/>
      <c r="B245" s="44"/>
      <c r="C245" s="44"/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44"/>
      <c r="U245" s="44"/>
      <c r="V245" s="44"/>
      <c r="W245" s="44"/>
      <c r="X245" s="44"/>
      <c r="Y245" s="44"/>
      <c r="Z245" s="44"/>
      <c r="AA245" s="44"/>
      <c r="AB245" s="44"/>
      <c r="AC245" s="44"/>
      <c r="AD245" s="44"/>
      <c r="AE245" s="44"/>
      <c r="AF245" s="44"/>
      <c r="AG245" s="44"/>
      <c r="AH245" s="44"/>
      <c r="AI245" s="44"/>
      <c r="AJ245" s="44"/>
      <c r="AK245" s="44"/>
      <c r="AL245" s="44"/>
      <c r="AM245" s="44"/>
      <c r="AN245" s="44"/>
      <c r="AO245" s="44"/>
      <c r="AP245" s="44"/>
      <c r="AQ245" s="44"/>
      <c r="AR245" s="44"/>
      <c r="AS245" s="44"/>
      <c r="AT245" s="44"/>
      <c r="AU245" s="44"/>
      <c r="AV245" s="44"/>
      <c r="AW245" s="44"/>
      <c r="AX245" s="44"/>
      <c r="AY245" s="44"/>
      <c r="AZ245" s="44"/>
      <c r="BA245" s="44"/>
      <c r="BB245" s="44"/>
      <c r="BC245" s="44"/>
      <c r="BD245" s="44"/>
      <c r="BE245" s="44"/>
      <c r="BF245" s="44"/>
      <c r="BG245" s="44"/>
      <c r="BH245" s="44"/>
      <c r="BI245" s="44"/>
      <c r="BJ245" s="44"/>
      <c r="BK245" s="44"/>
    </row>
    <row r="246" spans="1:63" s="43" customFormat="1" ht="12" customHeight="1">
      <c r="A246" s="44"/>
      <c r="B246" s="44"/>
      <c r="C246" s="44"/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  <c r="AA246" s="44"/>
      <c r="AB246" s="44"/>
      <c r="AC246" s="44"/>
      <c r="AD246" s="44"/>
      <c r="AE246" s="44"/>
      <c r="AF246" s="44"/>
      <c r="AG246" s="44"/>
      <c r="AH246" s="44"/>
      <c r="AI246" s="44"/>
      <c r="AJ246" s="44"/>
      <c r="AK246" s="44"/>
      <c r="AL246" s="44"/>
      <c r="AM246" s="44"/>
      <c r="AN246" s="44"/>
      <c r="AO246" s="44"/>
      <c r="AP246" s="44"/>
      <c r="AQ246" s="44"/>
      <c r="AR246" s="44"/>
      <c r="AS246" s="44"/>
      <c r="AT246" s="44"/>
      <c r="AU246" s="44"/>
      <c r="AV246" s="44"/>
      <c r="AW246" s="44"/>
      <c r="AX246" s="44"/>
      <c r="AY246" s="44"/>
      <c r="AZ246" s="44"/>
      <c r="BA246" s="44"/>
      <c r="BB246" s="44"/>
      <c r="BC246" s="44"/>
      <c r="BD246" s="44"/>
      <c r="BE246" s="44"/>
      <c r="BF246" s="44"/>
      <c r="BG246" s="44"/>
      <c r="BH246" s="44"/>
      <c r="BI246" s="44"/>
      <c r="BJ246" s="44"/>
      <c r="BK246" s="44"/>
    </row>
    <row r="247" spans="1:63" s="43" customFormat="1" ht="12" customHeight="1">
      <c r="A247" s="44"/>
      <c r="B247" s="44"/>
      <c r="C247" s="44"/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  <c r="AA247" s="44"/>
      <c r="AB247" s="44"/>
      <c r="AC247" s="44"/>
      <c r="AD247" s="44"/>
      <c r="AE247" s="44"/>
      <c r="AF247" s="44"/>
      <c r="AG247" s="44"/>
      <c r="AH247" s="44"/>
      <c r="AI247" s="44"/>
      <c r="AJ247" s="44"/>
      <c r="AK247" s="44"/>
      <c r="AL247" s="44"/>
      <c r="AM247" s="44"/>
      <c r="AN247" s="44"/>
      <c r="AO247" s="44"/>
      <c r="AP247" s="44"/>
      <c r="AQ247" s="44"/>
      <c r="AR247" s="44"/>
      <c r="AS247" s="44"/>
      <c r="AT247" s="44"/>
      <c r="AU247" s="44"/>
      <c r="AV247" s="44"/>
      <c r="AW247" s="44"/>
      <c r="AX247" s="44"/>
      <c r="AY247" s="44"/>
      <c r="AZ247" s="44"/>
      <c r="BA247" s="44"/>
      <c r="BB247" s="44"/>
      <c r="BC247" s="44"/>
      <c r="BD247" s="44"/>
      <c r="BE247" s="44"/>
      <c r="BF247" s="44"/>
      <c r="BG247" s="44"/>
      <c r="BH247" s="44"/>
      <c r="BI247" s="44"/>
      <c r="BJ247" s="44"/>
      <c r="BK247" s="44"/>
    </row>
    <row r="248" spans="1:63" s="43" customFormat="1" ht="12" customHeight="1">
      <c r="A248" s="44"/>
      <c r="B248" s="44"/>
      <c r="C248" s="44"/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  <c r="AA248" s="44"/>
      <c r="AB248" s="44"/>
      <c r="AC248" s="44"/>
      <c r="AD248" s="44"/>
      <c r="AE248" s="44"/>
      <c r="AF248" s="44"/>
      <c r="AG248" s="44"/>
      <c r="AH248" s="44"/>
      <c r="AI248" s="44"/>
      <c r="AJ248" s="44"/>
      <c r="AK248" s="44"/>
      <c r="AL248" s="44"/>
      <c r="AM248" s="44"/>
      <c r="AN248" s="44"/>
      <c r="AO248" s="44"/>
      <c r="AP248" s="44"/>
      <c r="AQ248" s="44"/>
      <c r="AR248" s="44"/>
      <c r="AS248" s="44"/>
      <c r="AT248" s="44"/>
      <c r="AU248" s="44"/>
      <c r="AV248" s="44"/>
      <c r="AW248" s="44"/>
      <c r="AX248" s="44"/>
      <c r="AY248" s="44"/>
      <c r="AZ248" s="44"/>
      <c r="BA248" s="44"/>
      <c r="BB248" s="44"/>
      <c r="BC248" s="44"/>
      <c r="BD248" s="44"/>
      <c r="BE248" s="44"/>
      <c r="BF248" s="44"/>
      <c r="BG248" s="44"/>
      <c r="BH248" s="44"/>
      <c r="BI248" s="44"/>
      <c r="BJ248" s="44"/>
      <c r="BK248" s="44"/>
    </row>
    <row r="249" spans="1:63" s="43" customFormat="1" ht="12" customHeight="1">
      <c r="A249" s="44"/>
      <c r="B249" s="44"/>
      <c r="C249" s="44"/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  <c r="AA249" s="44"/>
      <c r="AB249" s="44"/>
      <c r="AC249" s="44"/>
      <c r="AD249" s="44"/>
      <c r="AE249" s="44"/>
      <c r="AF249" s="44"/>
      <c r="AG249" s="44"/>
      <c r="AH249" s="44"/>
      <c r="AI249" s="44"/>
      <c r="AJ249" s="44"/>
      <c r="AK249" s="44"/>
      <c r="AL249" s="44"/>
      <c r="AM249" s="44"/>
      <c r="AN249" s="44"/>
      <c r="AO249" s="44"/>
      <c r="AP249" s="44"/>
      <c r="AQ249" s="44"/>
      <c r="AR249" s="44"/>
      <c r="AS249" s="44"/>
      <c r="AT249" s="44"/>
      <c r="AU249" s="44"/>
      <c r="AV249" s="44"/>
      <c r="AW249" s="44"/>
      <c r="AX249" s="44"/>
      <c r="AY249" s="44"/>
      <c r="AZ249" s="44"/>
      <c r="BA249" s="44"/>
      <c r="BB249" s="44"/>
      <c r="BC249" s="44"/>
      <c r="BD249" s="44"/>
      <c r="BE249" s="44"/>
      <c r="BF249" s="44"/>
      <c r="BG249" s="44"/>
      <c r="BH249" s="44"/>
      <c r="BI249" s="44"/>
      <c r="BJ249" s="44"/>
      <c r="BK249" s="44"/>
    </row>
    <row r="250" spans="1:63" s="43" customFormat="1" ht="12" customHeight="1">
      <c r="A250" s="44"/>
      <c r="B250" s="44"/>
      <c r="C250" s="44"/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44"/>
      <c r="U250" s="44"/>
      <c r="V250" s="44"/>
      <c r="W250" s="44"/>
      <c r="X250" s="44"/>
      <c r="Y250" s="44"/>
      <c r="Z250" s="44"/>
      <c r="AA250" s="44"/>
      <c r="AB250" s="44"/>
      <c r="AC250" s="44"/>
      <c r="AD250" s="44"/>
      <c r="AE250" s="44"/>
      <c r="AF250" s="44"/>
      <c r="AG250" s="44"/>
      <c r="AH250" s="44"/>
      <c r="AI250" s="44"/>
      <c r="AJ250" s="44"/>
      <c r="AK250" s="44"/>
      <c r="AL250" s="44"/>
      <c r="AM250" s="44"/>
      <c r="AN250" s="44"/>
      <c r="AO250" s="44"/>
      <c r="AP250" s="44"/>
      <c r="AQ250" s="44"/>
      <c r="AR250" s="44"/>
      <c r="AS250" s="44"/>
      <c r="AT250" s="44"/>
      <c r="AU250" s="44"/>
      <c r="AV250" s="44"/>
      <c r="AW250" s="44"/>
      <c r="AX250" s="44"/>
      <c r="AY250" s="44"/>
      <c r="AZ250" s="44"/>
      <c r="BA250" s="44"/>
      <c r="BB250" s="44"/>
      <c r="BC250" s="44"/>
      <c r="BD250" s="44"/>
      <c r="BE250" s="44"/>
      <c r="BF250" s="44"/>
      <c r="BG250" s="44"/>
      <c r="BH250" s="44"/>
      <c r="BI250" s="44"/>
      <c r="BJ250" s="44"/>
      <c r="BK250" s="44"/>
    </row>
    <row r="251" spans="1:63" s="43" customFormat="1" ht="12" customHeight="1">
      <c r="A251" s="44"/>
      <c r="B251" s="44"/>
      <c r="C251" s="44"/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  <c r="AA251" s="44"/>
      <c r="AB251" s="44"/>
      <c r="AC251" s="44"/>
      <c r="AD251" s="44"/>
      <c r="AE251" s="44"/>
      <c r="AF251" s="44"/>
      <c r="AG251" s="44"/>
      <c r="AH251" s="44"/>
      <c r="AI251" s="44"/>
      <c r="AJ251" s="44"/>
      <c r="AK251" s="44"/>
      <c r="AL251" s="44"/>
      <c r="AM251" s="44"/>
      <c r="AN251" s="44"/>
      <c r="AO251" s="44"/>
      <c r="AP251" s="44"/>
      <c r="AQ251" s="44"/>
      <c r="AR251" s="44"/>
      <c r="AS251" s="44"/>
      <c r="AT251" s="44"/>
      <c r="AU251" s="44"/>
      <c r="AV251" s="44"/>
      <c r="AW251" s="44"/>
      <c r="AX251" s="44"/>
      <c r="AY251" s="44"/>
      <c r="AZ251" s="44"/>
      <c r="BA251" s="44"/>
      <c r="BB251" s="44"/>
      <c r="BC251" s="44"/>
      <c r="BD251" s="44"/>
      <c r="BE251" s="44"/>
      <c r="BF251" s="44"/>
      <c r="BG251" s="44"/>
      <c r="BH251" s="44"/>
      <c r="BI251" s="44"/>
      <c r="BJ251" s="44"/>
      <c r="BK251" s="44"/>
    </row>
    <row r="252" spans="1:63" s="43" customFormat="1" ht="12" customHeight="1">
      <c r="A252" s="44"/>
      <c r="B252" s="44"/>
      <c r="C252" s="44"/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44"/>
      <c r="U252" s="44"/>
      <c r="V252" s="44"/>
      <c r="W252" s="44"/>
      <c r="X252" s="44"/>
      <c r="Y252" s="44"/>
      <c r="Z252" s="44"/>
      <c r="AA252" s="44"/>
      <c r="AB252" s="44"/>
      <c r="AC252" s="44"/>
      <c r="AD252" s="44"/>
      <c r="AE252" s="44"/>
      <c r="AF252" s="44"/>
      <c r="AG252" s="44"/>
      <c r="AH252" s="44"/>
      <c r="AI252" s="44"/>
      <c r="AJ252" s="44"/>
      <c r="AK252" s="44"/>
      <c r="AL252" s="44"/>
      <c r="AM252" s="44"/>
      <c r="AN252" s="44"/>
      <c r="AO252" s="44"/>
      <c r="AP252" s="44"/>
      <c r="AQ252" s="44"/>
      <c r="AR252" s="44"/>
      <c r="AS252" s="44"/>
      <c r="AT252" s="44"/>
      <c r="AU252" s="44"/>
      <c r="AV252" s="44"/>
      <c r="AW252" s="44"/>
      <c r="AX252" s="44"/>
      <c r="AY252" s="44"/>
      <c r="AZ252" s="44"/>
      <c r="BA252" s="44"/>
      <c r="BB252" s="44"/>
      <c r="BC252" s="44"/>
      <c r="BD252" s="44"/>
      <c r="BE252" s="44"/>
      <c r="BF252" s="44"/>
      <c r="BG252" s="44"/>
      <c r="BH252" s="44"/>
      <c r="BI252" s="44"/>
      <c r="BJ252" s="44"/>
      <c r="BK252" s="44"/>
    </row>
    <row r="253" spans="1:63" s="43" customFormat="1" ht="12" customHeight="1">
      <c r="A253" s="44"/>
      <c r="B253" s="44"/>
      <c r="C253" s="44"/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44"/>
      <c r="U253" s="44"/>
      <c r="V253" s="44"/>
      <c r="W253" s="44"/>
      <c r="X253" s="44"/>
      <c r="Y253" s="44"/>
      <c r="Z253" s="44"/>
      <c r="AA253" s="44"/>
      <c r="AB253" s="44"/>
      <c r="AC253" s="44"/>
      <c r="AD253" s="44"/>
      <c r="AE253" s="44"/>
      <c r="AF253" s="44"/>
      <c r="AG253" s="44"/>
      <c r="AH253" s="44"/>
      <c r="AI253" s="44"/>
      <c r="AJ253" s="44"/>
      <c r="AK253" s="44"/>
      <c r="AL253" s="44"/>
      <c r="AM253" s="44"/>
      <c r="AN253" s="44"/>
      <c r="AO253" s="44"/>
      <c r="AP253" s="44"/>
      <c r="AQ253" s="44"/>
      <c r="AR253" s="44"/>
      <c r="AS253" s="44"/>
      <c r="AT253" s="44"/>
      <c r="AU253" s="44"/>
      <c r="AV253" s="44"/>
      <c r="AW253" s="44"/>
      <c r="AX253" s="44"/>
      <c r="AY253" s="44"/>
      <c r="AZ253" s="44"/>
      <c r="BA253" s="44"/>
      <c r="BB253" s="44"/>
      <c r="BC253" s="44"/>
      <c r="BD253" s="44"/>
      <c r="BE253" s="44"/>
      <c r="BF253" s="44"/>
      <c r="BG253" s="44"/>
      <c r="BH253" s="44"/>
      <c r="BI253" s="44"/>
      <c r="BJ253" s="44"/>
      <c r="BK253" s="44"/>
    </row>
    <row r="254" spans="1:63" s="43" customFormat="1" ht="12" customHeight="1">
      <c r="A254" s="44"/>
      <c r="B254" s="44"/>
      <c r="C254" s="44"/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44"/>
      <c r="U254" s="44"/>
      <c r="V254" s="44"/>
      <c r="W254" s="44"/>
      <c r="X254" s="44"/>
      <c r="Y254" s="44"/>
      <c r="Z254" s="44"/>
      <c r="AA254" s="44"/>
      <c r="AB254" s="44"/>
      <c r="AC254" s="44"/>
      <c r="AD254" s="44"/>
      <c r="AE254" s="44"/>
      <c r="AF254" s="44"/>
      <c r="AG254" s="44"/>
      <c r="AH254" s="44"/>
      <c r="AI254" s="44"/>
      <c r="AJ254" s="44"/>
      <c r="AK254" s="44"/>
      <c r="AL254" s="44"/>
      <c r="AM254" s="44"/>
      <c r="AN254" s="44"/>
      <c r="AO254" s="44"/>
      <c r="AP254" s="44"/>
      <c r="AQ254" s="44"/>
      <c r="AR254" s="44"/>
      <c r="AS254" s="44"/>
      <c r="AT254" s="44"/>
      <c r="AU254" s="44"/>
      <c r="AV254" s="44"/>
      <c r="AW254" s="44"/>
      <c r="AX254" s="44"/>
      <c r="AY254" s="44"/>
      <c r="AZ254" s="44"/>
      <c r="BA254" s="44"/>
      <c r="BB254" s="44"/>
      <c r="BC254" s="44"/>
      <c r="BD254" s="44"/>
      <c r="BE254" s="44"/>
      <c r="BF254" s="44"/>
      <c r="BG254" s="44"/>
      <c r="BH254" s="44"/>
      <c r="BI254" s="44"/>
      <c r="BJ254" s="44"/>
      <c r="BK254" s="44"/>
    </row>
    <row r="255" spans="1:63" s="43" customFormat="1" ht="12" customHeight="1">
      <c r="A255" s="44"/>
      <c r="B255" s="44"/>
      <c r="C255" s="44"/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/>
      <c r="U255" s="44"/>
      <c r="V255" s="44"/>
      <c r="W255" s="44"/>
      <c r="X255" s="44"/>
      <c r="Y255" s="44"/>
      <c r="Z255" s="44"/>
      <c r="AA255" s="44"/>
      <c r="AB255" s="44"/>
      <c r="AC255" s="44"/>
      <c r="AD255" s="44"/>
      <c r="AE255" s="44"/>
      <c r="AF255" s="44"/>
      <c r="AG255" s="44"/>
      <c r="AH255" s="44"/>
      <c r="AI255" s="44"/>
      <c r="AJ255" s="44"/>
      <c r="AK255" s="44"/>
      <c r="AL255" s="44"/>
      <c r="AM255" s="44"/>
      <c r="AN255" s="44"/>
      <c r="AO255" s="44"/>
      <c r="AP255" s="44"/>
      <c r="AQ255" s="44"/>
      <c r="AR255" s="44"/>
      <c r="AS255" s="44"/>
      <c r="AT255" s="44"/>
      <c r="AU255" s="44"/>
      <c r="AV255" s="44"/>
      <c r="AW255" s="44"/>
      <c r="AX255" s="44"/>
      <c r="AY255" s="44"/>
      <c r="AZ255" s="44"/>
      <c r="BA255" s="44"/>
      <c r="BB255" s="44"/>
      <c r="BC255" s="44"/>
      <c r="BD255" s="44"/>
      <c r="BE255" s="44"/>
      <c r="BF255" s="44"/>
      <c r="BG255" s="44"/>
      <c r="BH255" s="44"/>
      <c r="BI255" s="44"/>
      <c r="BJ255" s="44"/>
      <c r="BK255" s="44"/>
    </row>
    <row r="256" spans="1:63" s="43" customFormat="1" ht="12" customHeight="1">
      <c r="A256" s="44"/>
      <c r="B256" s="44"/>
      <c r="C256" s="44"/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44"/>
      <c r="U256" s="44"/>
      <c r="V256" s="44"/>
      <c r="W256" s="44"/>
      <c r="X256" s="44"/>
      <c r="Y256" s="44"/>
      <c r="Z256" s="44"/>
      <c r="AA256" s="44"/>
      <c r="AB256" s="44"/>
      <c r="AC256" s="44"/>
      <c r="AD256" s="44"/>
      <c r="AE256" s="44"/>
      <c r="AF256" s="44"/>
      <c r="AG256" s="44"/>
      <c r="AH256" s="44"/>
      <c r="AI256" s="44"/>
      <c r="AJ256" s="44"/>
      <c r="AK256" s="44"/>
      <c r="AL256" s="44"/>
      <c r="AM256" s="44"/>
      <c r="AN256" s="44"/>
      <c r="AO256" s="44"/>
      <c r="AP256" s="44"/>
      <c r="AQ256" s="44"/>
      <c r="AR256" s="44"/>
      <c r="AS256" s="44"/>
      <c r="AT256" s="44"/>
      <c r="AU256" s="44"/>
      <c r="AV256" s="44"/>
      <c r="AW256" s="44"/>
      <c r="AX256" s="44"/>
      <c r="AY256" s="44"/>
      <c r="AZ256" s="44"/>
      <c r="BA256" s="44"/>
      <c r="BB256" s="44"/>
      <c r="BC256" s="44"/>
      <c r="BD256" s="44"/>
      <c r="BE256" s="44"/>
      <c r="BF256" s="44"/>
      <c r="BG256" s="44"/>
      <c r="BH256" s="44"/>
      <c r="BI256" s="44"/>
      <c r="BJ256" s="44"/>
      <c r="BK256" s="44"/>
    </row>
    <row r="257" spans="1:63" s="43" customFormat="1" ht="12" customHeight="1">
      <c r="A257" s="44"/>
      <c r="B257" s="44"/>
      <c r="C257" s="44"/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44"/>
      <c r="U257" s="44"/>
      <c r="V257" s="44"/>
      <c r="W257" s="44"/>
      <c r="X257" s="44"/>
      <c r="Y257" s="44"/>
      <c r="Z257" s="44"/>
      <c r="AA257" s="44"/>
      <c r="AB257" s="44"/>
      <c r="AC257" s="44"/>
      <c r="AD257" s="44"/>
      <c r="AE257" s="44"/>
      <c r="AF257" s="44"/>
      <c r="AG257" s="44"/>
      <c r="AH257" s="44"/>
      <c r="AI257" s="44"/>
      <c r="AJ257" s="44"/>
      <c r="AK257" s="44"/>
      <c r="AL257" s="44"/>
      <c r="AM257" s="44"/>
      <c r="AN257" s="44"/>
      <c r="AO257" s="44"/>
      <c r="AP257" s="44"/>
      <c r="AQ257" s="44"/>
      <c r="AR257" s="44"/>
      <c r="AS257" s="44"/>
      <c r="AT257" s="44"/>
      <c r="AU257" s="44"/>
      <c r="AV257" s="44"/>
      <c r="AW257" s="44"/>
      <c r="AX257" s="44"/>
      <c r="AY257" s="44"/>
      <c r="AZ257" s="44"/>
      <c r="BA257" s="44"/>
      <c r="BB257" s="44"/>
      <c r="BC257" s="44"/>
      <c r="BD257" s="44"/>
      <c r="BE257" s="44"/>
      <c r="BF257" s="44"/>
      <c r="BG257" s="44"/>
      <c r="BH257" s="44"/>
      <c r="BI257" s="44"/>
      <c r="BJ257" s="44"/>
      <c r="BK257" s="44"/>
    </row>
    <row r="258" spans="1:63" s="43" customFormat="1" ht="12" customHeight="1">
      <c r="A258" s="44"/>
      <c r="B258" s="44"/>
      <c r="C258" s="44"/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  <c r="AB258" s="44"/>
      <c r="AC258" s="44"/>
      <c r="AD258" s="44"/>
      <c r="AE258" s="44"/>
      <c r="AF258" s="44"/>
      <c r="AG258" s="44"/>
      <c r="AH258" s="44"/>
      <c r="AI258" s="44"/>
      <c r="AJ258" s="44"/>
      <c r="AK258" s="44"/>
      <c r="AL258" s="44"/>
      <c r="AM258" s="44"/>
      <c r="AN258" s="44"/>
      <c r="AO258" s="44"/>
      <c r="AP258" s="44"/>
      <c r="AQ258" s="44"/>
      <c r="AR258" s="44"/>
      <c r="AS258" s="44"/>
      <c r="AT258" s="44"/>
      <c r="AU258" s="44"/>
      <c r="AV258" s="44"/>
      <c r="AW258" s="44"/>
      <c r="AX258" s="44"/>
      <c r="AY258" s="44"/>
      <c r="AZ258" s="44"/>
      <c r="BA258" s="44"/>
      <c r="BB258" s="44"/>
      <c r="BC258" s="44"/>
      <c r="BD258" s="44"/>
      <c r="BE258" s="44"/>
      <c r="BF258" s="44"/>
      <c r="BG258" s="44"/>
      <c r="BH258" s="44"/>
      <c r="BI258" s="44"/>
      <c r="BJ258" s="44"/>
      <c r="BK258" s="44"/>
    </row>
    <row r="259" spans="1:63" s="43" customFormat="1" ht="12" customHeight="1">
      <c r="A259" s="44"/>
      <c r="B259" s="44"/>
      <c r="C259" s="44"/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/>
      <c r="Y259" s="44"/>
      <c r="Z259" s="44"/>
      <c r="AA259" s="44"/>
      <c r="AB259" s="44"/>
      <c r="AC259" s="44"/>
      <c r="AD259" s="44"/>
      <c r="AE259" s="44"/>
      <c r="AF259" s="44"/>
      <c r="AG259" s="44"/>
      <c r="AH259" s="44"/>
      <c r="AI259" s="44"/>
      <c r="AJ259" s="44"/>
      <c r="AK259" s="44"/>
      <c r="AL259" s="44"/>
      <c r="AM259" s="44"/>
      <c r="AN259" s="44"/>
      <c r="AO259" s="44"/>
      <c r="AP259" s="44"/>
      <c r="AQ259" s="44"/>
      <c r="AR259" s="44"/>
      <c r="AS259" s="44"/>
      <c r="AT259" s="44"/>
      <c r="AU259" s="44"/>
      <c r="AV259" s="44"/>
      <c r="AW259" s="44"/>
      <c r="AX259" s="44"/>
      <c r="AY259" s="44"/>
      <c r="AZ259" s="44"/>
      <c r="BA259" s="44"/>
      <c r="BB259" s="44"/>
      <c r="BC259" s="44"/>
      <c r="BD259" s="44"/>
      <c r="BE259" s="44"/>
      <c r="BF259" s="44"/>
      <c r="BG259" s="44"/>
      <c r="BH259" s="44"/>
      <c r="BI259" s="44"/>
      <c r="BJ259" s="44"/>
      <c r="BK259" s="44"/>
    </row>
    <row r="260" spans="1:63" s="43" customFormat="1" ht="12" customHeight="1">
      <c r="A260" s="44"/>
      <c r="B260" s="44"/>
      <c r="C260" s="44"/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  <c r="AB260" s="44"/>
      <c r="AC260" s="44"/>
      <c r="AD260" s="44"/>
      <c r="AE260" s="44"/>
      <c r="AF260" s="44"/>
      <c r="AG260" s="44"/>
      <c r="AH260" s="44"/>
      <c r="AI260" s="44"/>
      <c r="AJ260" s="44"/>
      <c r="AK260" s="44"/>
      <c r="AL260" s="44"/>
      <c r="AM260" s="44"/>
      <c r="AN260" s="44"/>
      <c r="AO260" s="44"/>
      <c r="AP260" s="44"/>
      <c r="AQ260" s="44"/>
      <c r="AR260" s="44"/>
      <c r="AS260" s="44"/>
      <c r="AT260" s="44"/>
      <c r="AU260" s="44"/>
      <c r="AV260" s="44"/>
      <c r="AW260" s="44"/>
      <c r="AX260" s="44"/>
      <c r="AY260" s="44"/>
      <c r="AZ260" s="44"/>
      <c r="BA260" s="44"/>
      <c r="BB260" s="44"/>
      <c r="BC260" s="44"/>
      <c r="BD260" s="44"/>
      <c r="BE260" s="44"/>
      <c r="BF260" s="44"/>
      <c r="BG260" s="44"/>
      <c r="BH260" s="44"/>
      <c r="BI260" s="44"/>
      <c r="BJ260" s="44"/>
      <c r="BK260" s="44"/>
    </row>
    <row r="261" spans="1:63" s="43" customFormat="1" ht="12" customHeight="1">
      <c r="A261" s="44"/>
      <c r="B261" s="44"/>
      <c r="C261" s="44"/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44"/>
      <c r="U261" s="44"/>
      <c r="V261" s="44"/>
      <c r="W261" s="44"/>
      <c r="X261" s="44"/>
      <c r="Y261" s="44"/>
      <c r="Z261" s="44"/>
      <c r="AA261" s="44"/>
      <c r="AB261" s="44"/>
      <c r="AC261" s="44"/>
      <c r="AD261" s="44"/>
      <c r="AE261" s="44"/>
      <c r="AF261" s="44"/>
      <c r="AG261" s="44"/>
      <c r="AH261" s="44"/>
      <c r="AI261" s="44"/>
      <c r="AJ261" s="44"/>
      <c r="AK261" s="44"/>
      <c r="AL261" s="44"/>
      <c r="AM261" s="44"/>
      <c r="AN261" s="44"/>
      <c r="AO261" s="44"/>
      <c r="AP261" s="44"/>
      <c r="AQ261" s="44"/>
      <c r="AR261" s="44"/>
      <c r="AS261" s="44"/>
      <c r="AT261" s="44"/>
      <c r="AU261" s="44"/>
      <c r="AV261" s="44"/>
      <c r="AW261" s="44"/>
      <c r="AX261" s="44"/>
      <c r="AY261" s="44"/>
      <c r="AZ261" s="44"/>
      <c r="BA261" s="44"/>
      <c r="BB261" s="44"/>
      <c r="BC261" s="44"/>
      <c r="BD261" s="44"/>
      <c r="BE261" s="44"/>
      <c r="BF261" s="44"/>
      <c r="BG261" s="44"/>
      <c r="BH261" s="44"/>
      <c r="BI261" s="44"/>
      <c r="BJ261" s="44"/>
      <c r="BK261" s="44"/>
    </row>
    <row r="262" spans="1:63" s="43" customFormat="1" ht="12" customHeight="1">
      <c r="A262" s="44"/>
      <c r="B262" s="44"/>
      <c r="C262" s="44"/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  <c r="AA262" s="44"/>
      <c r="AB262" s="44"/>
      <c r="AC262" s="44"/>
      <c r="AD262" s="44"/>
      <c r="AE262" s="44"/>
      <c r="AF262" s="44"/>
      <c r="AG262" s="44"/>
      <c r="AH262" s="44"/>
      <c r="AI262" s="44"/>
      <c r="AJ262" s="44"/>
      <c r="AK262" s="44"/>
      <c r="AL262" s="44"/>
      <c r="AM262" s="44"/>
      <c r="AN262" s="44"/>
      <c r="AO262" s="44"/>
      <c r="AP262" s="44"/>
      <c r="AQ262" s="44"/>
      <c r="AR262" s="44"/>
      <c r="AS262" s="44"/>
      <c r="AT262" s="44"/>
      <c r="AU262" s="44"/>
      <c r="AV262" s="44"/>
      <c r="AW262" s="44"/>
      <c r="AX262" s="44"/>
      <c r="AY262" s="44"/>
      <c r="AZ262" s="44"/>
      <c r="BA262" s="44"/>
      <c r="BB262" s="44"/>
      <c r="BC262" s="44"/>
      <c r="BD262" s="44"/>
      <c r="BE262" s="44"/>
      <c r="BF262" s="44"/>
      <c r="BG262" s="44"/>
      <c r="BH262" s="44"/>
      <c r="BI262" s="44"/>
      <c r="BJ262" s="44"/>
      <c r="BK262" s="44"/>
    </row>
    <row r="263" spans="1:63" s="43" customFormat="1" ht="12" customHeight="1">
      <c r="A263" s="44"/>
      <c r="B263" s="44"/>
      <c r="C263" s="44"/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44"/>
      <c r="U263" s="44"/>
      <c r="V263" s="44"/>
      <c r="W263" s="44"/>
      <c r="X263" s="44"/>
      <c r="Y263" s="44"/>
      <c r="Z263" s="44"/>
      <c r="AA263" s="44"/>
      <c r="AB263" s="44"/>
      <c r="AC263" s="44"/>
      <c r="AD263" s="44"/>
      <c r="AE263" s="44"/>
      <c r="AF263" s="44"/>
      <c r="AG263" s="44"/>
      <c r="AH263" s="44"/>
      <c r="AI263" s="44"/>
      <c r="AJ263" s="44"/>
      <c r="AK263" s="44"/>
      <c r="AL263" s="44"/>
      <c r="AM263" s="44"/>
      <c r="AN263" s="44"/>
      <c r="AO263" s="44"/>
      <c r="AP263" s="44"/>
      <c r="AQ263" s="44"/>
      <c r="AR263" s="44"/>
      <c r="AS263" s="44"/>
      <c r="AT263" s="44"/>
      <c r="AU263" s="44"/>
      <c r="AV263" s="44"/>
      <c r="AW263" s="44"/>
      <c r="AX263" s="44"/>
      <c r="AY263" s="44"/>
      <c r="AZ263" s="44"/>
      <c r="BA263" s="44"/>
      <c r="BB263" s="44"/>
      <c r="BC263" s="44"/>
      <c r="BD263" s="44"/>
      <c r="BE263" s="44"/>
      <c r="BF263" s="44"/>
      <c r="BG263" s="44"/>
      <c r="BH263" s="44"/>
      <c r="BI263" s="44"/>
      <c r="BJ263" s="44"/>
      <c r="BK263" s="44"/>
    </row>
    <row r="264" spans="1:63" s="43" customFormat="1" ht="12" customHeight="1">
      <c r="A264" s="44"/>
      <c r="B264" s="44"/>
      <c r="C264" s="44"/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  <c r="AB264" s="44"/>
      <c r="AC264" s="44"/>
      <c r="AD264" s="44"/>
      <c r="AE264" s="44"/>
      <c r="AF264" s="44"/>
      <c r="AG264" s="44"/>
      <c r="AH264" s="44"/>
      <c r="AI264" s="44"/>
      <c r="AJ264" s="44"/>
      <c r="AK264" s="44"/>
      <c r="AL264" s="44"/>
      <c r="AM264" s="44"/>
      <c r="AN264" s="44"/>
      <c r="AO264" s="44"/>
      <c r="AP264" s="44"/>
      <c r="AQ264" s="44"/>
      <c r="AR264" s="44"/>
      <c r="AS264" s="44"/>
      <c r="AT264" s="44"/>
      <c r="AU264" s="44"/>
      <c r="AV264" s="44"/>
      <c r="AW264" s="44"/>
      <c r="AX264" s="44"/>
      <c r="AY264" s="44"/>
      <c r="AZ264" s="44"/>
      <c r="BA264" s="44"/>
      <c r="BB264" s="44"/>
      <c r="BC264" s="44"/>
      <c r="BD264" s="44"/>
      <c r="BE264" s="44"/>
      <c r="BF264" s="44"/>
      <c r="BG264" s="44"/>
      <c r="BH264" s="44"/>
      <c r="BI264" s="44"/>
      <c r="BJ264" s="44"/>
      <c r="BK264" s="44"/>
    </row>
    <row r="265" spans="1:63" s="43" customFormat="1" ht="12" customHeight="1">
      <c r="A265" s="44"/>
      <c r="B265" s="44"/>
      <c r="C265" s="44"/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44"/>
      <c r="U265" s="44"/>
      <c r="V265" s="44"/>
      <c r="W265" s="44"/>
      <c r="X265" s="44"/>
      <c r="Y265" s="44"/>
      <c r="Z265" s="44"/>
      <c r="AA265" s="44"/>
      <c r="AB265" s="44"/>
      <c r="AC265" s="44"/>
      <c r="AD265" s="44"/>
      <c r="AE265" s="44"/>
      <c r="AF265" s="44"/>
      <c r="AG265" s="44"/>
      <c r="AH265" s="44"/>
      <c r="AI265" s="44"/>
      <c r="AJ265" s="44"/>
      <c r="AK265" s="44"/>
      <c r="AL265" s="44"/>
      <c r="AM265" s="44"/>
      <c r="AN265" s="44"/>
      <c r="AO265" s="44"/>
      <c r="AP265" s="44"/>
      <c r="AQ265" s="44"/>
      <c r="AR265" s="44"/>
      <c r="AS265" s="44"/>
      <c r="AT265" s="44"/>
      <c r="AU265" s="44"/>
      <c r="AV265" s="44"/>
      <c r="AW265" s="44"/>
      <c r="AX265" s="44"/>
      <c r="AY265" s="44"/>
      <c r="AZ265" s="44"/>
      <c r="BA265" s="44"/>
      <c r="BB265" s="44"/>
      <c r="BC265" s="44"/>
      <c r="BD265" s="44"/>
      <c r="BE265" s="44"/>
      <c r="BF265" s="44"/>
      <c r="BG265" s="44"/>
      <c r="BH265" s="44"/>
      <c r="BI265" s="44"/>
      <c r="BJ265" s="44"/>
      <c r="BK265" s="44"/>
    </row>
    <row r="266" spans="1:63" s="43" customFormat="1" ht="12" customHeight="1">
      <c r="A266" s="44"/>
      <c r="B266" s="44"/>
      <c r="C266" s="44"/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  <c r="AA266" s="44"/>
      <c r="AB266" s="44"/>
      <c r="AC266" s="44"/>
      <c r="AD266" s="44"/>
      <c r="AE266" s="44"/>
      <c r="AF266" s="44"/>
      <c r="AG266" s="44"/>
      <c r="AH266" s="44"/>
      <c r="AI266" s="44"/>
      <c r="AJ266" s="44"/>
      <c r="AK266" s="44"/>
      <c r="AL266" s="44"/>
      <c r="AM266" s="44"/>
      <c r="AN266" s="44"/>
      <c r="AO266" s="44"/>
      <c r="AP266" s="44"/>
      <c r="AQ266" s="44"/>
      <c r="AR266" s="44"/>
      <c r="AS266" s="44"/>
      <c r="AT266" s="44"/>
      <c r="AU266" s="44"/>
      <c r="AV266" s="44"/>
      <c r="AW266" s="44"/>
      <c r="AX266" s="44"/>
      <c r="AY266" s="44"/>
      <c r="AZ266" s="44"/>
      <c r="BA266" s="44"/>
      <c r="BB266" s="44"/>
      <c r="BC266" s="44"/>
      <c r="BD266" s="44"/>
      <c r="BE266" s="44"/>
      <c r="BF266" s="44"/>
      <c r="BG266" s="44"/>
      <c r="BH266" s="44"/>
      <c r="BI266" s="44"/>
      <c r="BJ266" s="44"/>
      <c r="BK266" s="44"/>
    </row>
    <row r="267" spans="1:63" s="43" customFormat="1" ht="12" customHeight="1">
      <c r="A267" s="44"/>
      <c r="B267" s="44"/>
      <c r="C267" s="44"/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44"/>
      <c r="U267" s="44"/>
      <c r="V267" s="44"/>
      <c r="W267" s="44"/>
      <c r="X267" s="44"/>
      <c r="Y267" s="44"/>
      <c r="Z267" s="44"/>
      <c r="AA267" s="44"/>
      <c r="AB267" s="44"/>
      <c r="AC267" s="44"/>
      <c r="AD267" s="44"/>
      <c r="AE267" s="44"/>
      <c r="AF267" s="44"/>
      <c r="AG267" s="44"/>
      <c r="AH267" s="44"/>
      <c r="AI267" s="44"/>
      <c r="AJ267" s="44"/>
      <c r="AK267" s="44"/>
      <c r="AL267" s="44"/>
      <c r="AM267" s="44"/>
      <c r="AN267" s="44"/>
      <c r="AO267" s="44"/>
      <c r="AP267" s="44"/>
      <c r="AQ267" s="44"/>
      <c r="AR267" s="44"/>
      <c r="AS267" s="44"/>
      <c r="AT267" s="44"/>
      <c r="AU267" s="44"/>
      <c r="AV267" s="44"/>
      <c r="AW267" s="44"/>
      <c r="AX267" s="44"/>
      <c r="AY267" s="44"/>
      <c r="AZ267" s="44"/>
      <c r="BA267" s="44"/>
      <c r="BB267" s="44"/>
      <c r="BC267" s="44"/>
      <c r="BD267" s="44"/>
      <c r="BE267" s="44"/>
      <c r="BF267" s="44"/>
      <c r="BG267" s="44"/>
      <c r="BH267" s="44"/>
      <c r="BI267" s="44"/>
      <c r="BJ267" s="44"/>
      <c r="BK267" s="44"/>
    </row>
    <row r="268" spans="1:63" s="43" customFormat="1" ht="12" customHeight="1">
      <c r="A268" s="44"/>
      <c r="B268" s="44"/>
      <c r="C268" s="44"/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  <c r="AA268" s="44"/>
      <c r="AB268" s="44"/>
      <c r="AC268" s="44"/>
      <c r="AD268" s="44"/>
      <c r="AE268" s="44"/>
      <c r="AF268" s="44"/>
      <c r="AG268" s="44"/>
      <c r="AH268" s="44"/>
      <c r="AI268" s="44"/>
      <c r="AJ268" s="44"/>
      <c r="AK268" s="44"/>
      <c r="AL268" s="44"/>
      <c r="AM268" s="44"/>
      <c r="AN268" s="44"/>
      <c r="AO268" s="44"/>
      <c r="AP268" s="44"/>
      <c r="AQ268" s="44"/>
      <c r="AR268" s="44"/>
      <c r="AS268" s="44"/>
      <c r="AT268" s="44"/>
      <c r="AU268" s="44"/>
      <c r="AV268" s="44"/>
      <c r="AW268" s="44"/>
      <c r="AX268" s="44"/>
      <c r="AY268" s="44"/>
      <c r="AZ268" s="44"/>
      <c r="BA268" s="44"/>
      <c r="BB268" s="44"/>
      <c r="BC268" s="44"/>
      <c r="BD268" s="44"/>
      <c r="BE268" s="44"/>
      <c r="BF268" s="44"/>
      <c r="BG268" s="44"/>
      <c r="BH268" s="44"/>
      <c r="BI268" s="44"/>
      <c r="BJ268" s="44"/>
      <c r="BK268" s="44"/>
    </row>
    <row r="269" spans="1:63" s="43" customFormat="1" ht="12" customHeight="1">
      <c r="A269" s="44"/>
      <c r="B269" s="44"/>
      <c r="C269" s="44"/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  <c r="V269" s="44"/>
      <c r="W269" s="44"/>
      <c r="X269" s="44"/>
      <c r="Y269" s="44"/>
      <c r="Z269" s="44"/>
      <c r="AA269" s="44"/>
      <c r="AB269" s="44"/>
      <c r="AC269" s="44"/>
      <c r="AD269" s="44"/>
      <c r="AE269" s="44"/>
      <c r="AF269" s="44"/>
      <c r="AG269" s="44"/>
      <c r="AH269" s="44"/>
      <c r="AI269" s="44"/>
      <c r="AJ269" s="44"/>
      <c r="AK269" s="44"/>
      <c r="AL269" s="44"/>
      <c r="AM269" s="44"/>
      <c r="AN269" s="44"/>
      <c r="AO269" s="44"/>
      <c r="AP269" s="44"/>
      <c r="AQ269" s="44"/>
      <c r="AR269" s="44"/>
      <c r="AS269" s="44"/>
      <c r="AT269" s="44"/>
      <c r="AU269" s="44"/>
      <c r="AV269" s="44"/>
      <c r="AW269" s="44"/>
      <c r="AX269" s="44"/>
      <c r="AY269" s="44"/>
      <c r="AZ269" s="44"/>
      <c r="BA269" s="44"/>
      <c r="BB269" s="44"/>
      <c r="BC269" s="44"/>
      <c r="BD269" s="44"/>
      <c r="BE269" s="44"/>
      <c r="BF269" s="44"/>
      <c r="BG269" s="44"/>
      <c r="BH269" s="44"/>
      <c r="BI269" s="44"/>
      <c r="BJ269" s="44"/>
      <c r="BK269" s="44"/>
    </row>
    <row r="270" spans="1:63" s="43" customFormat="1" ht="12" customHeight="1">
      <c r="A270" s="44"/>
      <c r="B270" s="44"/>
      <c r="C270" s="44"/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  <c r="AA270" s="44"/>
      <c r="AB270" s="44"/>
      <c r="AC270" s="44"/>
      <c r="AD270" s="44"/>
      <c r="AE270" s="44"/>
      <c r="AF270" s="44"/>
      <c r="AG270" s="44"/>
      <c r="AH270" s="44"/>
      <c r="AI270" s="44"/>
      <c r="AJ270" s="44"/>
      <c r="AK270" s="44"/>
      <c r="AL270" s="44"/>
      <c r="AM270" s="44"/>
      <c r="AN270" s="44"/>
      <c r="AO270" s="44"/>
      <c r="AP270" s="44"/>
      <c r="AQ270" s="44"/>
      <c r="AR270" s="44"/>
      <c r="AS270" s="44"/>
      <c r="AT270" s="44"/>
      <c r="AU270" s="44"/>
      <c r="AV270" s="44"/>
      <c r="AW270" s="44"/>
      <c r="AX270" s="44"/>
      <c r="AY270" s="44"/>
      <c r="AZ270" s="44"/>
      <c r="BA270" s="44"/>
      <c r="BB270" s="44"/>
      <c r="BC270" s="44"/>
      <c r="BD270" s="44"/>
      <c r="BE270" s="44"/>
      <c r="BF270" s="44"/>
      <c r="BG270" s="44"/>
      <c r="BH270" s="44"/>
      <c r="BI270" s="44"/>
      <c r="BJ270" s="44"/>
      <c r="BK270" s="44"/>
    </row>
    <row r="271" spans="1:63" s="43" customFormat="1" ht="12" customHeight="1">
      <c r="A271" s="44"/>
      <c r="B271" s="44"/>
      <c r="C271" s="44"/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44"/>
      <c r="U271" s="44"/>
      <c r="V271" s="44"/>
      <c r="W271" s="44"/>
      <c r="X271" s="44"/>
      <c r="Y271" s="44"/>
      <c r="Z271" s="44"/>
      <c r="AA271" s="44"/>
      <c r="AB271" s="44"/>
      <c r="AC271" s="44"/>
      <c r="AD271" s="44"/>
      <c r="AE271" s="44"/>
      <c r="AF271" s="44"/>
      <c r="AG271" s="44"/>
      <c r="AH271" s="44"/>
      <c r="AI271" s="44"/>
      <c r="AJ271" s="44"/>
      <c r="AK271" s="44"/>
      <c r="AL271" s="44"/>
      <c r="AM271" s="44"/>
      <c r="AN271" s="44"/>
      <c r="AO271" s="44"/>
      <c r="AP271" s="44"/>
      <c r="AQ271" s="44"/>
      <c r="AR271" s="44"/>
      <c r="AS271" s="44"/>
      <c r="AT271" s="44"/>
      <c r="AU271" s="44"/>
      <c r="AV271" s="44"/>
      <c r="AW271" s="44"/>
      <c r="AX271" s="44"/>
      <c r="AY271" s="44"/>
      <c r="AZ271" s="44"/>
      <c r="BA271" s="44"/>
      <c r="BB271" s="44"/>
      <c r="BC271" s="44"/>
      <c r="BD271" s="44"/>
      <c r="BE271" s="44"/>
      <c r="BF271" s="44"/>
      <c r="BG271" s="44"/>
      <c r="BH271" s="44"/>
      <c r="BI271" s="44"/>
      <c r="BJ271" s="44"/>
      <c r="BK271" s="44"/>
    </row>
    <row r="272" spans="1:63" s="43" customFormat="1" ht="12" customHeight="1">
      <c r="A272" s="44"/>
      <c r="B272" s="44"/>
      <c r="C272" s="44"/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  <c r="AB272" s="44"/>
      <c r="AC272" s="44"/>
      <c r="AD272" s="44"/>
      <c r="AE272" s="44"/>
      <c r="AF272" s="44"/>
      <c r="AG272" s="44"/>
      <c r="AH272" s="44"/>
      <c r="AI272" s="44"/>
      <c r="AJ272" s="44"/>
      <c r="AK272" s="44"/>
      <c r="AL272" s="44"/>
      <c r="AM272" s="44"/>
      <c r="AN272" s="44"/>
      <c r="AO272" s="44"/>
      <c r="AP272" s="44"/>
      <c r="AQ272" s="44"/>
      <c r="AR272" s="44"/>
      <c r="AS272" s="44"/>
      <c r="AT272" s="44"/>
      <c r="AU272" s="44"/>
      <c r="AV272" s="44"/>
      <c r="AW272" s="44"/>
      <c r="AX272" s="44"/>
      <c r="AY272" s="44"/>
      <c r="AZ272" s="44"/>
      <c r="BA272" s="44"/>
      <c r="BB272" s="44"/>
      <c r="BC272" s="44"/>
      <c r="BD272" s="44"/>
      <c r="BE272" s="44"/>
      <c r="BF272" s="44"/>
      <c r="BG272" s="44"/>
      <c r="BH272" s="44"/>
      <c r="BI272" s="44"/>
      <c r="BJ272" s="44"/>
      <c r="BK272" s="44"/>
    </row>
    <row r="273" spans="1:63" s="43" customFormat="1" ht="12" customHeight="1">
      <c r="A273" s="44"/>
      <c r="B273" s="44"/>
      <c r="C273" s="44"/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  <c r="AA273" s="44"/>
      <c r="AB273" s="44"/>
      <c r="AC273" s="44"/>
      <c r="AD273" s="44"/>
      <c r="AE273" s="44"/>
      <c r="AF273" s="44"/>
      <c r="AG273" s="44"/>
      <c r="AH273" s="44"/>
      <c r="AI273" s="44"/>
      <c r="AJ273" s="44"/>
      <c r="AK273" s="44"/>
      <c r="AL273" s="44"/>
      <c r="AM273" s="44"/>
      <c r="AN273" s="44"/>
      <c r="AO273" s="44"/>
      <c r="AP273" s="44"/>
      <c r="AQ273" s="44"/>
      <c r="AR273" s="44"/>
      <c r="AS273" s="44"/>
      <c r="AT273" s="44"/>
      <c r="AU273" s="44"/>
      <c r="AV273" s="44"/>
      <c r="AW273" s="44"/>
      <c r="AX273" s="44"/>
      <c r="AY273" s="44"/>
      <c r="AZ273" s="44"/>
      <c r="BA273" s="44"/>
      <c r="BB273" s="44"/>
      <c r="BC273" s="44"/>
      <c r="BD273" s="44"/>
      <c r="BE273" s="44"/>
      <c r="BF273" s="44"/>
      <c r="BG273" s="44"/>
      <c r="BH273" s="44"/>
      <c r="BI273" s="44"/>
      <c r="BJ273" s="44"/>
      <c r="BK273" s="44"/>
    </row>
    <row r="274" spans="1:63" s="43" customFormat="1" ht="12" customHeight="1">
      <c r="A274" s="44"/>
      <c r="B274" s="44"/>
      <c r="C274" s="44"/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  <c r="AC274" s="44"/>
      <c r="AD274" s="44"/>
      <c r="AE274" s="44"/>
      <c r="AF274" s="44"/>
      <c r="AG274" s="44"/>
      <c r="AH274" s="44"/>
      <c r="AI274" s="44"/>
      <c r="AJ274" s="44"/>
      <c r="AK274" s="44"/>
      <c r="AL274" s="44"/>
      <c r="AM274" s="44"/>
      <c r="AN274" s="44"/>
      <c r="AO274" s="44"/>
      <c r="AP274" s="44"/>
      <c r="AQ274" s="44"/>
      <c r="AR274" s="44"/>
      <c r="AS274" s="44"/>
      <c r="AT274" s="44"/>
      <c r="AU274" s="44"/>
      <c r="AV274" s="44"/>
      <c r="AW274" s="44"/>
      <c r="AX274" s="44"/>
      <c r="AY274" s="44"/>
      <c r="AZ274" s="44"/>
      <c r="BA274" s="44"/>
      <c r="BB274" s="44"/>
      <c r="BC274" s="44"/>
      <c r="BD274" s="44"/>
      <c r="BE274" s="44"/>
      <c r="BF274" s="44"/>
      <c r="BG274" s="44"/>
      <c r="BH274" s="44"/>
      <c r="BI274" s="44"/>
      <c r="BJ274" s="44"/>
      <c r="BK274" s="44"/>
    </row>
    <row r="275" spans="1:63" s="43" customFormat="1" ht="12" customHeight="1">
      <c r="A275" s="44"/>
      <c r="B275" s="44"/>
      <c r="C275" s="44"/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44"/>
      <c r="U275" s="44"/>
      <c r="V275" s="44"/>
      <c r="W275" s="44"/>
      <c r="X275" s="44"/>
      <c r="Y275" s="44"/>
      <c r="Z275" s="44"/>
      <c r="AA275" s="44"/>
      <c r="AB275" s="44"/>
      <c r="AC275" s="44"/>
      <c r="AD275" s="44"/>
      <c r="AE275" s="44"/>
      <c r="AF275" s="44"/>
      <c r="AG275" s="44"/>
      <c r="AH275" s="44"/>
      <c r="AI275" s="44"/>
      <c r="AJ275" s="44"/>
      <c r="AK275" s="44"/>
      <c r="AL275" s="44"/>
      <c r="AM275" s="44"/>
      <c r="AN275" s="44"/>
      <c r="AO275" s="44"/>
      <c r="AP275" s="44"/>
      <c r="AQ275" s="44"/>
      <c r="AR275" s="44"/>
      <c r="AS275" s="44"/>
      <c r="AT275" s="44"/>
      <c r="AU275" s="44"/>
      <c r="AV275" s="44"/>
      <c r="AW275" s="44"/>
      <c r="AX275" s="44"/>
      <c r="AY275" s="44"/>
      <c r="AZ275" s="44"/>
      <c r="BA275" s="44"/>
      <c r="BB275" s="44"/>
      <c r="BC275" s="44"/>
      <c r="BD275" s="44"/>
      <c r="BE275" s="44"/>
      <c r="BF275" s="44"/>
      <c r="BG275" s="44"/>
      <c r="BH275" s="44"/>
      <c r="BI275" s="44"/>
      <c r="BJ275" s="44"/>
      <c r="BK275" s="44"/>
    </row>
    <row r="276" spans="1:63" s="43" customFormat="1" ht="12" customHeight="1">
      <c r="A276" s="44"/>
      <c r="B276" s="44"/>
      <c r="C276" s="44"/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  <c r="AA276" s="44"/>
      <c r="AB276" s="44"/>
      <c r="AC276" s="44"/>
      <c r="AD276" s="44"/>
      <c r="AE276" s="44"/>
      <c r="AF276" s="44"/>
      <c r="AG276" s="44"/>
      <c r="AH276" s="44"/>
      <c r="AI276" s="44"/>
      <c r="AJ276" s="44"/>
      <c r="AK276" s="44"/>
      <c r="AL276" s="44"/>
      <c r="AM276" s="44"/>
      <c r="AN276" s="44"/>
      <c r="AO276" s="44"/>
      <c r="AP276" s="44"/>
      <c r="AQ276" s="44"/>
      <c r="AR276" s="44"/>
      <c r="AS276" s="44"/>
      <c r="AT276" s="44"/>
      <c r="AU276" s="44"/>
      <c r="AV276" s="44"/>
      <c r="AW276" s="44"/>
      <c r="AX276" s="44"/>
      <c r="AY276" s="44"/>
      <c r="AZ276" s="44"/>
      <c r="BA276" s="44"/>
      <c r="BB276" s="44"/>
      <c r="BC276" s="44"/>
      <c r="BD276" s="44"/>
      <c r="BE276" s="44"/>
      <c r="BF276" s="44"/>
      <c r="BG276" s="44"/>
      <c r="BH276" s="44"/>
      <c r="BI276" s="44"/>
      <c r="BJ276" s="44"/>
      <c r="BK276" s="44"/>
    </row>
    <row r="277" spans="1:63" s="43" customFormat="1" ht="12" customHeight="1">
      <c r="A277" s="44"/>
      <c r="B277" s="44"/>
      <c r="C277" s="44"/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44"/>
      <c r="U277" s="44"/>
      <c r="V277" s="44"/>
      <c r="W277" s="44"/>
      <c r="X277" s="44"/>
      <c r="Y277" s="44"/>
      <c r="Z277" s="44"/>
      <c r="AA277" s="44"/>
      <c r="AB277" s="44"/>
      <c r="AC277" s="44"/>
      <c r="AD277" s="44"/>
      <c r="AE277" s="44"/>
      <c r="AF277" s="44"/>
      <c r="AG277" s="44"/>
      <c r="AH277" s="44"/>
      <c r="AI277" s="44"/>
      <c r="AJ277" s="44"/>
      <c r="AK277" s="44"/>
      <c r="AL277" s="44"/>
      <c r="AM277" s="44"/>
      <c r="AN277" s="44"/>
      <c r="AO277" s="44"/>
      <c r="AP277" s="44"/>
      <c r="AQ277" s="44"/>
      <c r="AR277" s="44"/>
      <c r="AS277" s="44"/>
      <c r="AT277" s="44"/>
      <c r="AU277" s="44"/>
      <c r="AV277" s="44"/>
      <c r="AW277" s="44"/>
      <c r="AX277" s="44"/>
      <c r="AY277" s="44"/>
      <c r="AZ277" s="44"/>
      <c r="BA277" s="44"/>
      <c r="BB277" s="44"/>
      <c r="BC277" s="44"/>
      <c r="BD277" s="44"/>
      <c r="BE277" s="44"/>
      <c r="BF277" s="44"/>
      <c r="BG277" s="44"/>
      <c r="BH277" s="44"/>
      <c r="BI277" s="44"/>
      <c r="BJ277" s="44"/>
      <c r="BK277" s="44"/>
    </row>
    <row r="278" spans="1:63" s="43" customFormat="1" ht="12" customHeight="1">
      <c r="A278" s="44"/>
      <c r="B278" s="44"/>
      <c r="C278" s="44"/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44"/>
      <c r="U278" s="44"/>
      <c r="V278" s="44"/>
      <c r="W278" s="44"/>
      <c r="X278" s="44"/>
      <c r="Y278" s="44"/>
      <c r="Z278" s="44"/>
      <c r="AA278" s="44"/>
      <c r="AB278" s="44"/>
      <c r="AC278" s="44"/>
      <c r="AD278" s="44"/>
      <c r="AE278" s="44"/>
      <c r="AF278" s="44"/>
      <c r="AG278" s="44"/>
      <c r="AH278" s="44"/>
      <c r="AI278" s="44"/>
      <c r="AJ278" s="44"/>
      <c r="AK278" s="44"/>
      <c r="AL278" s="44"/>
      <c r="AM278" s="44"/>
      <c r="AN278" s="44"/>
      <c r="AO278" s="44"/>
      <c r="AP278" s="44"/>
      <c r="AQ278" s="44"/>
      <c r="AR278" s="44"/>
      <c r="AS278" s="44"/>
      <c r="AT278" s="44"/>
      <c r="AU278" s="44"/>
      <c r="AV278" s="44"/>
      <c r="AW278" s="44"/>
      <c r="AX278" s="44"/>
      <c r="AY278" s="44"/>
      <c r="AZ278" s="44"/>
      <c r="BA278" s="44"/>
      <c r="BB278" s="44"/>
      <c r="BC278" s="44"/>
      <c r="BD278" s="44"/>
      <c r="BE278" s="44"/>
      <c r="BF278" s="44"/>
      <c r="BG278" s="44"/>
      <c r="BH278" s="44"/>
      <c r="BI278" s="44"/>
      <c r="BJ278" s="44"/>
      <c r="BK278" s="44"/>
    </row>
    <row r="279" spans="1:63" s="43" customFormat="1" ht="12" customHeight="1">
      <c r="A279" s="44"/>
      <c r="B279" s="44"/>
      <c r="C279" s="44"/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44"/>
      <c r="U279" s="44"/>
      <c r="V279" s="44"/>
      <c r="W279" s="44"/>
      <c r="X279" s="44"/>
      <c r="Y279" s="44"/>
      <c r="Z279" s="44"/>
      <c r="AA279" s="44"/>
      <c r="AB279" s="44"/>
      <c r="AC279" s="44"/>
      <c r="AD279" s="44"/>
      <c r="AE279" s="44"/>
      <c r="AF279" s="44"/>
      <c r="AG279" s="44"/>
      <c r="AH279" s="44"/>
      <c r="AI279" s="44"/>
      <c r="AJ279" s="44"/>
      <c r="AK279" s="44"/>
      <c r="AL279" s="44"/>
      <c r="AM279" s="44"/>
      <c r="AN279" s="44"/>
      <c r="AO279" s="44"/>
      <c r="AP279" s="44"/>
      <c r="AQ279" s="44"/>
      <c r="AR279" s="44"/>
      <c r="AS279" s="44"/>
      <c r="AT279" s="44"/>
      <c r="AU279" s="44"/>
      <c r="AV279" s="44"/>
      <c r="AW279" s="44"/>
      <c r="AX279" s="44"/>
      <c r="AY279" s="44"/>
      <c r="AZ279" s="44"/>
      <c r="BA279" s="44"/>
      <c r="BB279" s="44"/>
      <c r="BC279" s="44"/>
      <c r="BD279" s="44"/>
      <c r="BE279" s="44"/>
      <c r="BF279" s="44"/>
      <c r="BG279" s="44"/>
      <c r="BH279" s="44"/>
      <c r="BI279" s="44"/>
      <c r="BJ279" s="44"/>
      <c r="BK279" s="44"/>
    </row>
    <row r="280" spans="1:63" s="43" customFormat="1" ht="12" customHeight="1">
      <c r="A280" s="44"/>
      <c r="B280" s="44"/>
      <c r="C280" s="44"/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  <c r="AA280" s="44"/>
      <c r="AB280" s="44"/>
      <c r="AC280" s="44"/>
      <c r="AD280" s="44"/>
      <c r="AE280" s="44"/>
      <c r="AF280" s="44"/>
      <c r="AG280" s="44"/>
      <c r="AH280" s="44"/>
      <c r="AI280" s="44"/>
      <c r="AJ280" s="44"/>
      <c r="AK280" s="44"/>
      <c r="AL280" s="44"/>
      <c r="AM280" s="44"/>
      <c r="AN280" s="44"/>
      <c r="AO280" s="44"/>
      <c r="AP280" s="44"/>
      <c r="AQ280" s="44"/>
      <c r="AR280" s="44"/>
      <c r="AS280" s="44"/>
      <c r="AT280" s="44"/>
      <c r="AU280" s="44"/>
      <c r="AV280" s="44"/>
      <c r="AW280" s="44"/>
      <c r="AX280" s="44"/>
      <c r="AY280" s="44"/>
      <c r="AZ280" s="44"/>
      <c r="BA280" s="44"/>
      <c r="BB280" s="44"/>
      <c r="BC280" s="44"/>
      <c r="BD280" s="44"/>
      <c r="BE280" s="44"/>
      <c r="BF280" s="44"/>
      <c r="BG280" s="44"/>
      <c r="BH280" s="44"/>
      <c r="BI280" s="44"/>
      <c r="BJ280" s="44"/>
      <c r="BK280" s="44"/>
    </row>
    <row r="281" spans="1:63" s="43" customFormat="1" ht="12" customHeight="1">
      <c r="A281" s="44"/>
      <c r="B281" s="44"/>
      <c r="C281" s="44"/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  <c r="AA281" s="44"/>
      <c r="AB281" s="44"/>
      <c r="AC281" s="44"/>
      <c r="AD281" s="44"/>
      <c r="AE281" s="44"/>
      <c r="AF281" s="44"/>
      <c r="AG281" s="44"/>
      <c r="AH281" s="44"/>
      <c r="AI281" s="44"/>
      <c r="AJ281" s="44"/>
      <c r="AK281" s="44"/>
      <c r="AL281" s="44"/>
      <c r="AM281" s="44"/>
      <c r="AN281" s="44"/>
      <c r="AO281" s="44"/>
      <c r="AP281" s="44"/>
      <c r="AQ281" s="44"/>
      <c r="AR281" s="44"/>
      <c r="AS281" s="44"/>
      <c r="AT281" s="44"/>
      <c r="AU281" s="44"/>
      <c r="AV281" s="44"/>
      <c r="AW281" s="44"/>
      <c r="AX281" s="44"/>
      <c r="AY281" s="44"/>
      <c r="AZ281" s="44"/>
      <c r="BA281" s="44"/>
      <c r="BB281" s="44"/>
      <c r="BC281" s="44"/>
      <c r="BD281" s="44"/>
      <c r="BE281" s="44"/>
      <c r="BF281" s="44"/>
      <c r="BG281" s="44"/>
      <c r="BH281" s="44"/>
      <c r="BI281" s="44"/>
      <c r="BJ281" s="44"/>
      <c r="BK281" s="44"/>
    </row>
    <row r="282" spans="1:63" s="43" customFormat="1" ht="12" customHeight="1">
      <c r="A282" s="44"/>
      <c r="B282" s="44"/>
      <c r="C282" s="44"/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  <c r="AB282" s="44"/>
      <c r="AC282" s="44"/>
      <c r="AD282" s="44"/>
      <c r="AE282" s="44"/>
      <c r="AF282" s="44"/>
      <c r="AG282" s="44"/>
      <c r="AH282" s="44"/>
      <c r="AI282" s="44"/>
      <c r="AJ282" s="44"/>
      <c r="AK282" s="44"/>
      <c r="AL282" s="44"/>
      <c r="AM282" s="44"/>
      <c r="AN282" s="44"/>
      <c r="AO282" s="44"/>
      <c r="AP282" s="44"/>
      <c r="AQ282" s="44"/>
      <c r="AR282" s="44"/>
      <c r="AS282" s="44"/>
      <c r="AT282" s="44"/>
      <c r="AU282" s="44"/>
      <c r="AV282" s="44"/>
      <c r="AW282" s="44"/>
      <c r="AX282" s="44"/>
      <c r="AY282" s="44"/>
      <c r="AZ282" s="44"/>
      <c r="BA282" s="44"/>
      <c r="BB282" s="44"/>
      <c r="BC282" s="44"/>
      <c r="BD282" s="44"/>
      <c r="BE282" s="44"/>
      <c r="BF282" s="44"/>
      <c r="BG282" s="44"/>
      <c r="BH282" s="44"/>
      <c r="BI282" s="44"/>
      <c r="BJ282" s="44"/>
      <c r="BK282" s="44"/>
    </row>
    <row r="283" spans="1:63" s="43" customFormat="1" ht="12" customHeight="1">
      <c r="A283" s="44"/>
      <c r="B283" s="44"/>
      <c r="C283" s="44"/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44"/>
      <c r="U283" s="44"/>
      <c r="V283" s="44"/>
      <c r="W283" s="44"/>
      <c r="X283" s="44"/>
      <c r="Y283" s="44"/>
      <c r="Z283" s="44"/>
      <c r="AA283" s="44"/>
      <c r="AB283" s="44"/>
      <c r="AC283" s="44"/>
      <c r="AD283" s="44"/>
      <c r="AE283" s="44"/>
      <c r="AF283" s="44"/>
      <c r="AG283" s="44"/>
      <c r="AH283" s="44"/>
      <c r="AI283" s="44"/>
      <c r="AJ283" s="44"/>
      <c r="AK283" s="44"/>
      <c r="AL283" s="44"/>
      <c r="AM283" s="44"/>
      <c r="AN283" s="44"/>
      <c r="AO283" s="44"/>
      <c r="AP283" s="44"/>
      <c r="AQ283" s="44"/>
      <c r="AR283" s="44"/>
      <c r="AS283" s="44"/>
      <c r="AT283" s="44"/>
      <c r="AU283" s="44"/>
      <c r="AV283" s="44"/>
      <c r="AW283" s="44"/>
      <c r="AX283" s="44"/>
      <c r="AY283" s="44"/>
      <c r="AZ283" s="44"/>
      <c r="BA283" s="44"/>
      <c r="BB283" s="44"/>
      <c r="BC283" s="44"/>
      <c r="BD283" s="44"/>
      <c r="BE283" s="44"/>
      <c r="BF283" s="44"/>
      <c r="BG283" s="44"/>
      <c r="BH283" s="44"/>
      <c r="BI283" s="44"/>
      <c r="BJ283" s="44"/>
      <c r="BK283" s="44"/>
    </row>
    <row r="284" spans="1:63" s="43" customFormat="1" ht="12" customHeight="1">
      <c r="A284" s="44"/>
      <c r="B284" s="44"/>
      <c r="C284" s="44"/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  <c r="AB284" s="44"/>
      <c r="AC284" s="44"/>
      <c r="AD284" s="44"/>
      <c r="AE284" s="44"/>
      <c r="AF284" s="44"/>
      <c r="AG284" s="44"/>
      <c r="AH284" s="44"/>
      <c r="AI284" s="44"/>
      <c r="AJ284" s="44"/>
      <c r="AK284" s="44"/>
      <c r="AL284" s="44"/>
      <c r="AM284" s="44"/>
      <c r="AN284" s="44"/>
      <c r="AO284" s="44"/>
      <c r="AP284" s="44"/>
      <c r="AQ284" s="44"/>
      <c r="AR284" s="44"/>
      <c r="AS284" s="44"/>
      <c r="AT284" s="44"/>
      <c r="AU284" s="44"/>
      <c r="AV284" s="44"/>
      <c r="AW284" s="44"/>
      <c r="AX284" s="44"/>
      <c r="AY284" s="44"/>
      <c r="AZ284" s="44"/>
      <c r="BA284" s="44"/>
      <c r="BB284" s="44"/>
      <c r="BC284" s="44"/>
      <c r="BD284" s="44"/>
      <c r="BE284" s="44"/>
      <c r="BF284" s="44"/>
      <c r="BG284" s="44"/>
      <c r="BH284" s="44"/>
      <c r="BI284" s="44"/>
      <c r="BJ284" s="44"/>
      <c r="BK284" s="44"/>
    </row>
    <row r="285" spans="1:63" s="43" customFormat="1" ht="12" customHeight="1">
      <c r="A285" s="44"/>
      <c r="B285" s="44"/>
      <c r="C285" s="44"/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4"/>
      <c r="AA285" s="44"/>
      <c r="AB285" s="44"/>
      <c r="AC285" s="44"/>
      <c r="AD285" s="44"/>
      <c r="AE285" s="44"/>
      <c r="AF285" s="44"/>
      <c r="AG285" s="44"/>
      <c r="AH285" s="44"/>
      <c r="AI285" s="44"/>
      <c r="AJ285" s="44"/>
      <c r="AK285" s="44"/>
      <c r="AL285" s="44"/>
      <c r="AM285" s="44"/>
      <c r="AN285" s="44"/>
      <c r="AO285" s="44"/>
      <c r="AP285" s="44"/>
      <c r="AQ285" s="44"/>
      <c r="AR285" s="44"/>
      <c r="AS285" s="44"/>
      <c r="AT285" s="44"/>
      <c r="AU285" s="44"/>
      <c r="AV285" s="44"/>
      <c r="AW285" s="44"/>
      <c r="AX285" s="44"/>
      <c r="AY285" s="44"/>
      <c r="AZ285" s="44"/>
      <c r="BA285" s="44"/>
      <c r="BB285" s="44"/>
      <c r="BC285" s="44"/>
      <c r="BD285" s="44"/>
      <c r="BE285" s="44"/>
      <c r="BF285" s="44"/>
      <c r="BG285" s="44"/>
      <c r="BH285" s="44"/>
      <c r="BI285" s="44"/>
      <c r="BJ285" s="44"/>
      <c r="BK285" s="44"/>
    </row>
    <row r="286" spans="1:63" s="43" customFormat="1" ht="12" customHeight="1">
      <c r="A286" s="44"/>
      <c r="B286" s="44"/>
      <c r="C286" s="44"/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  <c r="AA286" s="44"/>
      <c r="AB286" s="44"/>
      <c r="AC286" s="44"/>
      <c r="AD286" s="44"/>
      <c r="AE286" s="44"/>
      <c r="AF286" s="44"/>
      <c r="AG286" s="44"/>
      <c r="AH286" s="44"/>
      <c r="AI286" s="44"/>
      <c r="AJ286" s="44"/>
      <c r="AK286" s="44"/>
      <c r="AL286" s="44"/>
      <c r="AM286" s="44"/>
      <c r="AN286" s="44"/>
      <c r="AO286" s="44"/>
      <c r="AP286" s="44"/>
      <c r="AQ286" s="44"/>
      <c r="AR286" s="44"/>
      <c r="AS286" s="44"/>
      <c r="AT286" s="44"/>
      <c r="AU286" s="44"/>
      <c r="AV286" s="44"/>
      <c r="AW286" s="44"/>
      <c r="AX286" s="44"/>
      <c r="AY286" s="44"/>
      <c r="AZ286" s="44"/>
      <c r="BA286" s="44"/>
      <c r="BB286" s="44"/>
      <c r="BC286" s="44"/>
      <c r="BD286" s="44"/>
      <c r="BE286" s="44"/>
      <c r="BF286" s="44"/>
      <c r="BG286" s="44"/>
      <c r="BH286" s="44"/>
      <c r="BI286" s="44"/>
      <c r="BJ286" s="44"/>
      <c r="BK286" s="44"/>
    </row>
    <row r="287" spans="1:63" s="43" customFormat="1" ht="12" customHeight="1">
      <c r="A287" s="44"/>
      <c r="B287" s="44"/>
      <c r="C287" s="44"/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  <c r="AA287" s="44"/>
      <c r="AB287" s="44"/>
      <c r="AC287" s="44"/>
      <c r="AD287" s="44"/>
      <c r="AE287" s="44"/>
      <c r="AF287" s="44"/>
      <c r="AG287" s="44"/>
      <c r="AH287" s="44"/>
      <c r="AI287" s="44"/>
      <c r="AJ287" s="44"/>
      <c r="AK287" s="44"/>
      <c r="AL287" s="44"/>
      <c r="AM287" s="44"/>
      <c r="AN287" s="44"/>
      <c r="AO287" s="44"/>
      <c r="AP287" s="44"/>
      <c r="AQ287" s="44"/>
      <c r="AR287" s="44"/>
      <c r="AS287" s="44"/>
      <c r="AT287" s="44"/>
      <c r="AU287" s="44"/>
      <c r="AV287" s="44"/>
      <c r="AW287" s="44"/>
      <c r="AX287" s="44"/>
      <c r="AY287" s="44"/>
      <c r="AZ287" s="44"/>
      <c r="BA287" s="44"/>
      <c r="BB287" s="44"/>
      <c r="BC287" s="44"/>
      <c r="BD287" s="44"/>
      <c r="BE287" s="44"/>
      <c r="BF287" s="44"/>
      <c r="BG287" s="44"/>
      <c r="BH287" s="44"/>
      <c r="BI287" s="44"/>
      <c r="BJ287" s="44"/>
      <c r="BK287" s="44"/>
    </row>
    <row r="288" spans="1:63" s="43" customFormat="1" ht="12" customHeight="1">
      <c r="A288" s="44"/>
      <c r="B288" s="44"/>
      <c r="C288" s="44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  <c r="AB288" s="44"/>
      <c r="AC288" s="44"/>
      <c r="AD288" s="44"/>
      <c r="AE288" s="44"/>
      <c r="AF288" s="44"/>
      <c r="AG288" s="44"/>
      <c r="AH288" s="44"/>
      <c r="AI288" s="44"/>
      <c r="AJ288" s="44"/>
      <c r="AK288" s="44"/>
      <c r="AL288" s="44"/>
      <c r="AM288" s="44"/>
      <c r="AN288" s="44"/>
      <c r="AO288" s="44"/>
      <c r="AP288" s="44"/>
      <c r="AQ288" s="44"/>
      <c r="AR288" s="44"/>
      <c r="AS288" s="44"/>
      <c r="AT288" s="44"/>
      <c r="AU288" s="44"/>
      <c r="AV288" s="44"/>
      <c r="AW288" s="44"/>
      <c r="AX288" s="44"/>
      <c r="AY288" s="44"/>
      <c r="AZ288" s="44"/>
      <c r="BA288" s="44"/>
      <c r="BB288" s="44"/>
      <c r="BC288" s="44"/>
      <c r="BD288" s="44"/>
      <c r="BE288" s="44"/>
      <c r="BF288" s="44"/>
      <c r="BG288" s="44"/>
      <c r="BH288" s="44"/>
      <c r="BI288" s="44"/>
      <c r="BJ288" s="44"/>
      <c r="BK288" s="44"/>
    </row>
    <row r="289" spans="1:63" s="43" customFormat="1" ht="12" customHeight="1">
      <c r="A289" s="44"/>
      <c r="B289" s="44"/>
      <c r="C289" s="44"/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  <c r="AA289" s="44"/>
      <c r="AB289" s="44"/>
      <c r="AC289" s="44"/>
      <c r="AD289" s="44"/>
      <c r="AE289" s="44"/>
      <c r="AF289" s="44"/>
      <c r="AG289" s="44"/>
      <c r="AH289" s="44"/>
      <c r="AI289" s="44"/>
      <c r="AJ289" s="44"/>
      <c r="AK289" s="44"/>
      <c r="AL289" s="44"/>
      <c r="AM289" s="44"/>
      <c r="AN289" s="44"/>
      <c r="AO289" s="44"/>
      <c r="AP289" s="44"/>
      <c r="AQ289" s="44"/>
      <c r="AR289" s="44"/>
      <c r="AS289" s="44"/>
      <c r="AT289" s="44"/>
      <c r="AU289" s="44"/>
      <c r="AV289" s="44"/>
      <c r="AW289" s="44"/>
      <c r="AX289" s="44"/>
      <c r="AY289" s="44"/>
      <c r="AZ289" s="44"/>
      <c r="BA289" s="44"/>
      <c r="BB289" s="44"/>
      <c r="BC289" s="44"/>
      <c r="BD289" s="44"/>
      <c r="BE289" s="44"/>
      <c r="BF289" s="44"/>
      <c r="BG289" s="44"/>
      <c r="BH289" s="44"/>
      <c r="BI289" s="44"/>
      <c r="BJ289" s="44"/>
      <c r="BK289" s="44"/>
    </row>
    <row r="290" spans="1:63" s="43" customFormat="1" ht="12" customHeight="1">
      <c r="A290" s="44"/>
      <c r="B290" s="44"/>
      <c r="C290" s="44"/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  <c r="AA290" s="44"/>
      <c r="AB290" s="44"/>
      <c r="AC290" s="44"/>
      <c r="AD290" s="44"/>
      <c r="AE290" s="44"/>
      <c r="AF290" s="44"/>
      <c r="AG290" s="44"/>
      <c r="AH290" s="44"/>
      <c r="AI290" s="44"/>
      <c r="AJ290" s="44"/>
      <c r="AK290" s="44"/>
      <c r="AL290" s="44"/>
      <c r="AM290" s="44"/>
      <c r="AN290" s="44"/>
      <c r="AO290" s="44"/>
      <c r="AP290" s="44"/>
      <c r="AQ290" s="44"/>
      <c r="AR290" s="44"/>
      <c r="AS290" s="44"/>
      <c r="AT290" s="44"/>
      <c r="AU290" s="44"/>
      <c r="AV290" s="44"/>
      <c r="AW290" s="44"/>
      <c r="AX290" s="44"/>
      <c r="AY290" s="44"/>
      <c r="AZ290" s="44"/>
      <c r="BA290" s="44"/>
      <c r="BB290" s="44"/>
      <c r="BC290" s="44"/>
      <c r="BD290" s="44"/>
      <c r="BE290" s="44"/>
      <c r="BF290" s="44"/>
      <c r="BG290" s="44"/>
      <c r="BH290" s="44"/>
      <c r="BI290" s="44"/>
      <c r="BJ290" s="44"/>
      <c r="BK290" s="44"/>
    </row>
    <row r="291" spans="1:63" s="43" customFormat="1" ht="12" customHeight="1">
      <c r="A291" s="44"/>
      <c r="B291" s="44"/>
      <c r="C291" s="44"/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44"/>
      <c r="U291" s="44"/>
      <c r="V291" s="44"/>
      <c r="W291" s="44"/>
      <c r="X291" s="44"/>
      <c r="Y291" s="44"/>
      <c r="Z291" s="44"/>
      <c r="AA291" s="44"/>
      <c r="AB291" s="44"/>
      <c r="AC291" s="44"/>
      <c r="AD291" s="44"/>
      <c r="AE291" s="44"/>
      <c r="AF291" s="44"/>
      <c r="AG291" s="44"/>
      <c r="AH291" s="44"/>
      <c r="AI291" s="44"/>
      <c r="AJ291" s="44"/>
      <c r="AK291" s="44"/>
      <c r="AL291" s="44"/>
      <c r="AM291" s="44"/>
      <c r="AN291" s="44"/>
      <c r="AO291" s="44"/>
      <c r="AP291" s="44"/>
      <c r="AQ291" s="44"/>
      <c r="AR291" s="44"/>
      <c r="AS291" s="44"/>
      <c r="AT291" s="44"/>
      <c r="AU291" s="44"/>
      <c r="AV291" s="44"/>
      <c r="AW291" s="44"/>
      <c r="AX291" s="44"/>
      <c r="AY291" s="44"/>
      <c r="AZ291" s="44"/>
      <c r="BA291" s="44"/>
      <c r="BB291" s="44"/>
      <c r="BC291" s="44"/>
      <c r="BD291" s="44"/>
      <c r="BE291" s="44"/>
      <c r="BF291" s="44"/>
      <c r="BG291" s="44"/>
      <c r="BH291" s="44"/>
      <c r="BI291" s="44"/>
      <c r="BJ291" s="44"/>
      <c r="BK291" s="44"/>
    </row>
    <row r="292" spans="1:63" s="43" customFormat="1" ht="12" customHeight="1">
      <c r="A292" s="44"/>
      <c r="B292" s="44"/>
      <c r="C292" s="44"/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  <c r="AA292" s="44"/>
      <c r="AB292" s="44"/>
      <c r="AC292" s="44"/>
      <c r="AD292" s="44"/>
      <c r="AE292" s="44"/>
      <c r="AF292" s="44"/>
      <c r="AG292" s="44"/>
      <c r="AH292" s="44"/>
      <c r="AI292" s="44"/>
      <c r="AJ292" s="44"/>
      <c r="AK292" s="44"/>
      <c r="AL292" s="44"/>
      <c r="AM292" s="44"/>
      <c r="AN292" s="44"/>
      <c r="AO292" s="44"/>
      <c r="AP292" s="44"/>
      <c r="AQ292" s="44"/>
      <c r="AR292" s="44"/>
      <c r="AS292" s="44"/>
      <c r="AT292" s="44"/>
      <c r="AU292" s="44"/>
      <c r="AV292" s="44"/>
      <c r="AW292" s="44"/>
      <c r="AX292" s="44"/>
      <c r="AY292" s="44"/>
      <c r="AZ292" s="44"/>
      <c r="BA292" s="44"/>
      <c r="BB292" s="44"/>
      <c r="BC292" s="44"/>
      <c r="BD292" s="44"/>
      <c r="BE292" s="44"/>
      <c r="BF292" s="44"/>
      <c r="BG292" s="44"/>
      <c r="BH292" s="44"/>
      <c r="BI292" s="44"/>
      <c r="BJ292" s="44"/>
      <c r="BK292" s="44"/>
    </row>
    <row r="293" spans="1:63" s="43" customFormat="1" ht="12" customHeight="1">
      <c r="A293" s="44"/>
      <c r="B293" s="44"/>
      <c r="C293" s="44"/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44"/>
      <c r="U293" s="44"/>
      <c r="V293" s="44"/>
      <c r="W293" s="44"/>
      <c r="X293" s="44"/>
      <c r="Y293" s="44"/>
      <c r="Z293" s="44"/>
      <c r="AA293" s="44"/>
      <c r="AB293" s="44"/>
      <c r="AC293" s="44"/>
      <c r="AD293" s="44"/>
      <c r="AE293" s="44"/>
      <c r="AF293" s="44"/>
      <c r="AG293" s="44"/>
      <c r="AH293" s="44"/>
      <c r="AI293" s="44"/>
      <c r="AJ293" s="44"/>
      <c r="AK293" s="44"/>
      <c r="AL293" s="44"/>
      <c r="AM293" s="44"/>
      <c r="AN293" s="44"/>
      <c r="AO293" s="44"/>
      <c r="AP293" s="44"/>
      <c r="AQ293" s="44"/>
      <c r="AR293" s="44"/>
      <c r="AS293" s="44"/>
      <c r="AT293" s="44"/>
      <c r="AU293" s="44"/>
      <c r="AV293" s="44"/>
      <c r="AW293" s="44"/>
      <c r="AX293" s="44"/>
      <c r="AY293" s="44"/>
      <c r="AZ293" s="44"/>
      <c r="BA293" s="44"/>
      <c r="BB293" s="44"/>
      <c r="BC293" s="44"/>
      <c r="BD293" s="44"/>
      <c r="BE293" s="44"/>
      <c r="BF293" s="44"/>
      <c r="BG293" s="44"/>
      <c r="BH293" s="44"/>
      <c r="BI293" s="44"/>
      <c r="BJ293" s="44"/>
      <c r="BK293" s="44"/>
    </row>
    <row r="294" spans="1:63" s="43" customFormat="1" ht="12" customHeight="1">
      <c r="A294" s="44"/>
      <c r="B294" s="44"/>
      <c r="C294" s="44"/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  <c r="AA294" s="44"/>
      <c r="AB294" s="44"/>
      <c r="AC294" s="44"/>
      <c r="AD294" s="44"/>
      <c r="AE294" s="44"/>
      <c r="AF294" s="44"/>
      <c r="AG294" s="44"/>
      <c r="AH294" s="44"/>
      <c r="AI294" s="44"/>
      <c r="AJ294" s="44"/>
      <c r="AK294" s="44"/>
      <c r="AL294" s="44"/>
      <c r="AM294" s="44"/>
      <c r="AN294" s="44"/>
      <c r="AO294" s="44"/>
      <c r="AP294" s="44"/>
      <c r="AQ294" s="44"/>
      <c r="AR294" s="44"/>
      <c r="AS294" s="44"/>
      <c r="AT294" s="44"/>
      <c r="AU294" s="44"/>
      <c r="AV294" s="44"/>
      <c r="AW294" s="44"/>
      <c r="AX294" s="44"/>
      <c r="AY294" s="44"/>
      <c r="AZ294" s="44"/>
      <c r="BA294" s="44"/>
      <c r="BB294" s="44"/>
      <c r="BC294" s="44"/>
      <c r="BD294" s="44"/>
      <c r="BE294" s="44"/>
      <c r="BF294" s="44"/>
      <c r="BG294" s="44"/>
      <c r="BH294" s="44"/>
      <c r="BI294" s="44"/>
      <c r="BJ294" s="44"/>
      <c r="BK294" s="44"/>
    </row>
    <row r="295" spans="1:63" s="43" customFormat="1" ht="12" customHeight="1">
      <c r="A295" s="44"/>
      <c r="B295" s="44"/>
      <c r="C295" s="44"/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44"/>
      <c r="U295" s="44"/>
      <c r="V295" s="44"/>
      <c r="W295" s="44"/>
      <c r="X295" s="44"/>
      <c r="Y295" s="44"/>
      <c r="Z295" s="44"/>
      <c r="AA295" s="44"/>
      <c r="AB295" s="44"/>
      <c r="AC295" s="44"/>
      <c r="AD295" s="44"/>
      <c r="AE295" s="44"/>
      <c r="AF295" s="44"/>
      <c r="AG295" s="44"/>
      <c r="AH295" s="44"/>
      <c r="AI295" s="44"/>
      <c r="AJ295" s="44"/>
      <c r="AK295" s="44"/>
      <c r="AL295" s="44"/>
      <c r="AM295" s="44"/>
      <c r="AN295" s="44"/>
      <c r="AO295" s="44"/>
      <c r="AP295" s="44"/>
      <c r="AQ295" s="44"/>
      <c r="AR295" s="44"/>
      <c r="AS295" s="44"/>
      <c r="AT295" s="44"/>
      <c r="AU295" s="44"/>
      <c r="AV295" s="44"/>
      <c r="AW295" s="44"/>
      <c r="AX295" s="44"/>
      <c r="AY295" s="44"/>
      <c r="AZ295" s="44"/>
      <c r="BA295" s="44"/>
      <c r="BB295" s="44"/>
      <c r="BC295" s="44"/>
      <c r="BD295" s="44"/>
      <c r="BE295" s="44"/>
      <c r="BF295" s="44"/>
      <c r="BG295" s="44"/>
      <c r="BH295" s="44"/>
      <c r="BI295" s="44"/>
      <c r="BJ295" s="44"/>
      <c r="BK295" s="44"/>
    </row>
    <row r="296" spans="1:63" s="43" customFormat="1" ht="12" customHeight="1">
      <c r="A296" s="44"/>
      <c r="B296" s="44"/>
      <c r="C296" s="44"/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44"/>
      <c r="U296" s="44"/>
      <c r="V296" s="44"/>
      <c r="W296" s="44"/>
      <c r="X296" s="44"/>
      <c r="Y296" s="44"/>
      <c r="Z296" s="44"/>
      <c r="AA296" s="44"/>
      <c r="AB296" s="44"/>
      <c r="AC296" s="44"/>
      <c r="AD296" s="44"/>
      <c r="AE296" s="44"/>
      <c r="AF296" s="44"/>
      <c r="AG296" s="44"/>
      <c r="AH296" s="44"/>
      <c r="AI296" s="44"/>
      <c r="AJ296" s="44"/>
      <c r="AK296" s="44"/>
      <c r="AL296" s="44"/>
      <c r="AM296" s="44"/>
      <c r="AN296" s="44"/>
      <c r="AO296" s="44"/>
      <c r="AP296" s="44"/>
      <c r="AQ296" s="44"/>
      <c r="AR296" s="44"/>
      <c r="AS296" s="44"/>
      <c r="AT296" s="44"/>
      <c r="AU296" s="44"/>
      <c r="AV296" s="44"/>
      <c r="AW296" s="44"/>
      <c r="AX296" s="44"/>
      <c r="AY296" s="44"/>
      <c r="AZ296" s="44"/>
      <c r="BA296" s="44"/>
      <c r="BB296" s="44"/>
      <c r="BC296" s="44"/>
      <c r="BD296" s="44"/>
      <c r="BE296" s="44"/>
      <c r="BF296" s="44"/>
      <c r="BG296" s="44"/>
      <c r="BH296" s="44"/>
      <c r="BI296" s="44"/>
      <c r="BJ296" s="44"/>
      <c r="BK296" s="44"/>
    </row>
    <row r="297" spans="1:63" s="43" customFormat="1" ht="12" customHeight="1">
      <c r="A297" s="44"/>
      <c r="B297" s="44"/>
      <c r="C297" s="44"/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44"/>
      <c r="U297" s="44"/>
      <c r="V297" s="44"/>
      <c r="W297" s="44"/>
      <c r="X297" s="44"/>
      <c r="Y297" s="44"/>
      <c r="Z297" s="44"/>
      <c r="AA297" s="44"/>
      <c r="AB297" s="44"/>
      <c r="AC297" s="44"/>
      <c r="AD297" s="44"/>
      <c r="AE297" s="44"/>
      <c r="AF297" s="44"/>
      <c r="AG297" s="44"/>
      <c r="AH297" s="44"/>
      <c r="AI297" s="44"/>
      <c r="AJ297" s="44"/>
      <c r="AK297" s="44"/>
      <c r="AL297" s="44"/>
      <c r="AM297" s="44"/>
      <c r="AN297" s="44"/>
      <c r="AO297" s="44"/>
      <c r="AP297" s="44"/>
      <c r="AQ297" s="44"/>
      <c r="AR297" s="44"/>
      <c r="AS297" s="44"/>
      <c r="AT297" s="44"/>
      <c r="AU297" s="44"/>
      <c r="AV297" s="44"/>
      <c r="AW297" s="44"/>
      <c r="AX297" s="44"/>
      <c r="AY297" s="44"/>
      <c r="AZ297" s="44"/>
      <c r="BA297" s="44"/>
      <c r="BB297" s="44"/>
      <c r="BC297" s="44"/>
      <c r="BD297" s="44"/>
      <c r="BE297" s="44"/>
      <c r="BF297" s="44"/>
      <c r="BG297" s="44"/>
      <c r="BH297" s="44"/>
      <c r="BI297" s="44"/>
      <c r="BJ297" s="44"/>
      <c r="BK297" s="44"/>
    </row>
    <row r="298" spans="1:63" s="43" customFormat="1" ht="12" customHeight="1">
      <c r="A298" s="44"/>
      <c r="B298" s="44"/>
      <c r="C298" s="44"/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  <c r="AA298" s="44"/>
      <c r="AB298" s="44"/>
      <c r="AC298" s="44"/>
      <c r="AD298" s="44"/>
      <c r="AE298" s="44"/>
      <c r="AF298" s="44"/>
      <c r="AG298" s="44"/>
      <c r="AH298" s="44"/>
      <c r="AI298" s="44"/>
      <c r="AJ298" s="44"/>
      <c r="AK298" s="44"/>
      <c r="AL298" s="44"/>
      <c r="AM298" s="44"/>
      <c r="AN298" s="44"/>
      <c r="AO298" s="44"/>
      <c r="AP298" s="44"/>
      <c r="AQ298" s="44"/>
      <c r="AR298" s="44"/>
      <c r="AS298" s="44"/>
      <c r="AT298" s="44"/>
      <c r="AU298" s="44"/>
      <c r="AV298" s="44"/>
      <c r="AW298" s="44"/>
      <c r="AX298" s="44"/>
      <c r="AY298" s="44"/>
      <c r="AZ298" s="44"/>
      <c r="BA298" s="44"/>
      <c r="BB298" s="44"/>
      <c r="BC298" s="44"/>
      <c r="BD298" s="44"/>
      <c r="BE298" s="44"/>
      <c r="BF298" s="44"/>
      <c r="BG298" s="44"/>
      <c r="BH298" s="44"/>
      <c r="BI298" s="44"/>
      <c r="BJ298" s="44"/>
      <c r="BK298" s="44"/>
    </row>
    <row r="299" spans="1:63" s="43" customFormat="1" ht="12" customHeight="1">
      <c r="A299" s="44"/>
      <c r="B299" s="44"/>
      <c r="C299" s="44"/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44"/>
      <c r="T299" s="44"/>
      <c r="U299" s="44"/>
      <c r="V299" s="44"/>
      <c r="W299" s="44"/>
      <c r="X299" s="44"/>
      <c r="Y299" s="44"/>
      <c r="Z299" s="44"/>
      <c r="AA299" s="44"/>
      <c r="AB299" s="44"/>
      <c r="AC299" s="44"/>
      <c r="AD299" s="44"/>
      <c r="AE299" s="44"/>
      <c r="AF299" s="44"/>
      <c r="AG299" s="44"/>
      <c r="AH299" s="44"/>
      <c r="AI299" s="44"/>
      <c r="AJ299" s="44"/>
      <c r="AK299" s="44"/>
      <c r="AL299" s="44"/>
      <c r="AM299" s="44"/>
      <c r="AN299" s="44"/>
      <c r="AO299" s="44"/>
      <c r="AP299" s="44"/>
      <c r="AQ299" s="44"/>
      <c r="AR299" s="44"/>
      <c r="AS299" s="44"/>
      <c r="AT299" s="44"/>
      <c r="AU299" s="44"/>
      <c r="AV299" s="44"/>
      <c r="AW299" s="44"/>
      <c r="AX299" s="44"/>
      <c r="AY299" s="44"/>
      <c r="AZ299" s="44"/>
      <c r="BA299" s="44"/>
      <c r="BB299" s="44"/>
      <c r="BC299" s="44"/>
      <c r="BD299" s="44"/>
      <c r="BE299" s="44"/>
      <c r="BF299" s="44"/>
      <c r="BG299" s="44"/>
      <c r="BH299" s="44"/>
      <c r="BI299" s="44"/>
      <c r="BJ299" s="44"/>
      <c r="BK299" s="44"/>
    </row>
    <row r="300" spans="1:63" s="43" customFormat="1" ht="12" customHeight="1">
      <c r="A300" s="44"/>
      <c r="B300" s="44"/>
      <c r="C300" s="44"/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44"/>
      <c r="T300" s="44"/>
      <c r="U300" s="44"/>
      <c r="V300" s="44"/>
      <c r="W300" s="44"/>
      <c r="X300" s="44"/>
      <c r="Y300" s="44"/>
      <c r="Z300" s="44"/>
      <c r="AA300" s="44"/>
      <c r="AB300" s="44"/>
      <c r="AC300" s="44"/>
      <c r="AD300" s="44"/>
      <c r="AE300" s="44"/>
      <c r="AF300" s="44"/>
      <c r="AG300" s="44"/>
      <c r="AH300" s="44"/>
      <c r="AI300" s="44"/>
      <c r="AJ300" s="44"/>
      <c r="AK300" s="44"/>
      <c r="AL300" s="44"/>
      <c r="AM300" s="44"/>
      <c r="AN300" s="44"/>
      <c r="AO300" s="44"/>
      <c r="AP300" s="44"/>
      <c r="AQ300" s="44"/>
      <c r="AR300" s="44"/>
      <c r="AS300" s="44"/>
      <c r="AT300" s="44"/>
      <c r="AU300" s="44"/>
      <c r="AV300" s="44"/>
      <c r="AW300" s="44"/>
      <c r="AX300" s="44"/>
      <c r="AY300" s="44"/>
      <c r="AZ300" s="44"/>
      <c r="BA300" s="44"/>
      <c r="BB300" s="44"/>
      <c r="BC300" s="44"/>
      <c r="BD300" s="44"/>
      <c r="BE300" s="44"/>
      <c r="BF300" s="44"/>
      <c r="BG300" s="44"/>
      <c r="BH300" s="44"/>
      <c r="BI300" s="44"/>
      <c r="BJ300" s="44"/>
      <c r="BK300" s="44"/>
    </row>
  </sheetData>
  <mergeCells count="6">
    <mergeCell ref="A1:O1"/>
    <mergeCell ref="A2:F3"/>
    <mergeCell ref="H2:H7"/>
    <mergeCell ref="A4:F4"/>
    <mergeCell ref="A5:F5"/>
    <mergeCell ref="A6:F7"/>
  </mergeCells>
  <phoneticPr fontId="1"/>
  <pageMargins left="0.78740157480314965" right="0.39370078740157483" top="0.98425196850393704" bottom="0.59055118110236227" header="0.31496062992125984" footer="0.31496062992125984"/>
  <pageSetup paperSize="9" scale="96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639"/>
  <sheetViews>
    <sheetView showGridLines="0" tabSelected="1" topLeftCell="A268" zoomScale="85" zoomScaleNormal="85" workbookViewId="0">
      <selection activeCell="R288" sqref="R288"/>
    </sheetView>
  </sheetViews>
  <sheetFormatPr defaultRowHeight="13.5"/>
  <cols>
    <col min="1" max="1" width="10.125" style="20" customWidth="1"/>
    <col min="2" max="14" width="9.75" style="20" customWidth="1"/>
    <col min="15" max="15" width="13.5" style="20" customWidth="1"/>
    <col min="16" max="16" width="3.75" style="20" customWidth="1"/>
    <col min="17" max="56" width="9" style="4"/>
    <col min="57" max="16384" width="9" style="20"/>
  </cols>
  <sheetData>
    <row r="1" spans="1:56" s="2" customFormat="1" ht="37.9" customHeight="1" thickBot="1">
      <c r="A1" s="1" t="s">
        <v>42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14"/>
      <c r="P1" s="20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</row>
    <row r="2" spans="1:56" s="6" customFormat="1" ht="15.95" customHeight="1">
      <c r="A2" s="110" t="s">
        <v>82</v>
      </c>
      <c r="B2" s="5"/>
      <c r="C2" s="5"/>
      <c r="D2" s="5"/>
      <c r="E2" s="5"/>
      <c r="F2" s="5"/>
      <c r="G2" s="5"/>
      <c r="H2" s="5"/>
      <c r="I2" s="5"/>
      <c r="J2" s="113"/>
      <c r="K2" s="112"/>
      <c r="L2" s="112"/>
      <c r="M2" s="112"/>
      <c r="N2" s="111"/>
      <c r="O2" s="115"/>
      <c r="P2" s="20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</row>
    <row r="3" spans="1:56" s="6" customFormat="1" ht="16.899999999999999" customHeight="1">
      <c r="A3" s="110"/>
      <c r="J3" s="107"/>
      <c r="K3" s="8"/>
      <c r="L3" s="8"/>
      <c r="M3" s="9"/>
      <c r="N3" s="106"/>
      <c r="P3" s="20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</row>
    <row r="4" spans="1:56" s="6" customFormat="1" ht="16.899999999999999" customHeight="1">
      <c r="A4" s="110" t="s">
        <v>60</v>
      </c>
      <c r="J4" s="107"/>
      <c r="K4" s="9"/>
      <c r="L4" s="9"/>
      <c r="M4" s="9"/>
      <c r="N4" s="106"/>
      <c r="P4" s="20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</row>
    <row r="5" spans="1:56" s="6" customFormat="1" ht="16.899999999999999" customHeight="1">
      <c r="J5" s="107"/>
      <c r="K5" s="9"/>
      <c r="L5" s="9"/>
      <c r="M5" s="9"/>
      <c r="N5" s="106"/>
      <c r="P5" s="20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</row>
    <row r="6" spans="1:56" s="6" customFormat="1" ht="16.899999999999999" customHeight="1">
      <c r="J6" s="107"/>
      <c r="K6" s="9"/>
      <c r="L6" s="9"/>
      <c r="M6" s="9"/>
      <c r="N6" s="106"/>
      <c r="P6" s="20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</row>
    <row r="7" spans="1:56" s="6" customFormat="1" ht="16.899999999999999" customHeight="1">
      <c r="I7" s="7"/>
      <c r="J7" s="107"/>
      <c r="K7" s="9"/>
      <c r="L7" s="9"/>
      <c r="M7" s="9"/>
      <c r="N7" s="106"/>
      <c r="P7" s="20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</row>
    <row r="8" spans="1:56" s="6" customFormat="1" ht="16.899999999999999" customHeight="1">
      <c r="I8" s="7"/>
      <c r="J8" s="107"/>
      <c r="K8" s="9"/>
      <c r="L8" s="9"/>
      <c r="M8" s="9"/>
      <c r="N8" s="106"/>
      <c r="P8" s="20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</row>
    <row r="9" spans="1:56" s="6" customFormat="1" ht="16.899999999999999" customHeight="1">
      <c r="J9" s="107"/>
      <c r="K9" s="9"/>
      <c r="L9" s="9"/>
      <c r="M9" s="9"/>
      <c r="N9" s="106"/>
      <c r="P9" s="20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</row>
    <row r="10" spans="1:56" s="6" customFormat="1" ht="16.899999999999999" customHeight="1">
      <c r="J10" s="107"/>
      <c r="K10" s="9"/>
      <c r="L10" s="9"/>
      <c r="M10" s="9"/>
      <c r="N10" s="106"/>
      <c r="P10" s="20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</row>
    <row r="11" spans="1:56" s="6" customFormat="1" ht="16.899999999999999" customHeight="1">
      <c r="J11" s="107"/>
      <c r="K11" s="9"/>
      <c r="L11" s="9"/>
      <c r="M11" s="9"/>
      <c r="N11" s="106"/>
      <c r="P11" s="20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</row>
    <row r="12" spans="1:56" s="6" customFormat="1" ht="16.899999999999999" customHeight="1">
      <c r="J12" s="107"/>
      <c r="K12" s="9"/>
      <c r="L12" s="9"/>
      <c r="M12" s="9"/>
      <c r="N12" s="106"/>
      <c r="P12" s="20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</row>
    <row r="13" spans="1:56" s="6" customFormat="1" ht="16.899999999999999" customHeight="1">
      <c r="A13" s="109" t="s">
        <v>43</v>
      </c>
      <c r="B13" s="8"/>
      <c r="C13" s="8"/>
      <c r="D13" s="8"/>
      <c r="J13" s="107"/>
      <c r="K13" s="9"/>
      <c r="L13" s="9"/>
      <c r="M13" s="9"/>
      <c r="N13" s="106"/>
      <c r="P13" s="20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</row>
    <row r="14" spans="1:56" s="6" customFormat="1" ht="16.899999999999999" customHeight="1">
      <c r="A14" s="9"/>
      <c r="B14" s="10" t="s">
        <v>44</v>
      </c>
      <c r="C14" s="10"/>
      <c r="D14" s="10"/>
      <c r="J14" s="107"/>
      <c r="K14" s="9"/>
      <c r="L14" s="9"/>
      <c r="M14" s="9"/>
      <c r="N14" s="106"/>
      <c r="P14" s="20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</row>
    <row r="15" spans="1:56" s="6" customFormat="1" ht="16.899999999999999" customHeight="1">
      <c r="A15" s="9"/>
      <c r="B15" s="10" t="s">
        <v>45</v>
      </c>
      <c r="C15" s="9"/>
      <c r="D15" s="9"/>
      <c r="J15" s="107"/>
      <c r="K15" s="9"/>
      <c r="L15" s="9"/>
      <c r="M15" s="9"/>
      <c r="N15" s="106"/>
      <c r="P15" s="20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</row>
    <row r="16" spans="1:56" s="6" customFormat="1" ht="16.899999999999999" customHeight="1">
      <c r="A16" s="9"/>
      <c r="B16" s="10" t="s">
        <v>46</v>
      </c>
      <c r="C16" s="9"/>
      <c r="D16" s="9"/>
      <c r="J16" s="107"/>
      <c r="K16" s="9"/>
      <c r="L16" s="9"/>
      <c r="M16" s="9"/>
      <c r="N16" s="106"/>
      <c r="P16" s="20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</row>
    <row r="17" spans="2:56" s="11" customFormat="1" ht="15" customHeight="1" thickBot="1">
      <c r="J17" s="105"/>
      <c r="K17" s="104"/>
      <c r="L17" s="104"/>
      <c r="M17" s="104"/>
      <c r="N17" s="103"/>
      <c r="P17" s="20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</row>
    <row r="18" spans="2:56" s="11" customFormat="1" ht="15" customHeight="1"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3"/>
      <c r="M18" s="12"/>
      <c r="N18" s="12"/>
      <c r="O18" s="116"/>
      <c r="P18" s="20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</row>
    <row r="19" spans="2:56" s="11" customFormat="1" ht="15" customHeight="1"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16"/>
      <c r="P19" s="20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</row>
    <row r="20" spans="2:56" s="11" customFormat="1" ht="15" customHeight="1"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16"/>
      <c r="P20" s="2"/>
      <c r="Q20" s="3"/>
      <c r="R20" s="3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</row>
    <row r="21" spans="2:56" s="11" customFormat="1" ht="15" customHeight="1"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16"/>
      <c r="P21" s="6"/>
      <c r="Q21" s="4"/>
      <c r="R21" s="4" t="s">
        <v>62</v>
      </c>
      <c r="S21" s="4"/>
      <c r="T21" s="4"/>
      <c r="U21" s="4" t="s">
        <v>83</v>
      </c>
      <c r="V21" s="4"/>
      <c r="W21" s="4"/>
      <c r="X21" s="4" t="s">
        <v>84</v>
      </c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</row>
    <row r="22" spans="2:56" s="11" customFormat="1" ht="15" customHeight="1"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16"/>
      <c r="P22" s="6"/>
      <c r="Q22" s="4">
        <v>7</v>
      </c>
      <c r="R22" s="4">
        <f t="array" ref="R22:R33">TRANSPOSE(B37:M37)</f>
        <v>88</v>
      </c>
      <c r="S22" s="4">
        <f t="array" ref="S22:S33">TRANSPOSE(B39:M39)</f>
        <v>4</v>
      </c>
      <c r="T22" s="108">
        <f>IF(S22=0,0,S22/SUM(R22:S22)*100)</f>
        <v>4.3478260869565215</v>
      </c>
      <c r="U22" s="4">
        <f t="array" ref="U22:U33">TRANSPOSE(B60:M60)</f>
        <v>108</v>
      </c>
      <c r="V22" s="4">
        <f t="array" ref="V22:V33">TRANSPOSE(B62:M62)</f>
        <v>8</v>
      </c>
      <c r="W22" s="108">
        <f>IF(V22=0,0,V22/SUM(U22:V22)*100)</f>
        <v>6.8965517241379306</v>
      </c>
      <c r="X22" s="4">
        <f>SUM(R22,U22)</f>
        <v>196</v>
      </c>
      <c r="Y22" s="4">
        <f>SUM(S22,V22)</f>
        <v>12</v>
      </c>
      <c r="Z22" s="108">
        <f>IF(Y22=0,0,Y22/SUM(X22:Y22)*100)</f>
        <v>5.7692307692307692</v>
      </c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</row>
    <row r="23" spans="2:56" s="11" customFormat="1" ht="15" customHeight="1"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16"/>
      <c r="P23" s="6"/>
      <c r="Q23" s="4">
        <v>8</v>
      </c>
      <c r="R23" s="4">
        <v>104</v>
      </c>
      <c r="S23" s="4">
        <v>10</v>
      </c>
      <c r="T23" s="108">
        <f t="shared" ref="T23:T33" si="0">IF(S23=0,0,S23/SUM(R23:S23)*100)</f>
        <v>8.7719298245614024</v>
      </c>
      <c r="U23" s="4">
        <v>123</v>
      </c>
      <c r="V23" s="4">
        <v>12</v>
      </c>
      <c r="W23" s="108">
        <f t="shared" ref="W23:W33" si="1">IF(V23=0,0,V23/SUM(U23:V23)*100)</f>
        <v>8.8888888888888893</v>
      </c>
      <c r="X23" s="4">
        <f t="shared" ref="X23:Y33" si="2">SUM(R23,U23)</f>
        <v>227</v>
      </c>
      <c r="Y23" s="4">
        <f t="shared" si="2"/>
        <v>22</v>
      </c>
      <c r="Z23" s="108">
        <f t="shared" ref="Z23:Z33" si="3">IF(Y23=0,0,Y23/SUM(X23:Y23)*100)</f>
        <v>8.8353413654618471</v>
      </c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</row>
    <row r="24" spans="2:56" s="11" customFormat="1" ht="15" customHeight="1"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16"/>
      <c r="P24" s="6"/>
      <c r="Q24" s="4">
        <v>9</v>
      </c>
      <c r="R24" s="4">
        <v>81</v>
      </c>
      <c r="S24" s="4">
        <v>6</v>
      </c>
      <c r="T24" s="108">
        <f t="shared" si="0"/>
        <v>6.8965517241379306</v>
      </c>
      <c r="U24" s="4">
        <v>111</v>
      </c>
      <c r="V24" s="4">
        <v>8</v>
      </c>
      <c r="W24" s="108">
        <f t="shared" si="1"/>
        <v>6.7226890756302522</v>
      </c>
      <c r="X24" s="4">
        <f t="shared" si="2"/>
        <v>192</v>
      </c>
      <c r="Y24" s="4">
        <f t="shared" si="2"/>
        <v>14</v>
      </c>
      <c r="Z24" s="108">
        <f t="shared" si="3"/>
        <v>6.7961165048543686</v>
      </c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</row>
    <row r="25" spans="2:56" s="11" customFormat="1" ht="15" customHeight="1"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16"/>
      <c r="P25" s="6"/>
      <c r="Q25" s="4">
        <v>10</v>
      </c>
      <c r="R25" s="4">
        <v>64</v>
      </c>
      <c r="S25" s="4">
        <v>2</v>
      </c>
      <c r="T25" s="108">
        <f t="shared" si="0"/>
        <v>3.0303030303030303</v>
      </c>
      <c r="U25" s="4">
        <v>97</v>
      </c>
      <c r="V25" s="4">
        <v>5</v>
      </c>
      <c r="W25" s="108">
        <f t="shared" si="1"/>
        <v>4.9019607843137258</v>
      </c>
      <c r="X25" s="4">
        <f t="shared" si="2"/>
        <v>161</v>
      </c>
      <c r="Y25" s="4">
        <f t="shared" si="2"/>
        <v>7</v>
      </c>
      <c r="Z25" s="108">
        <f t="shared" si="3"/>
        <v>4.1666666666666661</v>
      </c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</row>
    <row r="26" spans="2:56" s="11" customFormat="1" ht="15" customHeight="1"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16"/>
      <c r="P26" s="6"/>
      <c r="Q26" s="4">
        <v>11</v>
      </c>
      <c r="R26" s="4">
        <v>61</v>
      </c>
      <c r="S26" s="4">
        <v>3</v>
      </c>
      <c r="T26" s="108">
        <f t="shared" si="0"/>
        <v>4.6875</v>
      </c>
      <c r="U26" s="4">
        <v>110</v>
      </c>
      <c r="V26" s="4">
        <v>6</v>
      </c>
      <c r="W26" s="108">
        <f t="shared" si="1"/>
        <v>5.1724137931034484</v>
      </c>
      <c r="X26" s="4">
        <f t="shared" si="2"/>
        <v>171</v>
      </c>
      <c r="Y26" s="4">
        <f t="shared" si="2"/>
        <v>9</v>
      </c>
      <c r="Z26" s="108">
        <f t="shared" si="3"/>
        <v>5</v>
      </c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</row>
    <row r="27" spans="2:56" s="11" customFormat="1" ht="15" customHeight="1"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16"/>
      <c r="P27" s="6"/>
      <c r="Q27" s="4">
        <v>12</v>
      </c>
      <c r="R27" s="4">
        <v>59</v>
      </c>
      <c r="S27" s="4">
        <v>3</v>
      </c>
      <c r="T27" s="108">
        <f t="shared" si="0"/>
        <v>4.838709677419355</v>
      </c>
      <c r="U27" s="4">
        <v>127</v>
      </c>
      <c r="V27" s="4">
        <v>5</v>
      </c>
      <c r="W27" s="108">
        <f t="shared" si="1"/>
        <v>3.7878787878787881</v>
      </c>
      <c r="X27" s="4">
        <f t="shared" si="2"/>
        <v>186</v>
      </c>
      <c r="Y27" s="4">
        <f t="shared" si="2"/>
        <v>8</v>
      </c>
      <c r="Z27" s="108">
        <f t="shared" si="3"/>
        <v>4.1237113402061851</v>
      </c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</row>
    <row r="28" spans="2:56" s="11" customFormat="1" ht="15" customHeight="1"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16"/>
      <c r="P28" s="6"/>
      <c r="Q28" s="4">
        <v>13</v>
      </c>
      <c r="R28" s="4">
        <v>72</v>
      </c>
      <c r="S28" s="4">
        <v>5</v>
      </c>
      <c r="T28" s="108">
        <f t="shared" si="0"/>
        <v>6.4935064935064926</v>
      </c>
      <c r="U28" s="4">
        <v>100</v>
      </c>
      <c r="V28" s="4">
        <v>4</v>
      </c>
      <c r="W28" s="108">
        <f t="shared" si="1"/>
        <v>3.8461538461538463</v>
      </c>
      <c r="X28" s="4">
        <f t="shared" si="2"/>
        <v>172</v>
      </c>
      <c r="Y28" s="4">
        <f t="shared" si="2"/>
        <v>9</v>
      </c>
      <c r="Z28" s="108">
        <f t="shared" si="3"/>
        <v>4.972375690607735</v>
      </c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</row>
    <row r="29" spans="2:56" s="11" customFormat="1" ht="15" customHeight="1"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16"/>
      <c r="P29" s="6"/>
      <c r="Q29" s="4">
        <v>14</v>
      </c>
      <c r="R29" s="4">
        <v>74</v>
      </c>
      <c r="S29" s="4">
        <v>7</v>
      </c>
      <c r="T29" s="108">
        <f t="shared" si="0"/>
        <v>8.6419753086419746</v>
      </c>
      <c r="U29" s="4">
        <v>163</v>
      </c>
      <c r="V29" s="4">
        <v>17</v>
      </c>
      <c r="W29" s="108">
        <f t="shared" si="1"/>
        <v>9.4444444444444446</v>
      </c>
      <c r="X29" s="4">
        <f t="shared" si="2"/>
        <v>237</v>
      </c>
      <c r="Y29" s="4">
        <f t="shared" si="2"/>
        <v>24</v>
      </c>
      <c r="Z29" s="108">
        <f t="shared" si="3"/>
        <v>9.1954022988505741</v>
      </c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</row>
    <row r="30" spans="2:56" s="11" customFormat="1" ht="15" customHeight="1"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16"/>
      <c r="P30" s="6"/>
      <c r="Q30" s="4">
        <v>15</v>
      </c>
      <c r="R30" s="4">
        <v>67</v>
      </c>
      <c r="S30" s="4">
        <v>3</v>
      </c>
      <c r="T30" s="108">
        <f t="shared" si="0"/>
        <v>4.2857142857142856</v>
      </c>
      <c r="U30" s="4">
        <v>164</v>
      </c>
      <c r="V30" s="4">
        <v>17</v>
      </c>
      <c r="W30" s="108">
        <f t="shared" si="1"/>
        <v>9.3922651933701662</v>
      </c>
      <c r="X30" s="4">
        <f t="shared" si="2"/>
        <v>231</v>
      </c>
      <c r="Y30" s="4">
        <f t="shared" si="2"/>
        <v>20</v>
      </c>
      <c r="Z30" s="108">
        <f t="shared" si="3"/>
        <v>7.9681274900398407</v>
      </c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</row>
    <row r="31" spans="2:56" s="11" customFormat="1" ht="15" customHeight="1"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16"/>
      <c r="P31" s="6"/>
      <c r="Q31" s="4">
        <v>16</v>
      </c>
      <c r="R31" s="4">
        <v>74</v>
      </c>
      <c r="S31" s="4">
        <v>1</v>
      </c>
      <c r="T31" s="108">
        <f t="shared" si="0"/>
        <v>1.3333333333333335</v>
      </c>
      <c r="U31" s="4">
        <v>181</v>
      </c>
      <c r="V31" s="4">
        <v>1</v>
      </c>
      <c r="W31" s="108">
        <f t="shared" si="1"/>
        <v>0.5494505494505495</v>
      </c>
      <c r="X31" s="4">
        <f t="shared" si="2"/>
        <v>255</v>
      </c>
      <c r="Y31" s="4">
        <f t="shared" si="2"/>
        <v>2</v>
      </c>
      <c r="Z31" s="108">
        <f t="shared" si="3"/>
        <v>0.77821011673151752</v>
      </c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</row>
    <row r="32" spans="2:56" s="11" customFormat="1" ht="15" customHeight="1"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3"/>
      <c r="M32" s="12"/>
      <c r="N32" s="12"/>
      <c r="O32" s="116"/>
      <c r="P32" s="6"/>
      <c r="Q32" s="4">
        <v>17</v>
      </c>
      <c r="R32" s="4">
        <v>62</v>
      </c>
      <c r="S32" s="4">
        <v>0</v>
      </c>
      <c r="T32" s="108">
        <f t="shared" si="0"/>
        <v>0</v>
      </c>
      <c r="U32" s="4">
        <v>226</v>
      </c>
      <c r="V32" s="4">
        <v>8</v>
      </c>
      <c r="W32" s="108">
        <f t="shared" si="1"/>
        <v>3.4188034188034191</v>
      </c>
      <c r="X32" s="4">
        <f t="shared" si="2"/>
        <v>288</v>
      </c>
      <c r="Y32" s="4">
        <f t="shared" si="2"/>
        <v>8</v>
      </c>
      <c r="Z32" s="108">
        <f t="shared" si="3"/>
        <v>2.7027027027027026</v>
      </c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</row>
    <row r="33" spans="1:56" s="11" customFormat="1" ht="15" customHeight="1"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16"/>
      <c r="P33" s="6"/>
      <c r="Q33" s="4">
        <v>18</v>
      </c>
      <c r="R33" s="4">
        <v>61</v>
      </c>
      <c r="S33" s="4">
        <v>0</v>
      </c>
      <c r="T33" s="108">
        <f t="shared" si="0"/>
        <v>0</v>
      </c>
      <c r="U33" s="4">
        <v>197</v>
      </c>
      <c r="V33" s="4">
        <v>4</v>
      </c>
      <c r="W33" s="108">
        <f t="shared" si="1"/>
        <v>1.9900497512437811</v>
      </c>
      <c r="X33" s="4">
        <f t="shared" si="2"/>
        <v>258</v>
      </c>
      <c r="Y33" s="4">
        <f>SUM(S33,V33)</f>
        <v>4</v>
      </c>
      <c r="Z33" s="108">
        <f t="shared" si="3"/>
        <v>1.5267175572519083</v>
      </c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</row>
    <row r="34" spans="1:56" s="11" customFormat="1" ht="15" customHeight="1"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16"/>
      <c r="P34" s="6"/>
      <c r="Q34" s="4"/>
      <c r="R34" s="4"/>
      <c r="S34" s="4"/>
      <c r="T34" s="108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</row>
    <row r="35" spans="1:56" s="11" customFormat="1" ht="15" customHeight="1"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16"/>
      <c r="P35" s="6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</row>
    <row r="36" spans="1:56" s="14" customFormat="1" ht="15" customHeight="1">
      <c r="A36" s="102" t="s">
        <v>47</v>
      </c>
      <c r="B36" s="101">
        <v>7</v>
      </c>
      <c r="C36" s="100">
        <v>8</v>
      </c>
      <c r="D36" s="100">
        <v>9</v>
      </c>
      <c r="E36" s="100">
        <v>10</v>
      </c>
      <c r="F36" s="100">
        <v>11</v>
      </c>
      <c r="G36" s="100">
        <v>12</v>
      </c>
      <c r="H36" s="100">
        <v>13</v>
      </c>
      <c r="I36" s="100">
        <v>14</v>
      </c>
      <c r="J36" s="100">
        <v>15</v>
      </c>
      <c r="K36" s="100">
        <v>16</v>
      </c>
      <c r="L36" s="100">
        <v>17</v>
      </c>
      <c r="M36" s="99">
        <v>18</v>
      </c>
      <c r="N36" s="99" t="s">
        <v>48</v>
      </c>
      <c r="O36" s="98"/>
      <c r="P36" s="11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</row>
    <row r="37" spans="1:56" s="14" customFormat="1" ht="15" customHeight="1">
      <c r="A37" s="97" t="s">
        <v>49</v>
      </c>
      <c r="B37" s="96">
        <f>SUM(B38:B39)</f>
        <v>88</v>
      </c>
      <c r="C37" s="95">
        <f t="shared" ref="C37:L37" si="4">SUM(C38:C39)</f>
        <v>104</v>
      </c>
      <c r="D37" s="95">
        <f t="shared" si="4"/>
        <v>81</v>
      </c>
      <c r="E37" s="95">
        <f t="shared" si="4"/>
        <v>64</v>
      </c>
      <c r="F37" s="95">
        <f t="shared" si="4"/>
        <v>61</v>
      </c>
      <c r="G37" s="95">
        <f t="shared" si="4"/>
        <v>59</v>
      </c>
      <c r="H37" s="95">
        <f t="shared" si="4"/>
        <v>72</v>
      </c>
      <c r="I37" s="95">
        <f t="shared" si="4"/>
        <v>74</v>
      </c>
      <c r="J37" s="95">
        <f t="shared" si="4"/>
        <v>67</v>
      </c>
      <c r="K37" s="95">
        <f t="shared" si="4"/>
        <v>74</v>
      </c>
      <c r="L37" s="95">
        <f t="shared" si="4"/>
        <v>62</v>
      </c>
      <c r="M37" s="94">
        <f>SUM(M38:M39)</f>
        <v>61</v>
      </c>
      <c r="N37" s="94">
        <f>SUM(B37:M37)</f>
        <v>867</v>
      </c>
      <c r="O37" s="117"/>
      <c r="P37" s="11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</row>
    <row r="38" spans="1:56" s="14" customFormat="1" ht="15" customHeight="1">
      <c r="A38" s="97" t="s">
        <v>44</v>
      </c>
      <c r="B38" s="96">
        <v>84</v>
      </c>
      <c r="C38" s="95">
        <v>94</v>
      </c>
      <c r="D38" s="95">
        <v>75</v>
      </c>
      <c r="E38" s="95">
        <v>62</v>
      </c>
      <c r="F38" s="95">
        <v>58</v>
      </c>
      <c r="G38" s="95">
        <v>56</v>
      </c>
      <c r="H38" s="95">
        <v>67</v>
      </c>
      <c r="I38" s="95">
        <v>67</v>
      </c>
      <c r="J38" s="95">
        <v>64</v>
      </c>
      <c r="K38" s="95">
        <v>73</v>
      </c>
      <c r="L38" s="95">
        <v>62</v>
      </c>
      <c r="M38" s="94">
        <v>61</v>
      </c>
      <c r="N38" s="94">
        <f>SUM(B38:M38)</f>
        <v>823</v>
      </c>
      <c r="O38" s="117"/>
      <c r="P38" s="11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</row>
    <row r="39" spans="1:56" s="14" customFormat="1" ht="15" customHeight="1">
      <c r="A39" s="97" t="s">
        <v>45</v>
      </c>
      <c r="B39" s="96">
        <v>4</v>
      </c>
      <c r="C39" s="95">
        <v>10</v>
      </c>
      <c r="D39" s="95">
        <v>6</v>
      </c>
      <c r="E39" s="95">
        <v>2</v>
      </c>
      <c r="F39" s="95">
        <v>3</v>
      </c>
      <c r="G39" s="95">
        <v>3</v>
      </c>
      <c r="H39" s="95">
        <v>5</v>
      </c>
      <c r="I39" s="95">
        <v>7</v>
      </c>
      <c r="J39" s="95">
        <v>3</v>
      </c>
      <c r="K39" s="95">
        <v>1</v>
      </c>
      <c r="L39" s="95">
        <v>0</v>
      </c>
      <c r="M39" s="94">
        <v>0</v>
      </c>
      <c r="N39" s="94">
        <f>SUM(B39:M39)</f>
        <v>44</v>
      </c>
      <c r="O39" s="117"/>
      <c r="P39" s="11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</row>
    <row r="40" spans="1:56" s="14" customFormat="1" ht="15" customHeight="1">
      <c r="A40" s="18" t="s">
        <v>46</v>
      </c>
      <c r="B40" s="93">
        <f>IF(B39=0,0,B39/B37*100)</f>
        <v>4.5454545454545459</v>
      </c>
      <c r="C40" s="92">
        <f t="shared" ref="C40:N40" si="5">IF(C39=0,0,C39/C37*100)</f>
        <v>9.6153846153846168</v>
      </c>
      <c r="D40" s="92">
        <f t="shared" si="5"/>
        <v>7.4074074074074066</v>
      </c>
      <c r="E40" s="92">
        <f t="shared" si="5"/>
        <v>3.125</v>
      </c>
      <c r="F40" s="92">
        <f t="shared" si="5"/>
        <v>4.918032786885246</v>
      </c>
      <c r="G40" s="92">
        <f t="shared" si="5"/>
        <v>5.0847457627118651</v>
      </c>
      <c r="H40" s="92">
        <f t="shared" si="5"/>
        <v>6.9444444444444446</v>
      </c>
      <c r="I40" s="92">
        <f t="shared" si="5"/>
        <v>9.4594594594594597</v>
      </c>
      <c r="J40" s="92">
        <f t="shared" si="5"/>
        <v>4.4776119402985071</v>
      </c>
      <c r="K40" s="92">
        <f t="shared" si="5"/>
        <v>1.3513513513513513</v>
      </c>
      <c r="L40" s="92">
        <f t="shared" si="5"/>
        <v>0</v>
      </c>
      <c r="M40" s="91">
        <f t="shared" si="5"/>
        <v>0</v>
      </c>
      <c r="N40" s="91">
        <f t="shared" si="5"/>
        <v>5.0749711649365628</v>
      </c>
      <c r="O40" s="118"/>
      <c r="P40" s="11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</row>
    <row r="41" spans="1:56" s="17" customFormat="1" ht="15" customHeight="1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6"/>
      <c r="M41" s="15"/>
      <c r="N41" s="15"/>
      <c r="O41" s="15"/>
      <c r="P41" s="11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</row>
    <row r="42" spans="1:56" s="17" customFormat="1" ht="15" customHeight="1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1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</row>
    <row r="43" spans="1:56" s="17" customFormat="1" ht="15" customHeight="1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1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</row>
    <row r="44" spans="1:56" s="17" customFormat="1" ht="15" customHeight="1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1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</row>
    <row r="45" spans="1:56" s="17" customFormat="1" ht="15" customHeight="1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1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</row>
    <row r="46" spans="1:56" s="17" customFormat="1" ht="15" customHeight="1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1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</row>
    <row r="47" spans="1:56" s="17" customFormat="1" ht="15" customHeight="1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1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</row>
    <row r="48" spans="1:56" s="17" customFormat="1" ht="15" customHeight="1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1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</row>
    <row r="49" spans="1:56" s="17" customFormat="1" ht="15" customHeight="1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1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</row>
    <row r="50" spans="1:56" s="17" customFormat="1" ht="15" customHeight="1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1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</row>
    <row r="51" spans="1:56" s="17" customFormat="1" ht="15" customHeight="1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1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</row>
    <row r="52" spans="1:56" s="17" customFormat="1" ht="15" customHeight="1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1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</row>
    <row r="53" spans="1:56" s="17" customFormat="1" ht="15" customHeight="1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1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</row>
    <row r="54" spans="1:56" s="17" customFormat="1" ht="15" customHeight="1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1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</row>
    <row r="55" spans="1:56" s="17" customFormat="1" ht="15" customHeight="1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6"/>
      <c r="M55" s="15"/>
      <c r="N55" s="15"/>
      <c r="O55" s="15"/>
      <c r="P55" s="1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</row>
    <row r="56" spans="1:56" s="17" customFormat="1" ht="15" customHeight="1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</row>
    <row r="57" spans="1:56" s="17" customFormat="1" ht="15" customHeight="1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</row>
    <row r="58" spans="1:56" s="17" customFormat="1" ht="15" customHeight="1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</row>
    <row r="59" spans="1:56" s="14" customFormat="1" ht="15" customHeight="1">
      <c r="A59" s="102" t="s">
        <v>47</v>
      </c>
      <c r="B59" s="101">
        <v>7</v>
      </c>
      <c r="C59" s="100">
        <v>8</v>
      </c>
      <c r="D59" s="100">
        <v>9</v>
      </c>
      <c r="E59" s="100">
        <v>10</v>
      </c>
      <c r="F59" s="100">
        <v>11</v>
      </c>
      <c r="G59" s="100">
        <v>12</v>
      </c>
      <c r="H59" s="100">
        <v>13</v>
      </c>
      <c r="I59" s="100">
        <v>14</v>
      </c>
      <c r="J59" s="100">
        <v>15</v>
      </c>
      <c r="K59" s="100">
        <v>16</v>
      </c>
      <c r="L59" s="100">
        <v>17</v>
      </c>
      <c r="M59" s="99">
        <v>18</v>
      </c>
      <c r="N59" s="99" t="s">
        <v>48</v>
      </c>
      <c r="O59" s="98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</row>
    <row r="60" spans="1:56" s="14" customFormat="1" ht="15" customHeight="1">
      <c r="A60" s="97" t="s">
        <v>49</v>
      </c>
      <c r="B60" s="96">
        <f t="shared" ref="B60:M60" si="6">SUM(B61:B62)</f>
        <v>108</v>
      </c>
      <c r="C60" s="95">
        <f t="shared" si="6"/>
        <v>123</v>
      </c>
      <c r="D60" s="95">
        <f t="shared" si="6"/>
        <v>111</v>
      </c>
      <c r="E60" s="95">
        <f t="shared" si="6"/>
        <v>97</v>
      </c>
      <c r="F60" s="95">
        <f t="shared" si="6"/>
        <v>110</v>
      </c>
      <c r="G60" s="95">
        <f t="shared" si="6"/>
        <v>127</v>
      </c>
      <c r="H60" s="95">
        <f t="shared" si="6"/>
        <v>100</v>
      </c>
      <c r="I60" s="95">
        <f t="shared" si="6"/>
        <v>163</v>
      </c>
      <c r="J60" s="95">
        <f t="shared" si="6"/>
        <v>164</v>
      </c>
      <c r="K60" s="95">
        <f t="shared" si="6"/>
        <v>181</v>
      </c>
      <c r="L60" s="95">
        <f t="shared" si="6"/>
        <v>226</v>
      </c>
      <c r="M60" s="94">
        <f t="shared" si="6"/>
        <v>197</v>
      </c>
      <c r="N60" s="94">
        <f>SUM(B60:M60)</f>
        <v>1707</v>
      </c>
      <c r="O60" s="117"/>
      <c r="P60" s="17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</row>
    <row r="61" spans="1:56" s="14" customFormat="1" ht="15" customHeight="1">
      <c r="A61" s="97" t="s">
        <v>44</v>
      </c>
      <c r="B61" s="96">
        <v>100</v>
      </c>
      <c r="C61" s="95">
        <v>111</v>
      </c>
      <c r="D61" s="95">
        <v>103</v>
      </c>
      <c r="E61" s="95">
        <v>92</v>
      </c>
      <c r="F61" s="95">
        <v>104</v>
      </c>
      <c r="G61" s="95">
        <v>122</v>
      </c>
      <c r="H61" s="95">
        <v>96</v>
      </c>
      <c r="I61" s="95">
        <v>146</v>
      </c>
      <c r="J61" s="95">
        <v>147</v>
      </c>
      <c r="K61" s="95">
        <v>180</v>
      </c>
      <c r="L61" s="95">
        <v>218</v>
      </c>
      <c r="M61" s="94">
        <v>193</v>
      </c>
      <c r="N61" s="94">
        <f>SUM(B61:M61)</f>
        <v>1612</v>
      </c>
      <c r="O61" s="117"/>
      <c r="P61" s="17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</row>
    <row r="62" spans="1:56" s="14" customFormat="1" ht="15" customHeight="1">
      <c r="A62" s="97" t="s">
        <v>45</v>
      </c>
      <c r="B62" s="96">
        <v>8</v>
      </c>
      <c r="C62" s="95">
        <v>12</v>
      </c>
      <c r="D62" s="95">
        <v>8</v>
      </c>
      <c r="E62" s="95">
        <v>5</v>
      </c>
      <c r="F62" s="95">
        <v>6</v>
      </c>
      <c r="G62" s="95">
        <v>5</v>
      </c>
      <c r="H62" s="95">
        <v>4</v>
      </c>
      <c r="I62" s="95">
        <v>17</v>
      </c>
      <c r="J62" s="95">
        <v>17</v>
      </c>
      <c r="K62" s="95">
        <v>1</v>
      </c>
      <c r="L62" s="95">
        <v>8</v>
      </c>
      <c r="M62" s="94">
        <v>4</v>
      </c>
      <c r="N62" s="94">
        <f>SUM(B62:M62)</f>
        <v>95</v>
      </c>
      <c r="O62" s="117"/>
      <c r="P62" s="17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</row>
    <row r="63" spans="1:56" s="14" customFormat="1" ht="15" customHeight="1">
      <c r="A63" s="18" t="s">
        <v>46</v>
      </c>
      <c r="B63" s="93">
        <f t="shared" ref="B63:N63" si="7">IF(B62=0,0,B62/B60*100)</f>
        <v>7.4074074074074066</v>
      </c>
      <c r="C63" s="92">
        <f t="shared" si="7"/>
        <v>9.7560975609756095</v>
      </c>
      <c r="D63" s="92">
        <f t="shared" si="7"/>
        <v>7.2072072072072073</v>
      </c>
      <c r="E63" s="92">
        <f t="shared" si="7"/>
        <v>5.1546391752577314</v>
      </c>
      <c r="F63" s="92">
        <f t="shared" si="7"/>
        <v>5.4545454545454541</v>
      </c>
      <c r="G63" s="92">
        <f t="shared" si="7"/>
        <v>3.9370078740157481</v>
      </c>
      <c r="H63" s="92">
        <f t="shared" si="7"/>
        <v>4</v>
      </c>
      <c r="I63" s="92">
        <f t="shared" si="7"/>
        <v>10.429447852760736</v>
      </c>
      <c r="J63" s="92">
        <f t="shared" si="7"/>
        <v>10.365853658536585</v>
      </c>
      <c r="K63" s="92">
        <f t="shared" si="7"/>
        <v>0.55248618784530379</v>
      </c>
      <c r="L63" s="92">
        <f t="shared" si="7"/>
        <v>3.5398230088495577</v>
      </c>
      <c r="M63" s="91">
        <f t="shared" si="7"/>
        <v>2.030456852791878</v>
      </c>
      <c r="N63" s="91">
        <f t="shared" si="7"/>
        <v>5.5653192735793793</v>
      </c>
      <c r="O63" s="118"/>
      <c r="P63" s="17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</row>
    <row r="64" spans="1:56" s="17" customFormat="1" ht="15" customHeight="1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6"/>
      <c r="M64" s="15"/>
      <c r="N64" s="15"/>
      <c r="O64" s="15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</row>
    <row r="65" spans="1:56" s="17" customFormat="1" ht="15" customHeight="1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</row>
    <row r="66" spans="1:56" s="17" customFormat="1" ht="15" customHeight="1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</row>
    <row r="67" spans="1:56" s="17" customFormat="1" ht="15" customHeight="1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</row>
    <row r="68" spans="1:56" s="17" customFormat="1" ht="15" customHeight="1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</row>
    <row r="69" spans="1:56" s="17" customFormat="1" ht="15" customHeight="1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</row>
    <row r="70" spans="1:56" s="17" customFormat="1" ht="15" customHeight="1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</row>
    <row r="71" spans="1:56" s="17" customFormat="1" ht="15" customHeight="1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</row>
    <row r="72" spans="1:56" s="17" customFormat="1" ht="15" customHeight="1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</row>
    <row r="73" spans="1:56" s="17" customFormat="1" ht="15" customHeight="1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</row>
    <row r="74" spans="1:56" s="17" customFormat="1" ht="15" customHeight="1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</row>
    <row r="75" spans="1:56" s="17" customFormat="1" ht="15" customHeight="1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</row>
    <row r="76" spans="1:56" s="17" customFormat="1" ht="15" customHeight="1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</row>
    <row r="77" spans="1:56" s="17" customFormat="1" ht="15" customHeight="1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</row>
    <row r="78" spans="1:56" s="17" customFormat="1" ht="15" customHeight="1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6"/>
      <c r="M78" s="15"/>
      <c r="N78" s="15"/>
      <c r="O78" s="15"/>
      <c r="P78" s="1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</row>
    <row r="79" spans="1:56" s="17" customFormat="1" ht="15" customHeight="1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</row>
    <row r="80" spans="1:56" s="17" customFormat="1" ht="15" customHeight="1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</row>
    <row r="81" spans="1:56" s="17" customFormat="1" ht="15" customHeight="1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</row>
    <row r="82" spans="1:56" s="14" customFormat="1" ht="15" customHeight="1">
      <c r="A82" s="102" t="s">
        <v>47</v>
      </c>
      <c r="B82" s="101">
        <v>7</v>
      </c>
      <c r="C82" s="100">
        <v>8</v>
      </c>
      <c r="D82" s="100">
        <v>9</v>
      </c>
      <c r="E82" s="100">
        <v>10</v>
      </c>
      <c r="F82" s="100">
        <v>11</v>
      </c>
      <c r="G82" s="100">
        <v>12</v>
      </c>
      <c r="H82" s="100">
        <v>13</v>
      </c>
      <c r="I82" s="100">
        <v>14</v>
      </c>
      <c r="J82" s="100">
        <v>15</v>
      </c>
      <c r="K82" s="100">
        <v>16</v>
      </c>
      <c r="L82" s="100">
        <v>17</v>
      </c>
      <c r="M82" s="99">
        <v>18</v>
      </c>
      <c r="N82" s="99" t="s">
        <v>48</v>
      </c>
      <c r="O82" s="98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</row>
    <row r="83" spans="1:56" s="14" customFormat="1" ht="15" customHeight="1">
      <c r="A83" s="97" t="s">
        <v>49</v>
      </c>
      <c r="B83" s="96">
        <f t="shared" ref="B83:M83" si="8">SUM(B84:B85)</f>
        <v>196</v>
      </c>
      <c r="C83" s="95">
        <f t="shared" si="8"/>
        <v>227</v>
      </c>
      <c r="D83" s="95">
        <f t="shared" si="8"/>
        <v>192</v>
      </c>
      <c r="E83" s="95">
        <f t="shared" si="8"/>
        <v>161</v>
      </c>
      <c r="F83" s="95">
        <f t="shared" si="8"/>
        <v>171</v>
      </c>
      <c r="G83" s="95">
        <f t="shared" si="8"/>
        <v>186</v>
      </c>
      <c r="H83" s="95">
        <f t="shared" si="8"/>
        <v>172</v>
      </c>
      <c r="I83" s="95">
        <f t="shared" si="8"/>
        <v>237</v>
      </c>
      <c r="J83" s="95">
        <f t="shared" si="8"/>
        <v>231</v>
      </c>
      <c r="K83" s="95">
        <f t="shared" si="8"/>
        <v>255</v>
      </c>
      <c r="L83" s="95">
        <f t="shared" si="8"/>
        <v>288</v>
      </c>
      <c r="M83" s="94">
        <f t="shared" si="8"/>
        <v>258</v>
      </c>
      <c r="N83" s="94">
        <f>SUM(B83:M83)</f>
        <v>2574</v>
      </c>
      <c r="O83" s="117"/>
      <c r="P83" s="17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</row>
    <row r="84" spans="1:56" s="14" customFormat="1" ht="15" customHeight="1">
      <c r="A84" s="97" t="s">
        <v>44</v>
      </c>
      <c r="B84" s="96">
        <f>SUM(B38,B61)</f>
        <v>184</v>
      </c>
      <c r="C84" s="95">
        <f t="shared" ref="C84:M84" si="9">SUM(C38,C61)</f>
        <v>205</v>
      </c>
      <c r="D84" s="95">
        <f t="shared" si="9"/>
        <v>178</v>
      </c>
      <c r="E84" s="95">
        <f t="shared" si="9"/>
        <v>154</v>
      </c>
      <c r="F84" s="95">
        <f t="shared" si="9"/>
        <v>162</v>
      </c>
      <c r="G84" s="95">
        <f t="shared" si="9"/>
        <v>178</v>
      </c>
      <c r="H84" s="95">
        <f t="shared" si="9"/>
        <v>163</v>
      </c>
      <c r="I84" s="95">
        <f t="shared" si="9"/>
        <v>213</v>
      </c>
      <c r="J84" s="95">
        <f t="shared" si="9"/>
        <v>211</v>
      </c>
      <c r="K84" s="95">
        <f t="shared" si="9"/>
        <v>253</v>
      </c>
      <c r="L84" s="95">
        <f t="shared" si="9"/>
        <v>280</v>
      </c>
      <c r="M84" s="94">
        <f t="shared" si="9"/>
        <v>254</v>
      </c>
      <c r="N84" s="94">
        <f>SUM(B84:M84)</f>
        <v>2435</v>
      </c>
      <c r="O84" s="117"/>
      <c r="P84" s="17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</row>
    <row r="85" spans="1:56" s="14" customFormat="1" ht="15" customHeight="1">
      <c r="A85" s="97" t="s">
        <v>45</v>
      </c>
      <c r="B85" s="96">
        <f t="shared" ref="B85:M85" si="10">SUM(B39,B62)</f>
        <v>12</v>
      </c>
      <c r="C85" s="95">
        <f t="shared" si="10"/>
        <v>22</v>
      </c>
      <c r="D85" s="95">
        <f t="shared" si="10"/>
        <v>14</v>
      </c>
      <c r="E85" s="95">
        <f t="shared" si="10"/>
        <v>7</v>
      </c>
      <c r="F85" s="95">
        <f t="shared" si="10"/>
        <v>9</v>
      </c>
      <c r="G85" s="95">
        <f t="shared" si="10"/>
        <v>8</v>
      </c>
      <c r="H85" s="95">
        <f t="shared" si="10"/>
        <v>9</v>
      </c>
      <c r="I85" s="95">
        <f t="shared" si="10"/>
        <v>24</v>
      </c>
      <c r="J85" s="95">
        <f t="shared" si="10"/>
        <v>20</v>
      </c>
      <c r="K85" s="95">
        <f t="shared" si="10"/>
        <v>2</v>
      </c>
      <c r="L85" s="95">
        <f t="shared" si="10"/>
        <v>8</v>
      </c>
      <c r="M85" s="94">
        <f t="shared" si="10"/>
        <v>4</v>
      </c>
      <c r="N85" s="94">
        <f>SUM(B85:M85)</f>
        <v>139</v>
      </c>
      <c r="O85" s="117"/>
      <c r="P85" s="17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</row>
    <row r="86" spans="1:56" s="14" customFormat="1" ht="15.95" customHeight="1">
      <c r="A86" s="18" t="s">
        <v>46</v>
      </c>
      <c r="B86" s="93">
        <f t="shared" ref="B86:N86" si="11">IF(B85=0,0,B85/B83*100)</f>
        <v>6.1224489795918364</v>
      </c>
      <c r="C86" s="92">
        <f t="shared" si="11"/>
        <v>9.6916299559471373</v>
      </c>
      <c r="D86" s="92">
        <f t="shared" si="11"/>
        <v>7.291666666666667</v>
      </c>
      <c r="E86" s="92">
        <f t="shared" si="11"/>
        <v>4.3478260869565215</v>
      </c>
      <c r="F86" s="92">
        <f t="shared" si="11"/>
        <v>5.2631578947368416</v>
      </c>
      <c r="G86" s="92">
        <f t="shared" si="11"/>
        <v>4.3010752688172049</v>
      </c>
      <c r="H86" s="92">
        <f t="shared" si="11"/>
        <v>5.2325581395348841</v>
      </c>
      <c r="I86" s="92">
        <f t="shared" si="11"/>
        <v>10.126582278481013</v>
      </c>
      <c r="J86" s="92">
        <f t="shared" si="11"/>
        <v>8.6580086580086579</v>
      </c>
      <c r="K86" s="92">
        <f t="shared" si="11"/>
        <v>0.78431372549019607</v>
      </c>
      <c r="L86" s="92">
        <f t="shared" si="11"/>
        <v>2.7777777777777777</v>
      </c>
      <c r="M86" s="91">
        <f t="shared" si="11"/>
        <v>1.5503875968992249</v>
      </c>
      <c r="N86" s="91">
        <f t="shared" si="11"/>
        <v>5.4001554001554002</v>
      </c>
      <c r="O86" s="118"/>
      <c r="P86" s="17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</row>
    <row r="87" spans="1:56" s="14" customFormat="1" ht="12" customHeight="1">
      <c r="A87" s="15"/>
      <c r="P87" s="17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</row>
    <row r="88" spans="1:56" s="14" customFormat="1" ht="12" customHeight="1">
      <c r="A88" s="15"/>
      <c r="P88" s="17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</row>
    <row r="89" spans="1:56" s="11" customFormat="1" ht="15" customHeight="1"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16"/>
      <c r="P89" s="20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</row>
    <row r="90" spans="1:56" s="11" customFormat="1" ht="15" customHeight="1"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16"/>
      <c r="P90" s="2"/>
      <c r="Q90" s="3"/>
      <c r="R90" s="3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</row>
    <row r="91" spans="1:56" s="11" customFormat="1" ht="15" customHeight="1"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16"/>
      <c r="P91" s="6"/>
      <c r="Q91" s="4"/>
      <c r="R91" s="4" t="s">
        <v>85</v>
      </c>
      <c r="S91" s="4"/>
      <c r="T91" s="4"/>
      <c r="U91" s="4" t="s">
        <v>86</v>
      </c>
      <c r="V91" s="4"/>
      <c r="W91" s="4"/>
      <c r="X91" s="4" t="s">
        <v>87</v>
      </c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</row>
    <row r="92" spans="1:56" s="11" customFormat="1" ht="15" customHeight="1"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16"/>
      <c r="P92" s="6"/>
      <c r="Q92" s="4">
        <v>7</v>
      </c>
      <c r="R92" s="4">
        <f t="array" ref="R92:R103">TRANSPOSE(B107:M107)</f>
        <v>186</v>
      </c>
      <c r="S92" s="4">
        <f t="array" ref="S92:S103">TRANSPOSE(B109:M109)</f>
        <v>18</v>
      </c>
      <c r="T92" s="108">
        <f t="shared" ref="T92:T103" si="12">IF(S92=0,0,S92/SUM(R92:S92)*100)</f>
        <v>8.8235294117647065</v>
      </c>
      <c r="U92" s="4">
        <f t="array" ref="U92:U103">TRANSPOSE(B130:M130)</f>
        <v>224</v>
      </c>
      <c r="V92" s="4">
        <f t="array" ref="V92:V103">TRANSPOSE(B132:M132)</f>
        <v>16</v>
      </c>
      <c r="W92" s="108">
        <f t="shared" ref="W92:W103" si="13">IF(V92=0,0,V92/SUM(U92:V92)*100)</f>
        <v>6.666666666666667</v>
      </c>
      <c r="X92" s="4">
        <f t="shared" ref="X92:X103" si="14">SUM(R92,U92)</f>
        <v>410</v>
      </c>
      <c r="Y92" s="4">
        <f t="shared" ref="Y92:Y103" si="15">SUM(S92,V92)</f>
        <v>34</v>
      </c>
      <c r="Z92" s="108">
        <f t="shared" ref="Z92:Z103" si="16">IF(Y92=0,0,Y92/SUM(X92:Y92)*100)</f>
        <v>7.6576576576576567</v>
      </c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</row>
    <row r="93" spans="1:56" s="11" customFormat="1" ht="15" customHeight="1"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16"/>
      <c r="P93" s="6"/>
      <c r="Q93" s="4">
        <v>8</v>
      </c>
      <c r="R93" s="4">
        <v>239</v>
      </c>
      <c r="S93" s="4">
        <v>16</v>
      </c>
      <c r="T93" s="108">
        <f t="shared" si="12"/>
        <v>6.2745098039215685</v>
      </c>
      <c r="U93" s="4">
        <v>314</v>
      </c>
      <c r="V93" s="4">
        <v>35</v>
      </c>
      <c r="W93" s="108">
        <f t="shared" si="13"/>
        <v>10.028653295128938</v>
      </c>
      <c r="X93" s="4">
        <f t="shared" si="14"/>
        <v>553</v>
      </c>
      <c r="Y93" s="4">
        <f t="shared" si="15"/>
        <v>51</v>
      </c>
      <c r="Z93" s="108">
        <f t="shared" si="16"/>
        <v>8.443708609271523</v>
      </c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</row>
    <row r="94" spans="1:56" s="11" customFormat="1" ht="15" customHeight="1"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16"/>
      <c r="P94" s="6"/>
      <c r="Q94" s="4">
        <v>9</v>
      </c>
      <c r="R94" s="4">
        <v>189</v>
      </c>
      <c r="S94" s="4">
        <v>20</v>
      </c>
      <c r="T94" s="108">
        <f t="shared" si="12"/>
        <v>9.5693779904306222</v>
      </c>
      <c r="U94" s="4">
        <v>246</v>
      </c>
      <c r="V94" s="4">
        <v>24</v>
      </c>
      <c r="W94" s="108">
        <f t="shared" si="13"/>
        <v>8.8888888888888893</v>
      </c>
      <c r="X94" s="4">
        <f t="shared" si="14"/>
        <v>435</v>
      </c>
      <c r="Y94" s="4">
        <f t="shared" si="15"/>
        <v>44</v>
      </c>
      <c r="Z94" s="108">
        <f t="shared" si="16"/>
        <v>9.1858037578288094</v>
      </c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</row>
    <row r="95" spans="1:56" s="11" customFormat="1" ht="15" customHeight="1"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16"/>
      <c r="P95" s="6"/>
      <c r="Q95" s="4">
        <v>10</v>
      </c>
      <c r="R95" s="4">
        <v>169</v>
      </c>
      <c r="S95" s="4">
        <v>17</v>
      </c>
      <c r="T95" s="108">
        <f t="shared" si="12"/>
        <v>9.1397849462365599</v>
      </c>
      <c r="U95" s="4">
        <v>241</v>
      </c>
      <c r="V95" s="4">
        <v>17</v>
      </c>
      <c r="W95" s="108">
        <f t="shared" si="13"/>
        <v>6.5891472868217065</v>
      </c>
      <c r="X95" s="4">
        <f t="shared" si="14"/>
        <v>410</v>
      </c>
      <c r="Y95" s="4">
        <f t="shared" si="15"/>
        <v>34</v>
      </c>
      <c r="Z95" s="108">
        <f t="shared" si="16"/>
        <v>7.6576576576576567</v>
      </c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</row>
    <row r="96" spans="1:56" s="11" customFormat="1" ht="15" customHeight="1"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16"/>
      <c r="P96" s="6"/>
      <c r="Q96" s="4">
        <v>11</v>
      </c>
      <c r="R96" s="4">
        <v>168</v>
      </c>
      <c r="S96" s="4">
        <v>19</v>
      </c>
      <c r="T96" s="108">
        <f t="shared" si="12"/>
        <v>10.160427807486631</v>
      </c>
      <c r="U96" s="4">
        <v>266</v>
      </c>
      <c r="V96" s="4">
        <v>14</v>
      </c>
      <c r="W96" s="108">
        <f t="shared" si="13"/>
        <v>5</v>
      </c>
      <c r="X96" s="4">
        <f t="shared" si="14"/>
        <v>434</v>
      </c>
      <c r="Y96" s="4">
        <f t="shared" si="15"/>
        <v>33</v>
      </c>
      <c r="Z96" s="108">
        <f t="shared" si="16"/>
        <v>7.0663811563169174</v>
      </c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</row>
    <row r="97" spans="1:56" s="11" customFormat="1" ht="15" customHeight="1"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16"/>
      <c r="P97" s="6"/>
      <c r="Q97" s="4">
        <v>12</v>
      </c>
      <c r="R97" s="4">
        <v>162</v>
      </c>
      <c r="S97" s="4">
        <v>13</v>
      </c>
      <c r="T97" s="108">
        <f t="shared" si="12"/>
        <v>7.4285714285714288</v>
      </c>
      <c r="U97" s="4">
        <v>242</v>
      </c>
      <c r="V97" s="4">
        <v>22</v>
      </c>
      <c r="W97" s="108">
        <f t="shared" si="13"/>
        <v>8.3333333333333321</v>
      </c>
      <c r="X97" s="4">
        <f t="shared" si="14"/>
        <v>404</v>
      </c>
      <c r="Y97" s="4">
        <f t="shared" si="15"/>
        <v>35</v>
      </c>
      <c r="Z97" s="108">
        <f t="shared" si="16"/>
        <v>7.9726651480637818</v>
      </c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</row>
    <row r="98" spans="1:56" s="11" customFormat="1" ht="15" customHeight="1"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16"/>
      <c r="P98" s="6"/>
      <c r="Q98" s="4">
        <v>13</v>
      </c>
      <c r="R98" s="4">
        <v>172</v>
      </c>
      <c r="S98" s="4">
        <v>11</v>
      </c>
      <c r="T98" s="108">
        <f t="shared" si="12"/>
        <v>6.0109289617486334</v>
      </c>
      <c r="U98" s="4">
        <v>273</v>
      </c>
      <c r="V98" s="4">
        <v>27</v>
      </c>
      <c r="W98" s="108">
        <f t="shared" si="13"/>
        <v>9</v>
      </c>
      <c r="X98" s="4">
        <f t="shared" si="14"/>
        <v>445</v>
      </c>
      <c r="Y98" s="4">
        <f t="shared" si="15"/>
        <v>38</v>
      </c>
      <c r="Z98" s="108">
        <f t="shared" si="16"/>
        <v>7.8674948240165632</v>
      </c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</row>
    <row r="99" spans="1:56" s="11" customFormat="1" ht="15" customHeight="1"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16"/>
      <c r="P99" s="6"/>
      <c r="Q99" s="4">
        <v>14</v>
      </c>
      <c r="R99" s="4">
        <v>175</v>
      </c>
      <c r="S99" s="4">
        <v>17</v>
      </c>
      <c r="T99" s="108">
        <f t="shared" si="12"/>
        <v>8.8541666666666679</v>
      </c>
      <c r="U99" s="4">
        <v>266</v>
      </c>
      <c r="V99" s="4">
        <v>23</v>
      </c>
      <c r="W99" s="108">
        <f t="shared" si="13"/>
        <v>7.9584775086505193</v>
      </c>
      <c r="X99" s="4">
        <f t="shared" si="14"/>
        <v>441</v>
      </c>
      <c r="Y99" s="4">
        <f t="shared" si="15"/>
        <v>40</v>
      </c>
      <c r="Z99" s="108">
        <f t="shared" si="16"/>
        <v>8.3160083160083165</v>
      </c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</row>
    <row r="100" spans="1:56" s="11" customFormat="1" ht="15" customHeight="1"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16"/>
      <c r="P100" s="6"/>
      <c r="Q100" s="4">
        <v>15</v>
      </c>
      <c r="R100" s="4">
        <v>180</v>
      </c>
      <c r="S100" s="4">
        <v>16</v>
      </c>
      <c r="T100" s="108">
        <f t="shared" si="12"/>
        <v>8.1632653061224492</v>
      </c>
      <c r="U100" s="4">
        <v>294</v>
      </c>
      <c r="V100" s="4">
        <v>23</v>
      </c>
      <c r="W100" s="108">
        <f t="shared" si="13"/>
        <v>7.2555205047318623</v>
      </c>
      <c r="X100" s="4">
        <f t="shared" si="14"/>
        <v>474</v>
      </c>
      <c r="Y100" s="4">
        <f t="shared" si="15"/>
        <v>39</v>
      </c>
      <c r="Z100" s="108">
        <f t="shared" si="16"/>
        <v>7.6023391812865491</v>
      </c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</row>
    <row r="101" spans="1:56" s="11" customFormat="1" ht="15" customHeight="1"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16"/>
      <c r="P101" s="6"/>
      <c r="Q101" s="4">
        <v>16</v>
      </c>
      <c r="R101" s="4">
        <v>204</v>
      </c>
      <c r="S101" s="4">
        <v>16</v>
      </c>
      <c r="T101" s="108">
        <f t="shared" si="12"/>
        <v>7.2727272727272725</v>
      </c>
      <c r="U101" s="4">
        <v>375</v>
      </c>
      <c r="V101" s="4">
        <v>24</v>
      </c>
      <c r="W101" s="108">
        <f t="shared" si="13"/>
        <v>6.0150375939849621</v>
      </c>
      <c r="X101" s="4">
        <f t="shared" si="14"/>
        <v>579</v>
      </c>
      <c r="Y101" s="4">
        <f t="shared" si="15"/>
        <v>40</v>
      </c>
      <c r="Z101" s="108">
        <f t="shared" si="16"/>
        <v>6.4620355411954762</v>
      </c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</row>
    <row r="102" spans="1:56" s="11" customFormat="1" ht="15" customHeight="1"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3"/>
      <c r="M102" s="12"/>
      <c r="N102" s="12"/>
      <c r="O102" s="116"/>
      <c r="P102" s="6"/>
      <c r="Q102" s="4">
        <v>17</v>
      </c>
      <c r="R102" s="4">
        <v>222</v>
      </c>
      <c r="S102" s="4">
        <v>18</v>
      </c>
      <c r="T102" s="108">
        <f t="shared" si="12"/>
        <v>7.5</v>
      </c>
      <c r="U102" s="4">
        <v>349</v>
      </c>
      <c r="V102" s="4">
        <v>21</v>
      </c>
      <c r="W102" s="108">
        <f t="shared" si="13"/>
        <v>5.6756756756756763</v>
      </c>
      <c r="X102" s="4">
        <f t="shared" si="14"/>
        <v>571</v>
      </c>
      <c r="Y102" s="4">
        <f t="shared" si="15"/>
        <v>39</v>
      </c>
      <c r="Z102" s="108">
        <f t="shared" si="16"/>
        <v>6.3934426229508192</v>
      </c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</row>
    <row r="103" spans="1:56" s="11" customFormat="1" ht="15" customHeight="1"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16"/>
      <c r="P103" s="6"/>
      <c r="Q103" s="4">
        <v>18</v>
      </c>
      <c r="R103" s="4">
        <v>170</v>
      </c>
      <c r="S103" s="4">
        <v>17</v>
      </c>
      <c r="T103" s="108">
        <f t="shared" si="12"/>
        <v>9.0909090909090917</v>
      </c>
      <c r="U103" s="4">
        <v>339</v>
      </c>
      <c r="V103" s="4">
        <v>18</v>
      </c>
      <c r="W103" s="108">
        <f t="shared" si="13"/>
        <v>5.0420168067226889</v>
      </c>
      <c r="X103" s="4">
        <f t="shared" si="14"/>
        <v>509</v>
      </c>
      <c r="Y103" s="4">
        <f t="shared" si="15"/>
        <v>35</v>
      </c>
      <c r="Z103" s="108">
        <f t="shared" si="16"/>
        <v>6.4338235294117645</v>
      </c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</row>
    <row r="104" spans="1:56" s="11" customFormat="1" ht="15" customHeight="1"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16"/>
      <c r="P104" s="6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</row>
    <row r="105" spans="1:56" s="11" customFormat="1" ht="15" customHeight="1"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16"/>
      <c r="P105" s="6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</row>
    <row r="106" spans="1:56" s="14" customFormat="1" ht="15" customHeight="1">
      <c r="A106" s="102" t="s">
        <v>47</v>
      </c>
      <c r="B106" s="101">
        <v>7</v>
      </c>
      <c r="C106" s="100">
        <v>8</v>
      </c>
      <c r="D106" s="100">
        <v>9</v>
      </c>
      <c r="E106" s="100">
        <v>10</v>
      </c>
      <c r="F106" s="100">
        <v>11</v>
      </c>
      <c r="G106" s="100">
        <v>12</v>
      </c>
      <c r="H106" s="100">
        <v>13</v>
      </c>
      <c r="I106" s="100">
        <v>14</v>
      </c>
      <c r="J106" s="100">
        <v>15</v>
      </c>
      <c r="K106" s="100">
        <v>16</v>
      </c>
      <c r="L106" s="100">
        <v>17</v>
      </c>
      <c r="M106" s="99">
        <v>18</v>
      </c>
      <c r="N106" s="99" t="s">
        <v>48</v>
      </c>
      <c r="O106" s="98"/>
      <c r="P106" s="11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</row>
    <row r="107" spans="1:56" s="14" customFormat="1" ht="15" customHeight="1">
      <c r="A107" s="97" t="s">
        <v>49</v>
      </c>
      <c r="B107" s="96">
        <f t="shared" ref="B107:M107" si="17">SUM(B108:B109)</f>
        <v>186</v>
      </c>
      <c r="C107" s="95">
        <f t="shared" si="17"/>
        <v>239</v>
      </c>
      <c r="D107" s="95">
        <f t="shared" si="17"/>
        <v>189</v>
      </c>
      <c r="E107" s="95">
        <f t="shared" si="17"/>
        <v>169</v>
      </c>
      <c r="F107" s="95">
        <f t="shared" si="17"/>
        <v>168</v>
      </c>
      <c r="G107" s="95">
        <f t="shared" si="17"/>
        <v>162</v>
      </c>
      <c r="H107" s="95">
        <f t="shared" si="17"/>
        <v>172</v>
      </c>
      <c r="I107" s="95">
        <f t="shared" si="17"/>
        <v>175</v>
      </c>
      <c r="J107" s="95">
        <f t="shared" si="17"/>
        <v>180</v>
      </c>
      <c r="K107" s="95">
        <f t="shared" si="17"/>
        <v>204</v>
      </c>
      <c r="L107" s="95">
        <f t="shared" si="17"/>
        <v>222</v>
      </c>
      <c r="M107" s="94">
        <f t="shared" si="17"/>
        <v>170</v>
      </c>
      <c r="N107" s="94">
        <f>SUM(B107:M107)</f>
        <v>2236</v>
      </c>
      <c r="O107" s="117"/>
      <c r="P107" s="11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</row>
    <row r="108" spans="1:56" s="14" customFormat="1" ht="15" customHeight="1">
      <c r="A108" s="97" t="s">
        <v>44</v>
      </c>
      <c r="B108" s="96">
        <v>168</v>
      </c>
      <c r="C108" s="95">
        <v>223</v>
      </c>
      <c r="D108" s="95">
        <v>169</v>
      </c>
      <c r="E108" s="95">
        <v>152</v>
      </c>
      <c r="F108" s="95">
        <v>149</v>
      </c>
      <c r="G108" s="95">
        <v>149</v>
      </c>
      <c r="H108" s="95">
        <v>161</v>
      </c>
      <c r="I108" s="95">
        <v>158</v>
      </c>
      <c r="J108" s="95">
        <v>164</v>
      </c>
      <c r="K108" s="95">
        <v>188</v>
      </c>
      <c r="L108" s="95">
        <v>204</v>
      </c>
      <c r="M108" s="94">
        <v>153</v>
      </c>
      <c r="N108" s="94">
        <f>SUM(B108:M108)</f>
        <v>2038</v>
      </c>
      <c r="O108" s="117"/>
      <c r="P108" s="11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</row>
    <row r="109" spans="1:56" s="14" customFormat="1" ht="15" customHeight="1">
      <c r="A109" s="97" t="s">
        <v>45</v>
      </c>
      <c r="B109" s="96">
        <v>18</v>
      </c>
      <c r="C109" s="95">
        <v>16</v>
      </c>
      <c r="D109" s="95">
        <v>20</v>
      </c>
      <c r="E109" s="95">
        <v>17</v>
      </c>
      <c r="F109" s="95">
        <v>19</v>
      </c>
      <c r="G109" s="95">
        <v>13</v>
      </c>
      <c r="H109" s="95">
        <v>11</v>
      </c>
      <c r="I109" s="95">
        <v>17</v>
      </c>
      <c r="J109" s="95">
        <v>16</v>
      </c>
      <c r="K109" s="95">
        <v>16</v>
      </c>
      <c r="L109" s="95">
        <v>18</v>
      </c>
      <c r="M109" s="94">
        <v>17</v>
      </c>
      <c r="N109" s="94">
        <f>SUM(B109:M109)</f>
        <v>198</v>
      </c>
      <c r="O109" s="117"/>
      <c r="P109" s="11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</row>
    <row r="110" spans="1:56" s="14" customFormat="1" ht="15" customHeight="1">
      <c r="A110" s="18" t="s">
        <v>46</v>
      </c>
      <c r="B110" s="93">
        <f t="shared" ref="B110:N110" si="18">IF(B109=0,0,B109/B107*100)</f>
        <v>9.67741935483871</v>
      </c>
      <c r="C110" s="92">
        <f t="shared" si="18"/>
        <v>6.6945606694560666</v>
      </c>
      <c r="D110" s="92">
        <f t="shared" si="18"/>
        <v>10.582010582010582</v>
      </c>
      <c r="E110" s="92">
        <f t="shared" si="18"/>
        <v>10.059171597633137</v>
      </c>
      <c r="F110" s="92">
        <f t="shared" si="18"/>
        <v>11.30952380952381</v>
      </c>
      <c r="G110" s="92">
        <f t="shared" si="18"/>
        <v>8.0246913580246915</v>
      </c>
      <c r="H110" s="92">
        <f t="shared" si="18"/>
        <v>6.395348837209303</v>
      </c>
      <c r="I110" s="92">
        <f t="shared" si="18"/>
        <v>9.7142857142857135</v>
      </c>
      <c r="J110" s="92">
        <f t="shared" si="18"/>
        <v>8.8888888888888893</v>
      </c>
      <c r="K110" s="92">
        <f t="shared" si="18"/>
        <v>7.8431372549019605</v>
      </c>
      <c r="L110" s="92">
        <f t="shared" si="18"/>
        <v>8.1081081081081088</v>
      </c>
      <c r="M110" s="91">
        <f t="shared" si="18"/>
        <v>10</v>
      </c>
      <c r="N110" s="91">
        <f t="shared" si="18"/>
        <v>8.8550983899821105</v>
      </c>
      <c r="O110" s="118"/>
      <c r="P110" s="11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</row>
    <row r="111" spans="1:56" s="17" customFormat="1" ht="15" customHeight="1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6"/>
      <c r="M111" s="15"/>
      <c r="N111" s="15"/>
      <c r="O111" s="15"/>
      <c r="P111" s="11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</row>
    <row r="112" spans="1:56" s="17" customFormat="1" ht="15" customHeight="1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1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</row>
    <row r="113" spans="1:56" s="17" customFormat="1" ht="15" customHeight="1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1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</row>
    <row r="114" spans="1:56" s="17" customFormat="1" ht="15" customHeight="1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1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</row>
    <row r="115" spans="1:56" s="17" customFormat="1" ht="15" customHeight="1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1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</row>
    <row r="116" spans="1:56" s="17" customFormat="1" ht="15" customHeight="1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1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</row>
    <row r="117" spans="1:56" s="17" customFormat="1" ht="15" customHeight="1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1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</row>
    <row r="118" spans="1:56" s="17" customFormat="1" ht="15" customHeight="1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1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</row>
    <row r="119" spans="1:56" s="17" customFormat="1" ht="15" customHeight="1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1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</row>
    <row r="120" spans="1:56" s="17" customFormat="1" ht="15" customHeight="1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1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</row>
    <row r="121" spans="1:56" s="17" customFormat="1" ht="15" customHeight="1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1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</row>
    <row r="122" spans="1:56" s="17" customFormat="1" ht="15" customHeight="1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1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</row>
    <row r="123" spans="1:56" s="17" customFormat="1" ht="15" customHeight="1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1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</row>
    <row r="124" spans="1:56" s="17" customFormat="1" ht="15" customHeight="1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1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</row>
    <row r="125" spans="1:56" s="17" customFormat="1" ht="15" customHeight="1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6"/>
      <c r="M125" s="15"/>
      <c r="N125" s="15"/>
      <c r="O125" s="15"/>
      <c r="P125" s="1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</row>
    <row r="126" spans="1:56" s="17" customFormat="1" ht="15" customHeight="1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</row>
    <row r="127" spans="1:56" s="17" customFormat="1" ht="15" customHeight="1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</row>
    <row r="128" spans="1:56" s="17" customFormat="1" ht="15" customHeight="1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</row>
    <row r="129" spans="1:56" s="14" customFormat="1" ht="15" customHeight="1">
      <c r="A129" s="102" t="s">
        <v>47</v>
      </c>
      <c r="B129" s="101">
        <v>7</v>
      </c>
      <c r="C129" s="100">
        <v>8</v>
      </c>
      <c r="D129" s="100">
        <v>9</v>
      </c>
      <c r="E129" s="100">
        <v>10</v>
      </c>
      <c r="F129" s="100">
        <v>11</v>
      </c>
      <c r="G129" s="100">
        <v>12</v>
      </c>
      <c r="H129" s="100">
        <v>13</v>
      </c>
      <c r="I129" s="100">
        <v>14</v>
      </c>
      <c r="J129" s="100">
        <v>15</v>
      </c>
      <c r="K129" s="100">
        <v>16</v>
      </c>
      <c r="L129" s="100">
        <v>17</v>
      </c>
      <c r="M129" s="99">
        <v>18</v>
      </c>
      <c r="N129" s="99" t="s">
        <v>48</v>
      </c>
      <c r="O129" s="98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</row>
    <row r="130" spans="1:56" s="14" customFormat="1" ht="15" customHeight="1">
      <c r="A130" s="97" t="s">
        <v>49</v>
      </c>
      <c r="B130" s="96">
        <f t="shared" ref="B130:M130" si="19">SUM(B131:B132)</f>
        <v>224</v>
      </c>
      <c r="C130" s="95">
        <f t="shared" si="19"/>
        <v>314</v>
      </c>
      <c r="D130" s="95">
        <f t="shared" si="19"/>
        <v>246</v>
      </c>
      <c r="E130" s="95">
        <f t="shared" si="19"/>
        <v>241</v>
      </c>
      <c r="F130" s="95">
        <f t="shared" si="19"/>
        <v>266</v>
      </c>
      <c r="G130" s="95">
        <f t="shared" si="19"/>
        <v>242</v>
      </c>
      <c r="H130" s="95">
        <f t="shared" si="19"/>
        <v>273</v>
      </c>
      <c r="I130" s="95">
        <f t="shared" si="19"/>
        <v>266</v>
      </c>
      <c r="J130" s="95">
        <f t="shared" si="19"/>
        <v>294</v>
      </c>
      <c r="K130" s="95">
        <f t="shared" si="19"/>
        <v>375</v>
      </c>
      <c r="L130" s="95">
        <f t="shared" si="19"/>
        <v>349</v>
      </c>
      <c r="M130" s="94">
        <f t="shared" si="19"/>
        <v>339</v>
      </c>
      <c r="N130" s="94">
        <f>SUM(B130:M130)</f>
        <v>3429</v>
      </c>
      <c r="O130" s="117"/>
      <c r="P130" s="17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</row>
    <row r="131" spans="1:56" s="14" customFormat="1" ht="15" customHeight="1">
      <c r="A131" s="97" t="s">
        <v>44</v>
      </c>
      <c r="B131" s="96">
        <v>208</v>
      </c>
      <c r="C131" s="95">
        <v>279</v>
      </c>
      <c r="D131" s="95">
        <v>222</v>
      </c>
      <c r="E131" s="95">
        <v>224</v>
      </c>
      <c r="F131" s="95">
        <v>252</v>
      </c>
      <c r="G131" s="95">
        <v>220</v>
      </c>
      <c r="H131" s="95">
        <v>246</v>
      </c>
      <c r="I131" s="95">
        <v>243</v>
      </c>
      <c r="J131" s="95">
        <v>271</v>
      </c>
      <c r="K131" s="95">
        <v>351</v>
      </c>
      <c r="L131" s="95">
        <v>328</v>
      </c>
      <c r="M131" s="94">
        <v>321</v>
      </c>
      <c r="N131" s="94">
        <f>SUM(B131:M131)</f>
        <v>3165</v>
      </c>
      <c r="O131" s="117"/>
      <c r="P131" s="17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</row>
    <row r="132" spans="1:56" s="14" customFormat="1" ht="15" customHeight="1">
      <c r="A132" s="97" t="s">
        <v>45</v>
      </c>
      <c r="B132" s="96">
        <v>16</v>
      </c>
      <c r="C132" s="95">
        <v>35</v>
      </c>
      <c r="D132" s="95">
        <v>24</v>
      </c>
      <c r="E132" s="95">
        <v>17</v>
      </c>
      <c r="F132" s="95">
        <v>14</v>
      </c>
      <c r="G132" s="95">
        <v>22</v>
      </c>
      <c r="H132" s="95">
        <v>27</v>
      </c>
      <c r="I132" s="95">
        <v>23</v>
      </c>
      <c r="J132" s="95">
        <v>23</v>
      </c>
      <c r="K132" s="95">
        <v>24</v>
      </c>
      <c r="L132" s="95">
        <v>21</v>
      </c>
      <c r="M132" s="94">
        <v>18</v>
      </c>
      <c r="N132" s="94">
        <f>SUM(B132:M132)</f>
        <v>264</v>
      </c>
      <c r="O132" s="117"/>
      <c r="P132" s="17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</row>
    <row r="133" spans="1:56" s="14" customFormat="1" ht="15" customHeight="1">
      <c r="A133" s="18" t="s">
        <v>46</v>
      </c>
      <c r="B133" s="93">
        <f t="shared" ref="B133:N133" si="20">IF(B132=0,0,B132/B130*100)</f>
        <v>7.1428571428571423</v>
      </c>
      <c r="C133" s="92">
        <f t="shared" si="20"/>
        <v>11.146496815286625</v>
      </c>
      <c r="D133" s="92">
        <f t="shared" si="20"/>
        <v>9.7560975609756095</v>
      </c>
      <c r="E133" s="92">
        <f t="shared" si="20"/>
        <v>7.0539419087136928</v>
      </c>
      <c r="F133" s="92">
        <f t="shared" si="20"/>
        <v>5.2631578947368416</v>
      </c>
      <c r="G133" s="92">
        <f t="shared" si="20"/>
        <v>9.0909090909090917</v>
      </c>
      <c r="H133" s="92">
        <f t="shared" si="20"/>
        <v>9.8901098901098905</v>
      </c>
      <c r="I133" s="92">
        <f t="shared" si="20"/>
        <v>8.6466165413533833</v>
      </c>
      <c r="J133" s="92">
        <f t="shared" si="20"/>
        <v>7.8231292517006805</v>
      </c>
      <c r="K133" s="92">
        <f t="shared" si="20"/>
        <v>6.4</v>
      </c>
      <c r="L133" s="92">
        <f t="shared" si="20"/>
        <v>6.0171919770773634</v>
      </c>
      <c r="M133" s="91">
        <f t="shared" si="20"/>
        <v>5.3097345132743365</v>
      </c>
      <c r="N133" s="91">
        <f t="shared" si="20"/>
        <v>7.699037620297462</v>
      </c>
      <c r="O133" s="118"/>
      <c r="P133" s="17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</row>
    <row r="134" spans="1:56" s="17" customFormat="1" ht="15" customHeight="1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6"/>
      <c r="M134" s="15"/>
      <c r="N134" s="15"/>
      <c r="O134" s="15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</row>
    <row r="135" spans="1:56" s="17" customFormat="1" ht="15" customHeight="1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</row>
    <row r="136" spans="1:56" s="17" customFormat="1" ht="15" customHeight="1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</row>
    <row r="137" spans="1:56" s="17" customFormat="1" ht="15" customHeight="1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</row>
    <row r="138" spans="1:56" s="17" customFormat="1" ht="15" customHeight="1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</row>
    <row r="139" spans="1:56" s="17" customFormat="1" ht="15" customHeight="1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</row>
    <row r="140" spans="1:56" s="17" customFormat="1" ht="15" customHeight="1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</row>
    <row r="141" spans="1:56" s="17" customFormat="1" ht="15" customHeight="1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</row>
    <row r="142" spans="1:56" s="17" customFormat="1" ht="15" customHeight="1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</row>
    <row r="143" spans="1:56" s="17" customFormat="1" ht="15" customHeight="1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</row>
    <row r="144" spans="1:56" s="17" customFormat="1" ht="15" customHeight="1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</row>
    <row r="145" spans="1:56" s="17" customFormat="1" ht="15" customHeight="1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</row>
    <row r="146" spans="1:56" s="17" customFormat="1" ht="15" customHeight="1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</row>
    <row r="147" spans="1:56" s="17" customFormat="1" ht="15" customHeight="1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</row>
    <row r="148" spans="1:56" s="17" customFormat="1" ht="15" customHeight="1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6"/>
      <c r="M148" s="15"/>
      <c r="N148" s="15"/>
      <c r="O148" s="15"/>
      <c r="P148" s="1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</row>
    <row r="149" spans="1:56" s="17" customFormat="1" ht="15" customHeight="1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</row>
    <row r="150" spans="1:56" s="17" customFormat="1" ht="15" customHeight="1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</row>
    <row r="151" spans="1:56" s="17" customFormat="1" ht="15" customHeight="1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</row>
    <row r="152" spans="1:56" s="14" customFormat="1" ht="15" customHeight="1">
      <c r="A152" s="102" t="s">
        <v>47</v>
      </c>
      <c r="B152" s="101">
        <v>7</v>
      </c>
      <c r="C152" s="100">
        <v>8</v>
      </c>
      <c r="D152" s="100">
        <v>9</v>
      </c>
      <c r="E152" s="100">
        <v>10</v>
      </c>
      <c r="F152" s="100">
        <v>11</v>
      </c>
      <c r="G152" s="100">
        <v>12</v>
      </c>
      <c r="H152" s="100">
        <v>13</v>
      </c>
      <c r="I152" s="100">
        <v>14</v>
      </c>
      <c r="J152" s="100">
        <v>15</v>
      </c>
      <c r="K152" s="100">
        <v>16</v>
      </c>
      <c r="L152" s="100">
        <v>17</v>
      </c>
      <c r="M152" s="99">
        <v>18</v>
      </c>
      <c r="N152" s="99" t="s">
        <v>48</v>
      </c>
      <c r="O152" s="98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</row>
    <row r="153" spans="1:56" s="14" customFormat="1" ht="15" customHeight="1">
      <c r="A153" s="97" t="s">
        <v>49</v>
      </c>
      <c r="B153" s="96">
        <f t="shared" ref="B153:M153" si="21">SUM(B154:B155)</f>
        <v>410</v>
      </c>
      <c r="C153" s="95">
        <f t="shared" si="21"/>
        <v>553</v>
      </c>
      <c r="D153" s="95">
        <f t="shared" si="21"/>
        <v>435</v>
      </c>
      <c r="E153" s="95">
        <f t="shared" si="21"/>
        <v>410</v>
      </c>
      <c r="F153" s="95">
        <f t="shared" si="21"/>
        <v>434</v>
      </c>
      <c r="G153" s="95">
        <f t="shared" si="21"/>
        <v>404</v>
      </c>
      <c r="H153" s="95">
        <f t="shared" si="21"/>
        <v>445</v>
      </c>
      <c r="I153" s="95">
        <f t="shared" si="21"/>
        <v>441</v>
      </c>
      <c r="J153" s="95">
        <f t="shared" si="21"/>
        <v>474</v>
      </c>
      <c r="K153" s="95">
        <f t="shared" si="21"/>
        <v>579</v>
      </c>
      <c r="L153" s="95">
        <f t="shared" si="21"/>
        <v>571</v>
      </c>
      <c r="M153" s="94">
        <f t="shared" si="21"/>
        <v>509</v>
      </c>
      <c r="N153" s="94">
        <f>SUM(B153:M153)</f>
        <v>5665</v>
      </c>
      <c r="O153" s="117"/>
      <c r="P153" s="17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</row>
    <row r="154" spans="1:56" s="14" customFormat="1" ht="15" customHeight="1">
      <c r="A154" s="97" t="s">
        <v>44</v>
      </c>
      <c r="B154" s="96">
        <f t="shared" ref="B154:M154" si="22">SUM(B108,B131)</f>
        <v>376</v>
      </c>
      <c r="C154" s="95">
        <f t="shared" si="22"/>
        <v>502</v>
      </c>
      <c r="D154" s="95">
        <f t="shared" si="22"/>
        <v>391</v>
      </c>
      <c r="E154" s="95">
        <f t="shared" si="22"/>
        <v>376</v>
      </c>
      <c r="F154" s="95">
        <f t="shared" si="22"/>
        <v>401</v>
      </c>
      <c r="G154" s="95">
        <f t="shared" si="22"/>
        <v>369</v>
      </c>
      <c r="H154" s="95">
        <f t="shared" si="22"/>
        <v>407</v>
      </c>
      <c r="I154" s="95">
        <f t="shared" si="22"/>
        <v>401</v>
      </c>
      <c r="J154" s="95">
        <f t="shared" si="22"/>
        <v>435</v>
      </c>
      <c r="K154" s="95">
        <f t="shared" si="22"/>
        <v>539</v>
      </c>
      <c r="L154" s="95">
        <f t="shared" si="22"/>
        <v>532</v>
      </c>
      <c r="M154" s="94">
        <f t="shared" si="22"/>
        <v>474</v>
      </c>
      <c r="N154" s="94">
        <f>SUM(B154:M154)</f>
        <v>5203</v>
      </c>
      <c r="O154" s="117"/>
      <c r="P154" s="17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</row>
    <row r="155" spans="1:56" s="14" customFormat="1" ht="15" customHeight="1">
      <c r="A155" s="97" t="s">
        <v>45</v>
      </c>
      <c r="B155" s="96">
        <f t="shared" ref="B155:M155" si="23">SUM(B109,B132)</f>
        <v>34</v>
      </c>
      <c r="C155" s="95">
        <f t="shared" si="23"/>
        <v>51</v>
      </c>
      <c r="D155" s="95">
        <f t="shared" si="23"/>
        <v>44</v>
      </c>
      <c r="E155" s="95">
        <f t="shared" si="23"/>
        <v>34</v>
      </c>
      <c r="F155" s="95">
        <f t="shared" si="23"/>
        <v>33</v>
      </c>
      <c r="G155" s="95">
        <f t="shared" si="23"/>
        <v>35</v>
      </c>
      <c r="H155" s="95">
        <f t="shared" si="23"/>
        <v>38</v>
      </c>
      <c r="I155" s="95">
        <f t="shared" si="23"/>
        <v>40</v>
      </c>
      <c r="J155" s="95">
        <f t="shared" si="23"/>
        <v>39</v>
      </c>
      <c r="K155" s="95">
        <f t="shared" si="23"/>
        <v>40</v>
      </c>
      <c r="L155" s="95">
        <f t="shared" si="23"/>
        <v>39</v>
      </c>
      <c r="M155" s="94">
        <f t="shared" si="23"/>
        <v>35</v>
      </c>
      <c r="N155" s="94">
        <f>SUM(B155:M155)</f>
        <v>462</v>
      </c>
      <c r="O155" s="117"/>
      <c r="P155" s="17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</row>
    <row r="156" spans="1:56" s="14" customFormat="1" ht="15.95" customHeight="1">
      <c r="A156" s="18" t="s">
        <v>46</v>
      </c>
      <c r="B156" s="93">
        <f t="shared" ref="B156:N156" si="24">IF(B155=0,0,B155/B153*100)</f>
        <v>8.2926829268292686</v>
      </c>
      <c r="C156" s="92">
        <f t="shared" si="24"/>
        <v>9.2224231464737798</v>
      </c>
      <c r="D156" s="92">
        <f t="shared" si="24"/>
        <v>10.114942528735632</v>
      </c>
      <c r="E156" s="92">
        <f t="shared" si="24"/>
        <v>8.2926829268292686</v>
      </c>
      <c r="F156" s="92">
        <f t="shared" si="24"/>
        <v>7.6036866359447011</v>
      </c>
      <c r="G156" s="92">
        <f t="shared" si="24"/>
        <v>8.6633663366336631</v>
      </c>
      <c r="H156" s="92">
        <f t="shared" si="24"/>
        <v>8.5393258426966288</v>
      </c>
      <c r="I156" s="92">
        <f t="shared" si="24"/>
        <v>9.0702947845804989</v>
      </c>
      <c r="J156" s="92">
        <f t="shared" si="24"/>
        <v>8.2278481012658222</v>
      </c>
      <c r="K156" s="92">
        <f t="shared" si="24"/>
        <v>6.9084628670120898</v>
      </c>
      <c r="L156" s="92">
        <f t="shared" si="24"/>
        <v>6.8301225919439572</v>
      </c>
      <c r="M156" s="91">
        <f t="shared" si="24"/>
        <v>6.8762278978389002</v>
      </c>
      <c r="N156" s="91">
        <f t="shared" si="24"/>
        <v>8.1553398058252426</v>
      </c>
      <c r="O156" s="118"/>
      <c r="P156" s="17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</row>
    <row r="157" spans="1:56" s="14" customFormat="1" ht="19.5" customHeight="1">
      <c r="A157" s="148"/>
      <c r="B157" s="149"/>
      <c r="C157" s="149"/>
      <c r="D157" s="149"/>
      <c r="E157" s="149"/>
      <c r="F157" s="149"/>
      <c r="G157" s="149"/>
      <c r="H157" s="149"/>
      <c r="I157" s="149"/>
      <c r="J157" s="149"/>
      <c r="K157" s="149"/>
      <c r="L157" s="149"/>
      <c r="M157" s="149"/>
      <c r="N157" s="149"/>
      <c r="O157" s="118"/>
      <c r="P157" s="17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</row>
    <row r="158" spans="1:56" s="14" customFormat="1" ht="12" customHeight="1">
      <c r="A158" s="15"/>
      <c r="P158" s="17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</row>
    <row r="159" spans="1:56" s="11" customFormat="1" ht="15" customHeight="1"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16"/>
      <c r="P159" s="20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</row>
    <row r="160" spans="1:56" s="11" customFormat="1" ht="15" customHeight="1"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16"/>
      <c r="P160" s="2"/>
      <c r="Q160" s="3"/>
      <c r="R160" s="3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</row>
    <row r="161" spans="1:56" s="11" customFormat="1" ht="15" customHeight="1"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16"/>
      <c r="P161" s="6"/>
      <c r="Q161" s="4"/>
      <c r="R161" s="4" t="s">
        <v>88</v>
      </c>
      <c r="S161" s="4"/>
      <c r="T161" s="4"/>
      <c r="U161" s="4" t="s">
        <v>89</v>
      </c>
      <c r="V161" s="4"/>
      <c r="W161" s="4"/>
      <c r="X161" s="4" t="s">
        <v>90</v>
      </c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</row>
    <row r="162" spans="1:56" s="11" customFormat="1" ht="15" customHeight="1"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16"/>
      <c r="P162" s="6"/>
      <c r="Q162" s="4">
        <v>7</v>
      </c>
      <c r="R162" s="4">
        <f t="array" ref="R162:R173">TRANSPOSE(B177:M177)</f>
        <v>42</v>
      </c>
      <c r="S162" s="4">
        <f t="array" ref="S162:S173">TRANSPOSE(B179:M179)</f>
        <v>0</v>
      </c>
      <c r="T162" s="108">
        <f t="shared" ref="T162:T173" si="25">IF(S162=0,0,S162/SUM(R162:S162)*100)</f>
        <v>0</v>
      </c>
      <c r="U162" s="4">
        <f t="array" ref="U162:U173">TRANSPOSE(B200:M200)</f>
        <v>41</v>
      </c>
      <c r="V162" s="4">
        <f t="array" ref="V162:V173">TRANSPOSE(B202:M202)</f>
        <v>2</v>
      </c>
      <c r="W162" s="108">
        <f t="shared" ref="W162:W173" si="26">IF(V162=0,0,V162/SUM(U162:V162)*100)</f>
        <v>4.6511627906976747</v>
      </c>
      <c r="X162" s="4">
        <f t="shared" ref="X162:X173" si="27">SUM(R162,U162)</f>
        <v>83</v>
      </c>
      <c r="Y162" s="4">
        <f t="shared" ref="Y162:Y173" si="28">SUM(S162,V162)</f>
        <v>2</v>
      </c>
      <c r="Z162" s="108">
        <f t="shared" ref="Z162:Z173" si="29">IF(Y162=0,0,Y162/SUM(X162:Y162)*100)</f>
        <v>2.3529411764705883</v>
      </c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</row>
    <row r="163" spans="1:56" s="11" customFormat="1" ht="15" customHeight="1"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16"/>
      <c r="P163" s="6"/>
      <c r="Q163" s="4">
        <v>8</v>
      </c>
      <c r="R163" s="4">
        <v>58</v>
      </c>
      <c r="S163" s="4">
        <v>2</v>
      </c>
      <c r="T163" s="108">
        <f t="shared" si="25"/>
        <v>3.3333333333333335</v>
      </c>
      <c r="U163" s="4">
        <v>58</v>
      </c>
      <c r="V163" s="4">
        <v>6</v>
      </c>
      <c r="W163" s="108">
        <f t="shared" si="26"/>
        <v>9.375</v>
      </c>
      <c r="X163" s="4">
        <f t="shared" si="27"/>
        <v>116</v>
      </c>
      <c r="Y163" s="4">
        <f t="shared" si="28"/>
        <v>8</v>
      </c>
      <c r="Z163" s="108">
        <f t="shared" si="29"/>
        <v>6.4516129032258061</v>
      </c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</row>
    <row r="164" spans="1:56" s="11" customFormat="1" ht="15" customHeight="1"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16"/>
      <c r="P164" s="6"/>
      <c r="Q164" s="4">
        <v>9</v>
      </c>
      <c r="R164" s="4">
        <v>73</v>
      </c>
      <c r="S164" s="4">
        <v>1</v>
      </c>
      <c r="T164" s="108">
        <f t="shared" si="25"/>
        <v>1.3513513513513513</v>
      </c>
      <c r="U164" s="4">
        <v>51</v>
      </c>
      <c r="V164" s="4">
        <v>3</v>
      </c>
      <c r="W164" s="108">
        <f t="shared" si="26"/>
        <v>5.5555555555555554</v>
      </c>
      <c r="X164" s="4">
        <f t="shared" si="27"/>
        <v>124</v>
      </c>
      <c r="Y164" s="4">
        <f t="shared" si="28"/>
        <v>4</v>
      </c>
      <c r="Z164" s="108">
        <f t="shared" si="29"/>
        <v>3.125</v>
      </c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</row>
    <row r="165" spans="1:56" s="11" customFormat="1" ht="15" customHeight="1"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16"/>
      <c r="P165" s="6"/>
      <c r="Q165" s="4">
        <v>10</v>
      </c>
      <c r="R165" s="4">
        <v>66</v>
      </c>
      <c r="S165" s="4">
        <v>2</v>
      </c>
      <c r="T165" s="108">
        <f t="shared" si="25"/>
        <v>2.9411764705882351</v>
      </c>
      <c r="U165" s="4">
        <v>46</v>
      </c>
      <c r="V165" s="4">
        <v>1</v>
      </c>
      <c r="W165" s="108">
        <f t="shared" si="26"/>
        <v>2.1276595744680851</v>
      </c>
      <c r="X165" s="4">
        <f t="shared" si="27"/>
        <v>112</v>
      </c>
      <c r="Y165" s="4">
        <f t="shared" si="28"/>
        <v>3</v>
      </c>
      <c r="Z165" s="108">
        <f t="shared" si="29"/>
        <v>2.6086956521739131</v>
      </c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</row>
    <row r="166" spans="1:56" s="11" customFormat="1" ht="15" customHeight="1"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16"/>
      <c r="P166" s="6"/>
      <c r="Q166" s="4">
        <v>11</v>
      </c>
      <c r="R166" s="4">
        <v>48</v>
      </c>
      <c r="S166" s="4">
        <v>0</v>
      </c>
      <c r="T166" s="108">
        <f t="shared" si="25"/>
        <v>0</v>
      </c>
      <c r="U166" s="4">
        <v>45</v>
      </c>
      <c r="V166" s="4">
        <v>2</v>
      </c>
      <c r="W166" s="108">
        <f t="shared" si="26"/>
        <v>4.2553191489361701</v>
      </c>
      <c r="X166" s="4">
        <f t="shared" si="27"/>
        <v>93</v>
      </c>
      <c r="Y166" s="4">
        <f t="shared" si="28"/>
        <v>2</v>
      </c>
      <c r="Z166" s="108">
        <f t="shared" si="29"/>
        <v>2.1052631578947367</v>
      </c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</row>
    <row r="167" spans="1:56" s="11" customFormat="1" ht="15" customHeight="1"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16"/>
      <c r="P167" s="6"/>
      <c r="Q167" s="4">
        <v>12</v>
      </c>
      <c r="R167" s="4">
        <v>88</v>
      </c>
      <c r="S167" s="4">
        <v>2</v>
      </c>
      <c r="T167" s="108">
        <f t="shared" si="25"/>
        <v>2.2222222222222223</v>
      </c>
      <c r="U167" s="4">
        <v>49</v>
      </c>
      <c r="V167" s="4">
        <v>0</v>
      </c>
      <c r="W167" s="108">
        <f t="shared" si="26"/>
        <v>0</v>
      </c>
      <c r="X167" s="4">
        <f t="shared" si="27"/>
        <v>137</v>
      </c>
      <c r="Y167" s="4">
        <f t="shared" si="28"/>
        <v>2</v>
      </c>
      <c r="Z167" s="108">
        <f t="shared" si="29"/>
        <v>1.4388489208633095</v>
      </c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</row>
    <row r="168" spans="1:56" s="11" customFormat="1" ht="15" customHeight="1"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16"/>
      <c r="P168" s="6"/>
      <c r="Q168" s="4">
        <v>13</v>
      </c>
      <c r="R168" s="4">
        <v>64</v>
      </c>
      <c r="S168" s="4">
        <v>0</v>
      </c>
      <c r="T168" s="108">
        <f t="shared" si="25"/>
        <v>0</v>
      </c>
      <c r="U168" s="4">
        <v>65</v>
      </c>
      <c r="V168" s="4">
        <v>2</v>
      </c>
      <c r="W168" s="108">
        <f t="shared" si="26"/>
        <v>2.9850746268656714</v>
      </c>
      <c r="X168" s="4">
        <f t="shared" si="27"/>
        <v>129</v>
      </c>
      <c r="Y168" s="4">
        <f t="shared" si="28"/>
        <v>2</v>
      </c>
      <c r="Z168" s="108">
        <f t="shared" si="29"/>
        <v>1.5267175572519083</v>
      </c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</row>
    <row r="169" spans="1:56" s="11" customFormat="1" ht="15" customHeight="1"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16"/>
      <c r="P169" s="6"/>
      <c r="Q169" s="4">
        <v>14</v>
      </c>
      <c r="R169" s="4">
        <v>86</v>
      </c>
      <c r="S169" s="4">
        <v>2</v>
      </c>
      <c r="T169" s="108">
        <f t="shared" si="25"/>
        <v>2.2727272727272729</v>
      </c>
      <c r="U169" s="4">
        <v>53</v>
      </c>
      <c r="V169" s="4">
        <v>1</v>
      </c>
      <c r="W169" s="108">
        <f t="shared" si="26"/>
        <v>1.8518518518518516</v>
      </c>
      <c r="X169" s="4">
        <f t="shared" si="27"/>
        <v>139</v>
      </c>
      <c r="Y169" s="4">
        <f t="shared" si="28"/>
        <v>3</v>
      </c>
      <c r="Z169" s="108">
        <f t="shared" si="29"/>
        <v>2.112676056338028</v>
      </c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</row>
    <row r="170" spans="1:56" s="11" customFormat="1" ht="15" customHeight="1"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16"/>
      <c r="P170" s="6"/>
      <c r="Q170" s="4">
        <v>15</v>
      </c>
      <c r="R170" s="4">
        <v>79</v>
      </c>
      <c r="S170" s="4">
        <v>3</v>
      </c>
      <c r="T170" s="108">
        <f t="shared" si="25"/>
        <v>3.6585365853658534</v>
      </c>
      <c r="U170" s="4">
        <v>52</v>
      </c>
      <c r="V170" s="4">
        <v>3</v>
      </c>
      <c r="W170" s="108">
        <f t="shared" si="26"/>
        <v>5.4545454545454541</v>
      </c>
      <c r="X170" s="4">
        <f t="shared" si="27"/>
        <v>131</v>
      </c>
      <c r="Y170" s="4">
        <f t="shared" si="28"/>
        <v>6</v>
      </c>
      <c r="Z170" s="108">
        <f t="shared" si="29"/>
        <v>4.3795620437956204</v>
      </c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</row>
    <row r="171" spans="1:56" s="11" customFormat="1" ht="15" customHeight="1"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16"/>
      <c r="P171" s="6"/>
      <c r="Q171" s="4">
        <v>16</v>
      </c>
      <c r="R171" s="4">
        <v>91</v>
      </c>
      <c r="S171" s="4">
        <v>2</v>
      </c>
      <c r="T171" s="108">
        <f t="shared" si="25"/>
        <v>2.1505376344086025</v>
      </c>
      <c r="U171" s="4">
        <v>60</v>
      </c>
      <c r="V171" s="4">
        <v>2</v>
      </c>
      <c r="W171" s="108">
        <f t="shared" si="26"/>
        <v>3.225806451612903</v>
      </c>
      <c r="X171" s="4">
        <f t="shared" si="27"/>
        <v>151</v>
      </c>
      <c r="Y171" s="4">
        <f t="shared" si="28"/>
        <v>4</v>
      </c>
      <c r="Z171" s="108">
        <f t="shared" si="29"/>
        <v>2.5806451612903225</v>
      </c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</row>
    <row r="172" spans="1:56" s="11" customFormat="1" ht="15" customHeight="1"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3"/>
      <c r="M172" s="12"/>
      <c r="N172" s="12"/>
      <c r="O172" s="116"/>
      <c r="P172" s="6"/>
      <c r="Q172" s="4">
        <v>17</v>
      </c>
      <c r="R172" s="4">
        <v>108</v>
      </c>
      <c r="S172" s="4">
        <v>3</v>
      </c>
      <c r="T172" s="108">
        <f t="shared" si="25"/>
        <v>2.7027027027027026</v>
      </c>
      <c r="U172" s="4">
        <v>60</v>
      </c>
      <c r="V172" s="4">
        <v>1</v>
      </c>
      <c r="W172" s="108">
        <f t="shared" si="26"/>
        <v>1.639344262295082</v>
      </c>
      <c r="X172" s="4">
        <f t="shared" si="27"/>
        <v>168</v>
      </c>
      <c r="Y172" s="4">
        <f t="shared" si="28"/>
        <v>4</v>
      </c>
      <c r="Z172" s="108">
        <f t="shared" si="29"/>
        <v>2.3255813953488373</v>
      </c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</row>
    <row r="173" spans="1:56" s="11" customFormat="1" ht="15" customHeight="1"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16"/>
      <c r="P173" s="6"/>
      <c r="Q173" s="4">
        <v>18</v>
      </c>
      <c r="R173" s="4">
        <v>73</v>
      </c>
      <c r="S173" s="4">
        <v>1</v>
      </c>
      <c r="T173" s="108">
        <f t="shared" si="25"/>
        <v>1.3513513513513513</v>
      </c>
      <c r="U173" s="4">
        <v>47</v>
      </c>
      <c r="V173" s="4">
        <v>1</v>
      </c>
      <c r="W173" s="108">
        <f t="shared" si="26"/>
        <v>2.083333333333333</v>
      </c>
      <c r="X173" s="4">
        <f t="shared" si="27"/>
        <v>120</v>
      </c>
      <c r="Y173" s="4">
        <f t="shared" si="28"/>
        <v>2</v>
      </c>
      <c r="Z173" s="108">
        <f t="shared" si="29"/>
        <v>1.639344262295082</v>
      </c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</row>
    <row r="174" spans="1:56" s="11" customFormat="1" ht="15" customHeight="1"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16"/>
      <c r="P174" s="6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</row>
    <row r="175" spans="1:56" s="11" customFormat="1" ht="15" customHeight="1"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16"/>
      <c r="P175" s="6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</row>
    <row r="176" spans="1:56" s="14" customFormat="1" ht="15" customHeight="1">
      <c r="A176" s="102" t="s">
        <v>47</v>
      </c>
      <c r="B176" s="101">
        <v>7</v>
      </c>
      <c r="C176" s="100">
        <v>8</v>
      </c>
      <c r="D176" s="100">
        <v>9</v>
      </c>
      <c r="E176" s="100">
        <v>10</v>
      </c>
      <c r="F176" s="100">
        <v>11</v>
      </c>
      <c r="G176" s="100">
        <v>12</v>
      </c>
      <c r="H176" s="100">
        <v>13</v>
      </c>
      <c r="I176" s="100">
        <v>14</v>
      </c>
      <c r="J176" s="100">
        <v>15</v>
      </c>
      <c r="K176" s="100">
        <v>16</v>
      </c>
      <c r="L176" s="100">
        <v>17</v>
      </c>
      <c r="M176" s="99">
        <v>18</v>
      </c>
      <c r="N176" s="99" t="s">
        <v>48</v>
      </c>
      <c r="O176" s="98"/>
      <c r="P176" s="11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</row>
    <row r="177" spans="1:56" s="14" customFormat="1" ht="15" customHeight="1">
      <c r="A177" s="97" t="s">
        <v>49</v>
      </c>
      <c r="B177" s="96">
        <f t="shared" ref="B177:M177" si="30">SUM(B178:B179)</f>
        <v>42</v>
      </c>
      <c r="C177" s="95">
        <f t="shared" si="30"/>
        <v>58</v>
      </c>
      <c r="D177" s="95">
        <f t="shared" si="30"/>
        <v>73</v>
      </c>
      <c r="E177" s="95">
        <f t="shared" si="30"/>
        <v>66</v>
      </c>
      <c r="F177" s="95">
        <f t="shared" si="30"/>
        <v>48</v>
      </c>
      <c r="G177" s="95">
        <f t="shared" si="30"/>
        <v>88</v>
      </c>
      <c r="H177" s="95">
        <f t="shared" si="30"/>
        <v>64</v>
      </c>
      <c r="I177" s="95">
        <f t="shared" si="30"/>
        <v>86</v>
      </c>
      <c r="J177" s="95">
        <f t="shared" si="30"/>
        <v>79</v>
      </c>
      <c r="K177" s="95">
        <f t="shared" si="30"/>
        <v>91</v>
      </c>
      <c r="L177" s="95">
        <f t="shared" si="30"/>
        <v>108</v>
      </c>
      <c r="M177" s="94">
        <f t="shared" si="30"/>
        <v>73</v>
      </c>
      <c r="N177" s="94">
        <f>SUM(B177:M177)</f>
        <v>876</v>
      </c>
      <c r="O177" s="117"/>
      <c r="P177" s="11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</row>
    <row r="178" spans="1:56" s="14" customFormat="1" ht="15" customHeight="1">
      <c r="A178" s="97" t="s">
        <v>44</v>
      </c>
      <c r="B178" s="96">
        <v>42</v>
      </c>
      <c r="C178" s="95">
        <v>56</v>
      </c>
      <c r="D178" s="95">
        <v>72</v>
      </c>
      <c r="E178" s="95">
        <v>64</v>
      </c>
      <c r="F178" s="95">
        <v>48</v>
      </c>
      <c r="G178" s="95">
        <v>86</v>
      </c>
      <c r="H178" s="95">
        <v>64</v>
      </c>
      <c r="I178" s="95">
        <v>84</v>
      </c>
      <c r="J178" s="95">
        <v>76</v>
      </c>
      <c r="K178" s="95">
        <v>89</v>
      </c>
      <c r="L178" s="95">
        <v>105</v>
      </c>
      <c r="M178" s="94">
        <v>72</v>
      </c>
      <c r="N178" s="94">
        <f>SUM(B178:M178)</f>
        <v>858</v>
      </c>
      <c r="O178" s="117"/>
      <c r="P178" s="11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</row>
    <row r="179" spans="1:56" s="14" customFormat="1" ht="15" customHeight="1">
      <c r="A179" s="97" t="s">
        <v>45</v>
      </c>
      <c r="B179" s="96">
        <v>0</v>
      </c>
      <c r="C179" s="95">
        <v>2</v>
      </c>
      <c r="D179" s="95">
        <v>1</v>
      </c>
      <c r="E179" s="95">
        <v>2</v>
      </c>
      <c r="F179" s="95">
        <v>0</v>
      </c>
      <c r="G179" s="95">
        <v>2</v>
      </c>
      <c r="H179" s="95">
        <v>0</v>
      </c>
      <c r="I179" s="95">
        <v>2</v>
      </c>
      <c r="J179" s="95">
        <v>3</v>
      </c>
      <c r="K179" s="95">
        <v>2</v>
      </c>
      <c r="L179" s="95">
        <v>3</v>
      </c>
      <c r="M179" s="94">
        <v>1</v>
      </c>
      <c r="N179" s="94">
        <f>SUM(B179:M179)</f>
        <v>18</v>
      </c>
      <c r="O179" s="117"/>
      <c r="P179" s="11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</row>
    <row r="180" spans="1:56" s="14" customFormat="1" ht="15" customHeight="1">
      <c r="A180" s="18" t="s">
        <v>46</v>
      </c>
      <c r="B180" s="93">
        <f t="shared" ref="B180:N180" si="31">IF(B179=0,0,B179/B177*100)</f>
        <v>0</v>
      </c>
      <c r="C180" s="92">
        <f t="shared" si="31"/>
        <v>3.4482758620689653</v>
      </c>
      <c r="D180" s="92">
        <f t="shared" si="31"/>
        <v>1.3698630136986301</v>
      </c>
      <c r="E180" s="92">
        <f t="shared" si="31"/>
        <v>3.0303030303030303</v>
      </c>
      <c r="F180" s="92">
        <f t="shared" si="31"/>
        <v>0</v>
      </c>
      <c r="G180" s="92">
        <f t="shared" si="31"/>
        <v>2.2727272727272729</v>
      </c>
      <c r="H180" s="92">
        <f t="shared" si="31"/>
        <v>0</v>
      </c>
      <c r="I180" s="92">
        <f t="shared" si="31"/>
        <v>2.3255813953488373</v>
      </c>
      <c r="J180" s="92">
        <f t="shared" si="31"/>
        <v>3.79746835443038</v>
      </c>
      <c r="K180" s="92">
        <f t="shared" si="31"/>
        <v>2.197802197802198</v>
      </c>
      <c r="L180" s="92">
        <f t="shared" si="31"/>
        <v>2.7777777777777777</v>
      </c>
      <c r="M180" s="91">
        <f t="shared" si="31"/>
        <v>1.3698630136986301</v>
      </c>
      <c r="N180" s="91">
        <f t="shared" si="31"/>
        <v>2.054794520547945</v>
      </c>
      <c r="O180" s="118"/>
      <c r="P180" s="11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</row>
    <row r="181" spans="1:56" s="17" customFormat="1" ht="15" customHeight="1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6"/>
      <c r="M181" s="15"/>
      <c r="N181" s="15"/>
      <c r="O181" s="15"/>
      <c r="P181" s="11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</row>
    <row r="182" spans="1:56" s="17" customFormat="1" ht="15" customHeight="1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1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</row>
    <row r="183" spans="1:56" s="17" customFormat="1" ht="15" customHeight="1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1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</row>
    <row r="184" spans="1:56" s="17" customFormat="1" ht="15" customHeight="1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1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</row>
    <row r="185" spans="1:56" s="17" customFormat="1" ht="15" customHeight="1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1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</row>
    <row r="186" spans="1:56" s="17" customFormat="1" ht="1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1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</row>
    <row r="187" spans="1:56" s="17" customFormat="1" ht="15" customHeight="1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1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</row>
    <row r="188" spans="1:56" s="17" customFormat="1" ht="15" customHeight="1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1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</row>
    <row r="189" spans="1:56" s="17" customFormat="1" ht="15" customHeight="1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1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</row>
    <row r="190" spans="1:56" s="17" customFormat="1" ht="15" customHeight="1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1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</row>
    <row r="191" spans="1:56" s="17" customFormat="1" ht="15" customHeight="1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1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</row>
    <row r="192" spans="1:56" s="17" customFormat="1" ht="15" customHeight="1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1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</row>
    <row r="193" spans="1:56" s="17" customFormat="1" ht="15" customHeight="1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1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</row>
    <row r="194" spans="1:56" s="17" customFormat="1" ht="15" customHeight="1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1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</row>
    <row r="195" spans="1:56" s="17" customFormat="1" ht="15" customHeight="1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6"/>
      <c r="M195" s="15"/>
      <c r="N195" s="15"/>
      <c r="O195" s="15"/>
      <c r="P195" s="1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</row>
    <row r="196" spans="1:56" s="17" customFormat="1" ht="15" customHeight="1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</row>
    <row r="197" spans="1:56" s="17" customFormat="1" ht="15" customHeight="1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</row>
    <row r="198" spans="1:56" s="17" customFormat="1" ht="15" customHeight="1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</row>
    <row r="199" spans="1:56" s="14" customFormat="1" ht="15" customHeight="1">
      <c r="A199" s="102" t="s">
        <v>47</v>
      </c>
      <c r="B199" s="101">
        <v>7</v>
      </c>
      <c r="C199" s="100">
        <v>8</v>
      </c>
      <c r="D199" s="100">
        <v>9</v>
      </c>
      <c r="E199" s="100">
        <v>10</v>
      </c>
      <c r="F199" s="100">
        <v>11</v>
      </c>
      <c r="G199" s="100">
        <v>12</v>
      </c>
      <c r="H199" s="100">
        <v>13</v>
      </c>
      <c r="I199" s="100">
        <v>14</v>
      </c>
      <c r="J199" s="100">
        <v>15</v>
      </c>
      <c r="K199" s="100">
        <v>16</v>
      </c>
      <c r="L199" s="100">
        <v>17</v>
      </c>
      <c r="M199" s="99">
        <v>18</v>
      </c>
      <c r="N199" s="99" t="s">
        <v>48</v>
      </c>
      <c r="O199" s="98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</row>
    <row r="200" spans="1:56" s="14" customFormat="1" ht="15" customHeight="1">
      <c r="A200" s="97" t="s">
        <v>49</v>
      </c>
      <c r="B200" s="96">
        <f t="shared" ref="B200:M200" si="32">SUM(B201:B202)</f>
        <v>41</v>
      </c>
      <c r="C200" s="95">
        <f t="shared" si="32"/>
        <v>58</v>
      </c>
      <c r="D200" s="95">
        <f t="shared" si="32"/>
        <v>51</v>
      </c>
      <c r="E200" s="95">
        <f t="shared" si="32"/>
        <v>46</v>
      </c>
      <c r="F200" s="95">
        <f t="shared" si="32"/>
        <v>45</v>
      </c>
      <c r="G200" s="95">
        <f t="shared" si="32"/>
        <v>49</v>
      </c>
      <c r="H200" s="95">
        <f t="shared" si="32"/>
        <v>65</v>
      </c>
      <c r="I200" s="95">
        <f t="shared" si="32"/>
        <v>53</v>
      </c>
      <c r="J200" s="95">
        <f t="shared" si="32"/>
        <v>52</v>
      </c>
      <c r="K200" s="95">
        <f t="shared" si="32"/>
        <v>60</v>
      </c>
      <c r="L200" s="95">
        <f t="shared" si="32"/>
        <v>60</v>
      </c>
      <c r="M200" s="94">
        <f t="shared" si="32"/>
        <v>47</v>
      </c>
      <c r="N200" s="94">
        <f>SUM(B200:M200)</f>
        <v>627</v>
      </c>
      <c r="O200" s="117"/>
      <c r="P200" s="17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</row>
    <row r="201" spans="1:56" s="14" customFormat="1" ht="15" customHeight="1">
      <c r="A201" s="97" t="s">
        <v>44</v>
      </c>
      <c r="B201" s="96">
        <v>39</v>
      </c>
      <c r="C201" s="95">
        <v>52</v>
      </c>
      <c r="D201" s="95">
        <v>48</v>
      </c>
      <c r="E201" s="95">
        <v>45</v>
      </c>
      <c r="F201" s="95">
        <v>43</v>
      </c>
      <c r="G201" s="95">
        <v>49</v>
      </c>
      <c r="H201" s="95">
        <v>63</v>
      </c>
      <c r="I201" s="95">
        <v>52</v>
      </c>
      <c r="J201" s="95">
        <v>49</v>
      </c>
      <c r="K201" s="95">
        <v>58</v>
      </c>
      <c r="L201" s="95">
        <v>59</v>
      </c>
      <c r="M201" s="94">
        <v>46</v>
      </c>
      <c r="N201" s="94">
        <f>SUM(B201:M201)</f>
        <v>603</v>
      </c>
      <c r="O201" s="117"/>
      <c r="P201" s="17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</row>
    <row r="202" spans="1:56" s="14" customFormat="1" ht="15" customHeight="1">
      <c r="A202" s="97" t="s">
        <v>45</v>
      </c>
      <c r="B202" s="96">
        <v>2</v>
      </c>
      <c r="C202" s="95">
        <v>6</v>
      </c>
      <c r="D202" s="95">
        <v>3</v>
      </c>
      <c r="E202" s="95">
        <v>1</v>
      </c>
      <c r="F202" s="95">
        <v>2</v>
      </c>
      <c r="G202" s="95">
        <v>0</v>
      </c>
      <c r="H202" s="95">
        <v>2</v>
      </c>
      <c r="I202" s="95">
        <v>1</v>
      </c>
      <c r="J202" s="95">
        <v>3</v>
      </c>
      <c r="K202" s="95">
        <v>2</v>
      </c>
      <c r="L202" s="95">
        <v>1</v>
      </c>
      <c r="M202" s="94">
        <v>1</v>
      </c>
      <c r="N202" s="94">
        <f>SUM(B202:M202)</f>
        <v>24</v>
      </c>
      <c r="O202" s="117"/>
      <c r="P202" s="17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</row>
    <row r="203" spans="1:56" s="14" customFormat="1" ht="15" customHeight="1">
      <c r="A203" s="18" t="s">
        <v>46</v>
      </c>
      <c r="B203" s="93">
        <f t="shared" ref="B203:N203" si="33">IF(B202=0,0,B202/B200*100)</f>
        <v>4.8780487804878048</v>
      </c>
      <c r="C203" s="92">
        <f t="shared" si="33"/>
        <v>10.344827586206897</v>
      </c>
      <c r="D203" s="92">
        <f t="shared" si="33"/>
        <v>5.8823529411764701</v>
      </c>
      <c r="E203" s="92">
        <f t="shared" si="33"/>
        <v>2.1739130434782608</v>
      </c>
      <c r="F203" s="92">
        <f t="shared" si="33"/>
        <v>4.4444444444444446</v>
      </c>
      <c r="G203" s="92">
        <f t="shared" si="33"/>
        <v>0</v>
      </c>
      <c r="H203" s="92">
        <f t="shared" si="33"/>
        <v>3.0769230769230771</v>
      </c>
      <c r="I203" s="92">
        <f t="shared" si="33"/>
        <v>1.8867924528301887</v>
      </c>
      <c r="J203" s="92">
        <f t="shared" si="33"/>
        <v>5.7692307692307692</v>
      </c>
      <c r="K203" s="92">
        <f t="shared" si="33"/>
        <v>3.3333333333333335</v>
      </c>
      <c r="L203" s="92">
        <f t="shared" si="33"/>
        <v>1.6666666666666667</v>
      </c>
      <c r="M203" s="91">
        <f t="shared" si="33"/>
        <v>2.1276595744680851</v>
      </c>
      <c r="N203" s="91">
        <f t="shared" si="33"/>
        <v>3.8277511961722488</v>
      </c>
      <c r="O203" s="118"/>
      <c r="P203" s="17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</row>
    <row r="204" spans="1:56" s="17" customFormat="1" ht="15" customHeight="1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6"/>
      <c r="M204" s="15"/>
      <c r="N204" s="15"/>
      <c r="O204" s="15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</row>
    <row r="205" spans="1:56" s="17" customFormat="1" ht="15" customHeight="1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</row>
    <row r="206" spans="1:56" s="17" customFormat="1" ht="15" customHeight="1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</row>
    <row r="207" spans="1:56" s="17" customFormat="1" ht="15" customHeight="1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</row>
    <row r="208" spans="1:56" s="17" customFormat="1" ht="15" customHeight="1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</row>
    <row r="209" spans="1:56" s="17" customFormat="1" ht="15" customHeight="1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</row>
    <row r="210" spans="1:56" s="17" customFormat="1" ht="15" customHeight="1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</row>
    <row r="211" spans="1:56" s="17" customFormat="1" ht="15" customHeight="1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</row>
    <row r="212" spans="1:56" s="17" customFormat="1" ht="15" customHeight="1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</row>
    <row r="213" spans="1:56" s="17" customFormat="1" ht="15" customHeight="1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</row>
    <row r="214" spans="1:56" s="17" customFormat="1" ht="15" customHeight="1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</row>
    <row r="215" spans="1:56" s="17" customFormat="1" ht="15" customHeight="1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</row>
    <row r="216" spans="1:56" s="17" customFormat="1" ht="15" customHeight="1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</row>
    <row r="217" spans="1:56" s="17" customFormat="1" ht="15" customHeight="1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</row>
    <row r="218" spans="1:56" s="17" customFormat="1" ht="15" customHeight="1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6"/>
      <c r="M218" s="15"/>
      <c r="N218" s="15"/>
      <c r="O218" s="15"/>
      <c r="P218" s="1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</row>
    <row r="219" spans="1:56" s="17" customFormat="1" ht="15" customHeight="1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</row>
    <row r="220" spans="1:56" s="17" customFormat="1" ht="15" customHeight="1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</row>
    <row r="221" spans="1:56" s="17" customFormat="1" ht="15" customHeight="1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</row>
    <row r="222" spans="1:56" s="14" customFormat="1" ht="15" customHeight="1">
      <c r="A222" s="102" t="s">
        <v>47</v>
      </c>
      <c r="B222" s="101">
        <v>7</v>
      </c>
      <c r="C222" s="100">
        <v>8</v>
      </c>
      <c r="D222" s="100">
        <v>9</v>
      </c>
      <c r="E222" s="100">
        <v>10</v>
      </c>
      <c r="F222" s="100">
        <v>11</v>
      </c>
      <c r="G222" s="100">
        <v>12</v>
      </c>
      <c r="H222" s="100">
        <v>13</v>
      </c>
      <c r="I222" s="100">
        <v>14</v>
      </c>
      <c r="J222" s="100">
        <v>15</v>
      </c>
      <c r="K222" s="100">
        <v>16</v>
      </c>
      <c r="L222" s="100">
        <v>17</v>
      </c>
      <c r="M222" s="99">
        <v>18</v>
      </c>
      <c r="N222" s="99" t="s">
        <v>48</v>
      </c>
      <c r="O222" s="98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</row>
    <row r="223" spans="1:56" s="14" customFormat="1" ht="15" customHeight="1">
      <c r="A223" s="97" t="s">
        <v>49</v>
      </c>
      <c r="B223" s="96">
        <f t="shared" ref="B223:M223" si="34">SUM(B224:B225)</f>
        <v>83</v>
      </c>
      <c r="C223" s="95">
        <f t="shared" si="34"/>
        <v>116</v>
      </c>
      <c r="D223" s="95">
        <f t="shared" si="34"/>
        <v>124</v>
      </c>
      <c r="E223" s="95">
        <f t="shared" si="34"/>
        <v>112</v>
      </c>
      <c r="F223" s="95">
        <f t="shared" si="34"/>
        <v>93</v>
      </c>
      <c r="G223" s="95">
        <f t="shared" si="34"/>
        <v>137</v>
      </c>
      <c r="H223" s="95">
        <f t="shared" si="34"/>
        <v>129</v>
      </c>
      <c r="I223" s="95">
        <f t="shared" si="34"/>
        <v>139</v>
      </c>
      <c r="J223" s="95">
        <f t="shared" si="34"/>
        <v>131</v>
      </c>
      <c r="K223" s="95">
        <f t="shared" si="34"/>
        <v>151</v>
      </c>
      <c r="L223" s="95">
        <f t="shared" si="34"/>
        <v>168</v>
      </c>
      <c r="M223" s="94">
        <f t="shared" si="34"/>
        <v>120</v>
      </c>
      <c r="N223" s="94">
        <f>SUM(B223:M223)</f>
        <v>1503</v>
      </c>
      <c r="O223" s="117"/>
      <c r="P223" s="17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</row>
    <row r="224" spans="1:56" s="14" customFormat="1" ht="15" customHeight="1">
      <c r="A224" s="97" t="s">
        <v>44</v>
      </c>
      <c r="B224" s="96">
        <f t="shared" ref="B224:M224" si="35">SUM(B178,B201)</f>
        <v>81</v>
      </c>
      <c r="C224" s="95">
        <f t="shared" si="35"/>
        <v>108</v>
      </c>
      <c r="D224" s="95">
        <f t="shared" si="35"/>
        <v>120</v>
      </c>
      <c r="E224" s="95">
        <f t="shared" si="35"/>
        <v>109</v>
      </c>
      <c r="F224" s="95">
        <f t="shared" si="35"/>
        <v>91</v>
      </c>
      <c r="G224" s="95">
        <f t="shared" si="35"/>
        <v>135</v>
      </c>
      <c r="H224" s="95">
        <f t="shared" si="35"/>
        <v>127</v>
      </c>
      <c r="I224" s="95">
        <f t="shared" si="35"/>
        <v>136</v>
      </c>
      <c r="J224" s="95">
        <f t="shared" si="35"/>
        <v>125</v>
      </c>
      <c r="K224" s="95">
        <f t="shared" si="35"/>
        <v>147</v>
      </c>
      <c r="L224" s="95">
        <f t="shared" si="35"/>
        <v>164</v>
      </c>
      <c r="M224" s="94">
        <f t="shared" si="35"/>
        <v>118</v>
      </c>
      <c r="N224" s="94">
        <f>SUM(B224:M224)</f>
        <v>1461</v>
      </c>
      <c r="O224" s="117"/>
      <c r="P224" s="17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</row>
    <row r="225" spans="1:56" s="14" customFormat="1" ht="15" customHeight="1">
      <c r="A225" s="97" t="s">
        <v>45</v>
      </c>
      <c r="B225" s="96">
        <f t="shared" ref="B225:M225" si="36">SUM(B179,B202)</f>
        <v>2</v>
      </c>
      <c r="C225" s="95">
        <f t="shared" si="36"/>
        <v>8</v>
      </c>
      <c r="D225" s="95">
        <f t="shared" si="36"/>
        <v>4</v>
      </c>
      <c r="E225" s="95">
        <f t="shared" si="36"/>
        <v>3</v>
      </c>
      <c r="F225" s="95">
        <f t="shared" si="36"/>
        <v>2</v>
      </c>
      <c r="G225" s="95">
        <f t="shared" si="36"/>
        <v>2</v>
      </c>
      <c r="H225" s="95">
        <f t="shared" si="36"/>
        <v>2</v>
      </c>
      <c r="I225" s="95">
        <f t="shared" si="36"/>
        <v>3</v>
      </c>
      <c r="J225" s="95">
        <f t="shared" si="36"/>
        <v>6</v>
      </c>
      <c r="K225" s="95">
        <f t="shared" si="36"/>
        <v>4</v>
      </c>
      <c r="L225" s="95">
        <f t="shared" si="36"/>
        <v>4</v>
      </c>
      <c r="M225" s="94">
        <f t="shared" si="36"/>
        <v>2</v>
      </c>
      <c r="N225" s="94">
        <f>SUM(B225:M225)</f>
        <v>42</v>
      </c>
      <c r="O225" s="117"/>
      <c r="P225" s="17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</row>
    <row r="226" spans="1:56" s="14" customFormat="1" ht="15.95" customHeight="1">
      <c r="A226" s="18" t="s">
        <v>46</v>
      </c>
      <c r="B226" s="93">
        <f t="shared" ref="B226:N226" si="37">IF(B225=0,0,B225/B223*100)</f>
        <v>2.4096385542168677</v>
      </c>
      <c r="C226" s="92">
        <f t="shared" si="37"/>
        <v>6.8965517241379306</v>
      </c>
      <c r="D226" s="92">
        <f t="shared" si="37"/>
        <v>3.225806451612903</v>
      </c>
      <c r="E226" s="92">
        <f t="shared" si="37"/>
        <v>2.6785714285714284</v>
      </c>
      <c r="F226" s="92">
        <f t="shared" si="37"/>
        <v>2.1505376344086025</v>
      </c>
      <c r="G226" s="92">
        <f t="shared" si="37"/>
        <v>1.4598540145985401</v>
      </c>
      <c r="H226" s="92">
        <f t="shared" si="37"/>
        <v>1.5503875968992249</v>
      </c>
      <c r="I226" s="92">
        <f t="shared" si="37"/>
        <v>2.1582733812949639</v>
      </c>
      <c r="J226" s="92">
        <f t="shared" si="37"/>
        <v>4.5801526717557248</v>
      </c>
      <c r="K226" s="92">
        <f t="shared" si="37"/>
        <v>2.6490066225165565</v>
      </c>
      <c r="L226" s="92">
        <f t="shared" si="37"/>
        <v>2.3809523809523809</v>
      </c>
      <c r="M226" s="91">
        <f t="shared" si="37"/>
        <v>1.6666666666666667</v>
      </c>
      <c r="N226" s="91">
        <f t="shared" si="37"/>
        <v>2.7944111776447107</v>
      </c>
      <c r="O226" s="118"/>
      <c r="P226" s="17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</row>
    <row r="227" spans="1:56" s="14" customFormat="1" ht="12" customHeight="1">
      <c r="A227" s="15"/>
      <c r="P227" s="17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</row>
    <row r="228" spans="1:56" s="19" customFormat="1"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</row>
    <row r="229" spans="1:56" s="11" customFormat="1" ht="15" customHeight="1"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16"/>
      <c r="P229" s="20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</row>
    <row r="230" spans="1:56" s="11" customFormat="1" ht="15" customHeight="1"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16"/>
      <c r="P230" s="2"/>
      <c r="Q230" s="3"/>
      <c r="R230" s="3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</row>
    <row r="231" spans="1:56" s="11" customFormat="1" ht="15" customHeight="1"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16"/>
      <c r="P231" s="6"/>
      <c r="Q231" s="4"/>
      <c r="R231" s="4" t="s">
        <v>91</v>
      </c>
      <c r="S231" s="4"/>
      <c r="T231" s="4"/>
      <c r="U231" s="4" t="s">
        <v>92</v>
      </c>
      <c r="V231" s="4"/>
      <c r="W231" s="4"/>
      <c r="X231" s="4" t="s">
        <v>93</v>
      </c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</row>
    <row r="232" spans="1:56" s="11" customFormat="1" ht="15" customHeight="1"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16"/>
      <c r="P232" s="6"/>
      <c r="Q232" s="4">
        <v>7</v>
      </c>
      <c r="R232" s="4">
        <f t="array" ref="R232:R243">TRANSPOSE(B247:M247)</f>
        <v>252</v>
      </c>
      <c r="S232" s="4">
        <f t="array" ref="S232:S243">TRANSPOSE(B249:M249)</f>
        <v>24</v>
      </c>
      <c r="T232" s="108">
        <f t="shared" ref="T232:T243" si="38">IF(S232=0,0,S232/SUM(R232:S232)*100)</f>
        <v>8.695652173913043</v>
      </c>
      <c r="U232" s="4">
        <f t="array" ref="U232:U243">TRANSPOSE(B270:M270)</f>
        <v>195</v>
      </c>
      <c r="V232" s="4">
        <f t="array" ref="V232:V243">TRANSPOSE(B272:M272)</f>
        <v>20</v>
      </c>
      <c r="W232" s="108">
        <f t="shared" ref="W232:W243" si="39">IF(V232=0,0,V232/SUM(U232:V232)*100)</f>
        <v>9.3023255813953494</v>
      </c>
      <c r="X232" s="4">
        <f t="shared" ref="X232:X243" si="40">SUM(R232,U232)</f>
        <v>447</v>
      </c>
      <c r="Y232" s="4">
        <f t="shared" ref="Y232:Y243" si="41">SUM(S232,V232)</f>
        <v>44</v>
      </c>
      <c r="Z232" s="108">
        <f t="shared" ref="Z232:Z243" si="42">IF(Y232=0,0,Y232/SUM(X232:Y232)*100)</f>
        <v>8.9613034623217924</v>
      </c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</row>
    <row r="233" spans="1:56" s="11" customFormat="1" ht="15" customHeight="1"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16"/>
      <c r="P233" s="6"/>
      <c r="Q233" s="4">
        <v>8</v>
      </c>
      <c r="R233" s="4">
        <v>387</v>
      </c>
      <c r="S233" s="4">
        <v>47</v>
      </c>
      <c r="T233" s="108">
        <f t="shared" si="38"/>
        <v>10.829493087557603</v>
      </c>
      <c r="U233" s="4">
        <v>293</v>
      </c>
      <c r="V233" s="4">
        <v>22</v>
      </c>
      <c r="W233" s="108">
        <f t="shared" si="39"/>
        <v>6.9841269841269842</v>
      </c>
      <c r="X233" s="4">
        <f t="shared" si="40"/>
        <v>680</v>
      </c>
      <c r="Y233" s="4">
        <f t="shared" si="41"/>
        <v>69</v>
      </c>
      <c r="Z233" s="108">
        <f t="shared" si="42"/>
        <v>9.2122830440587435</v>
      </c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</row>
    <row r="234" spans="1:56" s="11" customFormat="1" ht="15" customHeight="1"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16"/>
      <c r="P234" s="6"/>
      <c r="Q234" s="4">
        <v>9</v>
      </c>
      <c r="R234" s="4">
        <v>294</v>
      </c>
      <c r="S234" s="4">
        <v>32</v>
      </c>
      <c r="T234" s="108">
        <f t="shared" si="38"/>
        <v>9.8159509202453989</v>
      </c>
      <c r="U234" s="4">
        <v>229</v>
      </c>
      <c r="V234" s="4">
        <v>24</v>
      </c>
      <c r="W234" s="108">
        <f t="shared" si="39"/>
        <v>9.4861660079051369</v>
      </c>
      <c r="X234" s="4">
        <f t="shared" si="40"/>
        <v>523</v>
      </c>
      <c r="Y234" s="4">
        <f t="shared" si="41"/>
        <v>56</v>
      </c>
      <c r="Z234" s="108">
        <f t="shared" si="42"/>
        <v>9.6718480138169269</v>
      </c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</row>
    <row r="235" spans="1:56" s="11" customFormat="1" ht="15" customHeight="1"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16"/>
      <c r="P235" s="6"/>
      <c r="Q235" s="4">
        <v>10</v>
      </c>
      <c r="R235" s="4">
        <v>285</v>
      </c>
      <c r="S235" s="4">
        <v>21</v>
      </c>
      <c r="T235" s="108">
        <f t="shared" si="38"/>
        <v>6.8627450980392162</v>
      </c>
      <c r="U235" s="4">
        <v>200</v>
      </c>
      <c r="V235" s="4">
        <v>19</v>
      </c>
      <c r="W235" s="108">
        <f t="shared" si="39"/>
        <v>8.6757990867579906</v>
      </c>
      <c r="X235" s="4">
        <f t="shared" si="40"/>
        <v>485</v>
      </c>
      <c r="Y235" s="4">
        <f t="shared" si="41"/>
        <v>40</v>
      </c>
      <c r="Z235" s="108">
        <f t="shared" si="42"/>
        <v>7.6190476190476195</v>
      </c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</row>
    <row r="236" spans="1:56" s="11" customFormat="1" ht="15" customHeight="1"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16"/>
      <c r="P236" s="6"/>
      <c r="Q236" s="4">
        <v>11</v>
      </c>
      <c r="R236" s="4">
        <v>339</v>
      </c>
      <c r="S236" s="4">
        <v>20</v>
      </c>
      <c r="T236" s="108">
        <f t="shared" si="38"/>
        <v>5.5710306406685239</v>
      </c>
      <c r="U236" s="4">
        <v>195</v>
      </c>
      <c r="V236" s="4">
        <v>20</v>
      </c>
      <c r="W236" s="108">
        <f t="shared" si="39"/>
        <v>9.3023255813953494</v>
      </c>
      <c r="X236" s="4">
        <f t="shared" si="40"/>
        <v>534</v>
      </c>
      <c r="Y236" s="4">
        <f t="shared" si="41"/>
        <v>40</v>
      </c>
      <c r="Z236" s="108">
        <f t="shared" si="42"/>
        <v>6.968641114982578</v>
      </c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</row>
    <row r="237" spans="1:56" s="11" customFormat="1" ht="15" customHeight="1"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16"/>
      <c r="P237" s="6"/>
      <c r="Q237" s="4">
        <v>12</v>
      </c>
      <c r="R237" s="4">
        <v>320</v>
      </c>
      <c r="S237" s="4">
        <v>24</v>
      </c>
      <c r="T237" s="108">
        <f t="shared" si="38"/>
        <v>6.9767441860465116</v>
      </c>
      <c r="U237" s="4">
        <v>211</v>
      </c>
      <c r="V237" s="4">
        <v>15</v>
      </c>
      <c r="W237" s="108">
        <f t="shared" si="39"/>
        <v>6.6371681415929213</v>
      </c>
      <c r="X237" s="4">
        <f t="shared" si="40"/>
        <v>531</v>
      </c>
      <c r="Y237" s="4">
        <f t="shared" si="41"/>
        <v>39</v>
      </c>
      <c r="Z237" s="108">
        <f t="shared" si="42"/>
        <v>6.8421052631578956</v>
      </c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</row>
    <row r="238" spans="1:56" s="11" customFormat="1" ht="15" customHeight="1"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16"/>
      <c r="P238" s="6"/>
      <c r="Q238" s="4">
        <v>13</v>
      </c>
      <c r="R238" s="4">
        <v>321</v>
      </c>
      <c r="S238" s="4">
        <v>28</v>
      </c>
      <c r="T238" s="108">
        <f t="shared" si="38"/>
        <v>8.0229226361031518</v>
      </c>
      <c r="U238" s="4">
        <v>191</v>
      </c>
      <c r="V238" s="4">
        <v>11</v>
      </c>
      <c r="W238" s="108">
        <f t="shared" si="39"/>
        <v>5.4455445544554459</v>
      </c>
      <c r="X238" s="4">
        <f t="shared" si="40"/>
        <v>512</v>
      </c>
      <c r="Y238" s="4">
        <f t="shared" si="41"/>
        <v>39</v>
      </c>
      <c r="Z238" s="108">
        <f t="shared" si="42"/>
        <v>7.0780399274047179</v>
      </c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</row>
    <row r="239" spans="1:56" s="11" customFormat="1" ht="15" customHeight="1"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16"/>
      <c r="P239" s="6"/>
      <c r="Q239" s="4">
        <v>14</v>
      </c>
      <c r="R239" s="4">
        <v>361</v>
      </c>
      <c r="S239" s="4">
        <v>38</v>
      </c>
      <c r="T239" s="108">
        <f t="shared" si="38"/>
        <v>9.5238095238095237</v>
      </c>
      <c r="U239" s="4">
        <v>214</v>
      </c>
      <c r="V239" s="4">
        <v>23</v>
      </c>
      <c r="W239" s="108">
        <f t="shared" si="39"/>
        <v>9.7046413502109701</v>
      </c>
      <c r="X239" s="4">
        <f t="shared" si="40"/>
        <v>575</v>
      </c>
      <c r="Y239" s="4">
        <f t="shared" si="41"/>
        <v>61</v>
      </c>
      <c r="Z239" s="108">
        <f t="shared" si="42"/>
        <v>9.5911949685534594</v>
      </c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</row>
    <row r="240" spans="1:56" s="11" customFormat="1" ht="15" customHeight="1"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16"/>
      <c r="P240" s="6"/>
      <c r="Q240" s="4">
        <v>15</v>
      </c>
      <c r="R240" s="4">
        <v>403</v>
      </c>
      <c r="S240" s="4">
        <v>40</v>
      </c>
      <c r="T240" s="108">
        <f t="shared" si="38"/>
        <v>9.0293453724604973</v>
      </c>
      <c r="U240" s="4">
        <v>219</v>
      </c>
      <c r="V240" s="4">
        <v>19</v>
      </c>
      <c r="W240" s="108">
        <f t="shared" si="39"/>
        <v>7.9831932773109235</v>
      </c>
      <c r="X240" s="4">
        <f t="shared" si="40"/>
        <v>622</v>
      </c>
      <c r="Y240" s="4">
        <f t="shared" si="41"/>
        <v>59</v>
      </c>
      <c r="Z240" s="108">
        <f t="shared" si="42"/>
        <v>8.6637298091042574</v>
      </c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</row>
    <row r="241" spans="1:56" s="11" customFormat="1" ht="15" customHeight="1"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16"/>
      <c r="P241" s="6"/>
      <c r="Q241" s="4">
        <v>16</v>
      </c>
      <c r="R241" s="4">
        <v>484</v>
      </c>
      <c r="S241" s="4">
        <v>25</v>
      </c>
      <c r="T241" s="108">
        <f t="shared" si="38"/>
        <v>4.9115913555992137</v>
      </c>
      <c r="U241" s="4">
        <v>237</v>
      </c>
      <c r="V241" s="4">
        <v>17</v>
      </c>
      <c r="W241" s="108">
        <f t="shared" si="39"/>
        <v>6.6929133858267722</v>
      </c>
      <c r="X241" s="4">
        <f t="shared" si="40"/>
        <v>721</v>
      </c>
      <c r="Y241" s="4">
        <f t="shared" si="41"/>
        <v>42</v>
      </c>
      <c r="Z241" s="108">
        <f t="shared" si="42"/>
        <v>5.5045871559633035</v>
      </c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</row>
    <row r="242" spans="1:56" s="11" customFormat="1" ht="15" customHeight="1"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3"/>
      <c r="M242" s="12"/>
      <c r="N242" s="12"/>
      <c r="O242" s="116"/>
      <c r="P242" s="6"/>
      <c r="Q242" s="4">
        <v>17</v>
      </c>
      <c r="R242" s="4">
        <v>484</v>
      </c>
      <c r="S242" s="4">
        <v>25</v>
      </c>
      <c r="T242" s="108">
        <f t="shared" si="38"/>
        <v>4.9115913555992137</v>
      </c>
      <c r="U242" s="4">
        <v>241</v>
      </c>
      <c r="V242" s="4">
        <v>16</v>
      </c>
      <c r="W242" s="108">
        <f t="shared" si="39"/>
        <v>6.2256809338521402</v>
      </c>
      <c r="X242" s="4">
        <f t="shared" si="40"/>
        <v>725</v>
      </c>
      <c r="Y242" s="4">
        <f t="shared" si="41"/>
        <v>41</v>
      </c>
      <c r="Z242" s="108">
        <f t="shared" si="42"/>
        <v>5.3524804177545686</v>
      </c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</row>
    <row r="243" spans="1:56" s="11" customFormat="1" ht="15" customHeight="1"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16"/>
      <c r="P243" s="6"/>
      <c r="Q243" s="4">
        <v>18</v>
      </c>
      <c r="R243" s="4">
        <v>481</v>
      </c>
      <c r="S243" s="4">
        <v>21</v>
      </c>
      <c r="T243" s="108">
        <f t="shared" si="38"/>
        <v>4.1832669322709162</v>
      </c>
      <c r="U243" s="4">
        <v>202</v>
      </c>
      <c r="V243" s="4">
        <v>16</v>
      </c>
      <c r="W243" s="108">
        <f t="shared" si="39"/>
        <v>7.3394495412844041</v>
      </c>
      <c r="X243" s="4">
        <f t="shared" si="40"/>
        <v>683</v>
      </c>
      <c r="Y243" s="4">
        <f t="shared" si="41"/>
        <v>37</v>
      </c>
      <c r="Z243" s="108">
        <f t="shared" si="42"/>
        <v>5.1388888888888884</v>
      </c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</row>
    <row r="244" spans="1:56" s="11" customFormat="1" ht="15" customHeight="1"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16"/>
      <c r="P244" s="6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</row>
    <row r="245" spans="1:56" s="11" customFormat="1" ht="15" customHeight="1"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16"/>
      <c r="P245" s="6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</row>
    <row r="246" spans="1:56" s="14" customFormat="1" ht="15" customHeight="1">
      <c r="A246" s="102" t="s">
        <v>47</v>
      </c>
      <c r="B246" s="101">
        <v>7</v>
      </c>
      <c r="C246" s="100">
        <v>8</v>
      </c>
      <c r="D246" s="100">
        <v>9</v>
      </c>
      <c r="E246" s="100">
        <v>10</v>
      </c>
      <c r="F246" s="100">
        <v>11</v>
      </c>
      <c r="G246" s="100">
        <v>12</v>
      </c>
      <c r="H246" s="100">
        <v>13</v>
      </c>
      <c r="I246" s="100">
        <v>14</v>
      </c>
      <c r="J246" s="100">
        <v>15</v>
      </c>
      <c r="K246" s="100">
        <v>16</v>
      </c>
      <c r="L246" s="100">
        <v>17</v>
      </c>
      <c r="M246" s="99">
        <v>18</v>
      </c>
      <c r="N246" s="99" t="s">
        <v>48</v>
      </c>
      <c r="O246" s="98"/>
      <c r="P246" s="11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</row>
    <row r="247" spans="1:56" s="14" customFormat="1" ht="15" customHeight="1">
      <c r="A247" s="97" t="s">
        <v>49</v>
      </c>
      <c r="B247" s="96">
        <f t="shared" ref="B247:M247" si="43">SUM(B248:B249)</f>
        <v>252</v>
      </c>
      <c r="C247" s="95">
        <f t="shared" si="43"/>
        <v>387</v>
      </c>
      <c r="D247" s="95">
        <f t="shared" si="43"/>
        <v>294</v>
      </c>
      <c r="E247" s="95">
        <f t="shared" si="43"/>
        <v>285</v>
      </c>
      <c r="F247" s="95">
        <f t="shared" si="43"/>
        <v>339</v>
      </c>
      <c r="G247" s="95">
        <f t="shared" si="43"/>
        <v>320</v>
      </c>
      <c r="H247" s="95">
        <f t="shared" si="43"/>
        <v>321</v>
      </c>
      <c r="I247" s="95">
        <f t="shared" si="43"/>
        <v>361</v>
      </c>
      <c r="J247" s="95">
        <f t="shared" si="43"/>
        <v>403</v>
      </c>
      <c r="K247" s="95">
        <f t="shared" si="43"/>
        <v>484</v>
      </c>
      <c r="L247" s="95">
        <f t="shared" si="43"/>
        <v>484</v>
      </c>
      <c r="M247" s="94">
        <f t="shared" si="43"/>
        <v>481</v>
      </c>
      <c r="N247" s="94">
        <f>SUM(B247:M247)</f>
        <v>4411</v>
      </c>
      <c r="O247" s="117"/>
      <c r="P247" s="11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</row>
    <row r="248" spans="1:56" s="14" customFormat="1" ht="15" customHeight="1">
      <c r="A248" s="97" t="s">
        <v>44</v>
      </c>
      <c r="B248" s="96">
        <v>228</v>
      </c>
      <c r="C248" s="95">
        <v>340</v>
      </c>
      <c r="D248" s="95">
        <v>262</v>
      </c>
      <c r="E248" s="95">
        <v>264</v>
      </c>
      <c r="F248" s="95">
        <v>319</v>
      </c>
      <c r="G248" s="95">
        <v>296</v>
      </c>
      <c r="H248" s="95">
        <v>293</v>
      </c>
      <c r="I248" s="95">
        <v>323</v>
      </c>
      <c r="J248" s="95">
        <v>363</v>
      </c>
      <c r="K248" s="95">
        <v>459</v>
      </c>
      <c r="L248" s="95">
        <v>459</v>
      </c>
      <c r="M248" s="94">
        <v>460</v>
      </c>
      <c r="N248" s="94">
        <f>SUM(B248:M248)</f>
        <v>4066</v>
      </c>
      <c r="O248" s="117"/>
      <c r="P248" s="11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</row>
    <row r="249" spans="1:56" s="14" customFormat="1" ht="15" customHeight="1">
      <c r="A249" s="97" t="s">
        <v>45</v>
      </c>
      <c r="B249" s="96">
        <v>24</v>
      </c>
      <c r="C249" s="95">
        <v>47</v>
      </c>
      <c r="D249" s="95">
        <v>32</v>
      </c>
      <c r="E249" s="95">
        <v>21</v>
      </c>
      <c r="F249" s="95">
        <v>20</v>
      </c>
      <c r="G249" s="95">
        <v>24</v>
      </c>
      <c r="H249" s="95">
        <v>28</v>
      </c>
      <c r="I249" s="95">
        <v>38</v>
      </c>
      <c r="J249" s="95">
        <v>40</v>
      </c>
      <c r="K249" s="95">
        <v>25</v>
      </c>
      <c r="L249" s="95">
        <v>25</v>
      </c>
      <c r="M249" s="94">
        <v>21</v>
      </c>
      <c r="N249" s="94">
        <f>SUM(B249:M249)</f>
        <v>345</v>
      </c>
      <c r="O249" s="117"/>
      <c r="P249" s="11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</row>
    <row r="250" spans="1:56" s="14" customFormat="1" ht="15" customHeight="1">
      <c r="A250" s="18" t="s">
        <v>46</v>
      </c>
      <c r="B250" s="93">
        <f t="shared" ref="B250:N250" si="44">IF(B249=0,0,B249/B247*100)</f>
        <v>9.5238095238095237</v>
      </c>
      <c r="C250" s="92">
        <f t="shared" si="44"/>
        <v>12.144702842377262</v>
      </c>
      <c r="D250" s="92">
        <f t="shared" si="44"/>
        <v>10.884353741496598</v>
      </c>
      <c r="E250" s="92">
        <f t="shared" si="44"/>
        <v>7.3684210526315779</v>
      </c>
      <c r="F250" s="92">
        <f t="shared" si="44"/>
        <v>5.8997050147492622</v>
      </c>
      <c r="G250" s="92">
        <f t="shared" si="44"/>
        <v>7.5</v>
      </c>
      <c r="H250" s="92">
        <f t="shared" si="44"/>
        <v>8.722741433021806</v>
      </c>
      <c r="I250" s="92">
        <f t="shared" si="44"/>
        <v>10.526315789473683</v>
      </c>
      <c r="J250" s="92">
        <f t="shared" si="44"/>
        <v>9.9255583126550881</v>
      </c>
      <c r="K250" s="92">
        <f t="shared" si="44"/>
        <v>5.1652892561983474</v>
      </c>
      <c r="L250" s="92">
        <f t="shared" si="44"/>
        <v>5.1652892561983474</v>
      </c>
      <c r="M250" s="91">
        <f t="shared" si="44"/>
        <v>4.3659043659043659</v>
      </c>
      <c r="N250" s="91">
        <f t="shared" si="44"/>
        <v>7.8213557016549533</v>
      </c>
      <c r="O250" s="118"/>
      <c r="P250" s="11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</row>
    <row r="251" spans="1:56" s="17" customFormat="1" ht="15" customHeight="1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6"/>
      <c r="M251" s="15"/>
      <c r="N251" s="15"/>
      <c r="O251" s="15"/>
      <c r="P251" s="11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</row>
    <row r="252" spans="1:56" s="17" customFormat="1" ht="15" customHeight="1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1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</row>
    <row r="253" spans="1:56" s="17" customFormat="1" ht="15" customHeight="1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1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</row>
    <row r="254" spans="1:56" s="17" customFormat="1" ht="15" customHeight="1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1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</row>
    <row r="255" spans="1:56" s="17" customFormat="1" ht="15" customHeight="1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1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</row>
    <row r="256" spans="1:56" s="17" customFormat="1" ht="15" customHeight="1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1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</row>
    <row r="257" spans="1:56" s="17" customFormat="1" ht="15" customHeight="1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1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</row>
    <row r="258" spans="1:56" s="17" customFormat="1" ht="15" customHeight="1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1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</row>
    <row r="259" spans="1:56" s="17" customFormat="1" ht="15" customHeight="1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1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</row>
    <row r="260" spans="1:56" s="17" customFormat="1" ht="15" customHeight="1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1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</row>
    <row r="261" spans="1:56" s="17" customFormat="1" ht="15" customHeight="1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1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</row>
    <row r="262" spans="1:56" s="17" customFormat="1" ht="15" customHeight="1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1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</row>
    <row r="263" spans="1:56" s="17" customFormat="1" ht="15" customHeight="1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1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</row>
    <row r="264" spans="1:56" s="17" customFormat="1" ht="15" customHeight="1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1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</row>
    <row r="265" spans="1:56" s="17" customFormat="1" ht="15" customHeight="1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6"/>
      <c r="M265" s="15"/>
      <c r="N265" s="15"/>
      <c r="O265" s="15"/>
      <c r="P265" s="1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</row>
    <row r="266" spans="1:56" s="17" customFormat="1" ht="15" customHeight="1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</row>
    <row r="267" spans="1:56" s="17" customFormat="1" ht="15" customHeight="1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</row>
    <row r="268" spans="1:56" s="17" customFormat="1" ht="15" customHeight="1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</row>
    <row r="269" spans="1:56" s="14" customFormat="1" ht="15" customHeight="1">
      <c r="A269" s="102" t="s">
        <v>47</v>
      </c>
      <c r="B269" s="101">
        <v>7</v>
      </c>
      <c r="C269" s="100">
        <v>8</v>
      </c>
      <c r="D269" s="100">
        <v>9</v>
      </c>
      <c r="E269" s="100">
        <v>10</v>
      </c>
      <c r="F269" s="100">
        <v>11</v>
      </c>
      <c r="G269" s="100">
        <v>12</v>
      </c>
      <c r="H269" s="100">
        <v>13</v>
      </c>
      <c r="I269" s="100">
        <v>14</v>
      </c>
      <c r="J269" s="100">
        <v>15</v>
      </c>
      <c r="K269" s="100">
        <v>16</v>
      </c>
      <c r="L269" s="100">
        <v>17</v>
      </c>
      <c r="M269" s="99">
        <v>18</v>
      </c>
      <c r="N269" s="99" t="s">
        <v>48</v>
      </c>
      <c r="O269" s="98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</row>
    <row r="270" spans="1:56" s="14" customFormat="1" ht="15" customHeight="1">
      <c r="A270" s="97" t="s">
        <v>49</v>
      </c>
      <c r="B270" s="96">
        <f t="shared" ref="B270:M270" si="45">SUM(B271:B272)</f>
        <v>195</v>
      </c>
      <c r="C270" s="95">
        <f t="shared" si="45"/>
        <v>293</v>
      </c>
      <c r="D270" s="95">
        <f t="shared" si="45"/>
        <v>229</v>
      </c>
      <c r="E270" s="95">
        <f t="shared" si="45"/>
        <v>200</v>
      </c>
      <c r="F270" s="95">
        <f t="shared" si="45"/>
        <v>195</v>
      </c>
      <c r="G270" s="95">
        <f t="shared" si="45"/>
        <v>211</v>
      </c>
      <c r="H270" s="95">
        <f t="shared" si="45"/>
        <v>191</v>
      </c>
      <c r="I270" s="95">
        <f t="shared" si="45"/>
        <v>214</v>
      </c>
      <c r="J270" s="95">
        <f t="shared" si="45"/>
        <v>219</v>
      </c>
      <c r="K270" s="95">
        <f t="shared" si="45"/>
        <v>237</v>
      </c>
      <c r="L270" s="95">
        <f t="shared" si="45"/>
        <v>241</v>
      </c>
      <c r="M270" s="94">
        <f t="shared" si="45"/>
        <v>202</v>
      </c>
      <c r="N270" s="94">
        <f>SUM(B270:M270)</f>
        <v>2627</v>
      </c>
      <c r="O270" s="117"/>
      <c r="P270" s="17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</row>
    <row r="271" spans="1:56" s="14" customFormat="1" ht="15" customHeight="1">
      <c r="A271" s="97" t="s">
        <v>44</v>
      </c>
      <c r="B271" s="96">
        <v>175</v>
      </c>
      <c r="C271" s="95">
        <v>271</v>
      </c>
      <c r="D271" s="95">
        <v>205</v>
      </c>
      <c r="E271" s="95">
        <v>181</v>
      </c>
      <c r="F271" s="95">
        <v>175</v>
      </c>
      <c r="G271" s="95">
        <v>196</v>
      </c>
      <c r="H271" s="95">
        <v>180</v>
      </c>
      <c r="I271" s="95">
        <v>191</v>
      </c>
      <c r="J271" s="95">
        <v>200</v>
      </c>
      <c r="K271" s="95">
        <v>220</v>
      </c>
      <c r="L271" s="95">
        <v>225</v>
      </c>
      <c r="M271" s="94">
        <v>186</v>
      </c>
      <c r="N271" s="94">
        <f>SUM(B271:M271)</f>
        <v>2405</v>
      </c>
      <c r="O271" s="117"/>
      <c r="P271" s="17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</row>
    <row r="272" spans="1:56" s="14" customFormat="1" ht="15" customHeight="1">
      <c r="A272" s="97" t="s">
        <v>45</v>
      </c>
      <c r="B272" s="96">
        <v>20</v>
      </c>
      <c r="C272" s="95">
        <v>22</v>
      </c>
      <c r="D272" s="95">
        <v>24</v>
      </c>
      <c r="E272" s="95">
        <v>19</v>
      </c>
      <c r="F272" s="95">
        <v>20</v>
      </c>
      <c r="G272" s="95">
        <v>15</v>
      </c>
      <c r="H272" s="95">
        <v>11</v>
      </c>
      <c r="I272" s="95">
        <v>23</v>
      </c>
      <c r="J272" s="95">
        <v>19</v>
      </c>
      <c r="K272" s="95">
        <v>17</v>
      </c>
      <c r="L272" s="95">
        <v>16</v>
      </c>
      <c r="M272" s="94">
        <v>16</v>
      </c>
      <c r="N272" s="94">
        <f>SUM(B272:M272)</f>
        <v>222</v>
      </c>
      <c r="O272" s="117"/>
      <c r="P272" s="17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</row>
    <row r="273" spans="1:56" s="14" customFormat="1" ht="15" customHeight="1">
      <c r="A273" s="18" t="s">
        <v>46</v>
      </c>
      <c r="B273" s="93">
        <f t="shared" ref="B273:N273" si="46">IF(B272=0,0,B272/B270*100)</f>
        <v>10.256410256410255</v>
      </c>
      <c r="C273" s="92">
        <f t="shared" si="46"/>
        <v>7.5085324232081918</v>
      </c>
      <c r="D273" s="92">
        <f t="shared" si="46"/>
        <v>10.480349344978166</v>
      </c>
      <c r="E273" s="92">
        <f t="shared" si="46"/>
        <v>9.5</v>
      </c>
      <c r="F273" s="92">
        <f t="shared" si="46"/>
        <v>10.256410256410255</v>
      </c>
      <c r="G273" s="92">
        <f t="shared" si="46"/>
        <v>7.109004739336493</v>
      </c>
      <c r="H273" s="92">
        <f t="shared" si="46"/>
        <v>5.7591623036649215</v>
      </c>
      <c r="I273" s="92">
        <f t="shared" si="46"/>
        <v>10.747663551401869</v>
      </c>
      <c r="J273" s="92">
        <f t="shared" si="46"/>
        <v>8.6757990867579906</v>
      </c>
      <c r="K273" s="92">
        <f t="shared" si="46"/>
        <v>7.1729957805907167</v>
      </c>
      <c r="L273" s="92">
        <f t="shared" si="46"/>
        <v>6.6390041493775938</v>
      </c>
      <c r="M273" s="91">
        <f t="shared" si="46"/>
        <v>7.9207920792079207</v>
      </c>
      <c r="N273" s="91">
        <f t="shared" si="46"/>
        <v>8.4507042253521121</v>
      </c>
      <c r="O273" s="118"/>
      <c r="P273" s="17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</row>
    <row r="274" spans="1:56" s="17" customFormat="1" ht="15" customHeight="1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6"/>
      <c r="M274" s="15"/>
      <c r="N274" s="15"/>
      <c r="O274" s="15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</row>
    <row r="275" spans="1:56" s="17" customFormat="1" ht="15" customHeight="1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</row>
    <row r="276" spans="1:56" s="17" customFormat="1" ht="15" customHeight="1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</row>
    <row r="277" spans="1:56" s="17" customFormat="1" ht="15" customHeight="1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</row>
    <row r="278" spans="1:56" s="17" customFormat="1" ht="15" customHeight="1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</row>
    <row r="279" spans="1:56" s="17" customFormat="1" ht="15" customHeight="1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</row>
    <row r="280" spans="1:56" s="17" customFormat="1" ht="15" customHeight="1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</row>
    <row r="281" spans="1:56" s="17" customFormat="1" ht="15" customHeight="1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</row>
    <row r="282" spans="1:56" s="17" customFormat="1" ht="15" customHeight="1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</row>
    <row r="283" spans="1:56" s="17" customFormat="1" ht="15" customHeight="1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</row>
    <row r="284" spans="1:56" s="17" customFormat="1" ht="15" customHeight="1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</row>
    <row r="285" spans="1:56" s="17" customFormat="1" ht="15" customHeight="1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</row>
    <row r="286" spans="1:56" s="17" customFormat="1" ht="15" customHeight="1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</row>
    <row r="287" spans="1:56" s="17" customFormat="1" ht="15" customHeight="1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</row>
    <row r="288" spans="1:56" s="17" customFormat="1" ht="15" customHeight="1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6"/>
      <c r="M288" s="15"/>
      <c r="N288" s="15"/>
      <c r="O288" s="15"/>
      <c r="P288" s="1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</row>
    <row r="289" spans="1:56" s="17" customFormat="1" ht="15" customHeight="1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</row>
    <row r="290" spans="1:56" s="17" customFormat="1" ht="15" customHeight="1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</row>
    <row r="291" spans="1:56" s="17" customFormat="1" ht="15" customHeight="1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</row>
    <row r="292" spans="1:56" s="14" customFormat="1" ht="15" customHeight="1">
      <c r="A292" s="102" t="s">
        <v>47</v>
      </c>
      <c r="B292" s="101">
        <v>7</v>
      </c>
      <c r="C292" s="100">
        <v>8</v>
      </c>
      <c r="D292" s="100">
        <v>9</v>
      </c>
      <c r="E292" s="100">
        <v>10</v>
      </c>
      <c r="F292" s="100">
        <v>11</v>
      </c>
      <c r="G292" s="100">
        <v>12</v>
      </c>
      <c r="H292" s="100">
        <v>13</v>
      </c>
      <c r="I292" s="100">
        <v>14</v>
      </c>
      <c r="J292" s="100">
        <v>15</v>
      </c>
      <c r="K292" s="100">
        <v>16</v>
      </c>
      <c r="L292" s="100">
        <v>17</v>
      </c>
      <c r="M292" s="99">
        <v>18</v>
      </c>
      <c r="N292" s="99" t="s">
        <v>48</v>
      </c>
      <c r="O292" s="98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</row>
    <row r="293" spans="1:56" s="14" customFormat="1" ht="15" customHeight="1">
      <c r="A293" s="97" t="s">
        <v>49</v>
      </c>
      <c r="B293" s="96">
        <f t="shared" ref="B293:M293" si="47">SUM(B294:B295)</f>
        <v>447</v>
      </c>
      <c r="C293" s="95">
        <f t="shared" si="47"/>
        <v>680</v>
      </c>
      <c r="D293" s="95">
        <f t="shared" si="47"/>
        <v>523</v>
      </c>
      <c r="E293" s="95">
        <f t="shared" si="47"/>
        <v>485</v>
      </c>
      <c r="F293" s="95">
        <f t="shared" si="47"/>
        <v>534</v>
      </c>
      <c r="G293" s="95">
        <f t="shared" si="47"/>
        <v>531</v>
      </c>
      <c r="H293" s="95">
        <f t="shared" si="47"/>
        <v>512</v>
      </c>
      <c r="I293" s="95">
        <f t="shared" si="47"/>
        <v>575</v>
      </c>
      <c r="J293" s="95">
        <f t="shared" si="47"/>
        <v>622</v>
      </c>
      <c r="K293" s="95">
        <f t="shared" si="47"/>
        <v>721</v>
      </c>
      <c r="L293" s="95">
        <f t="shared" si="47"/>
        <v>725</v>
      </c>
      <c r="M293" s="94">
        <f t="shared" si="47"/>
        <v>683</v>
      </c>
      <c r="N293" s="94">
        <f>SUM(B293:M293)</f>
        <v>7038</v>
      </c>
      <c r="O293" s="117"/>
      <c r="P293" s="17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</row>
    <row r="294" spans="1:56" s="14" customFormat="1" ht="15" customHeight="1">
      <c r="A294" s="97" t="s">
        <v>44</v>
      </c>
      <c r="B294" s="96">
        <f t="shared" ref="B294:M294" si="48">SUM(B248,B271)</f>
        <v>403</v>
      </c>
      <c r="C294" s="95">
        <f t="shared" si="48"/>
        <v>611</v>
      </c>
      <c r="D294" s="95">
        <f t="shared" si="48"/>
        <v>467</v>
      </c>
      <c r="E294" s="95">
        <f t="shared" si="48"/>
        <v>445</v>
      </c>
      <c r="F294" s="95">
        <f t="shared" si="48"/>
        <v>494</v>
      </c>
      <c r="G294" s="95">
        <f t="shared" si="48"/>
        <v>492</v>
      </c>
      <c r="H294" s="95">
        <f t="shared" si="48"/>
        <v>473</v>
      </c>
      <c r="I294" s="95">
        <f t="shared" si="48"/>
        <v>514</v>
      </c>
      <c r="J294" s="95">
        <f t="shared" si="48"/>
        <v>563</v>
      </c>
      <c r="K294" s="95">
        <f t="shared" si="48"/>
        <v>679</v>
      </c>
      <c r="L294" s="95">
        <f t="shared" si="48"/>
        <v>684</v>
      </c>
      <c r="M294" s="94">
        <f t="shared" si="48"/>
        <v>646</v>
      </c>
      <c r="N294" s="94">
        <f>SUM(B294:M294)</f>
        <v>6471</v>
      </c>
      <c r="O294" s="117"/>
      <c r="P294" s="17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</row>
    <row r="295" spans="1:56" s="14" customFormat="1" ht="15" customHeight="1">
      <c r="A295" s="97" t="s">
        <v>45</v>
      </c>
      <c r="B295" s="96">
        <f t="shared" ref="B295:M295" si="49">SUM(B249,B272)</f>
        <v>44</v>
      </c>
      <c r="C295" s="95">
        <f t="shared" si="49"/>
        <v>69</v>
      </c>
      <c r="D295" s="95">
        <f t="shared" si="49"/>
        <v>56</v>
      </c>
      <c r="E295" s="95">
        <f t="shared" si="49"/>
        <v>40</v>
      </c>
      <c r="F295" s="95">
        <f t="shared" si="49"/>
        <v>40</v>
      </c>
      <c r="G295" s="95">
        <f t="shared" si="49"/>
        <v>39</v>
      </c>
      <c r="H295" s="95">
        <f t="shared" si="49"/>
        <v>39</v>
      </c>
      <c r="I295" s="95">
        <f t="shared" si="49"/>
        <v>61</v>
      </c>
      <c r="J295" s="95">
        <f t="shared" si="49"/>
        <v>59</v>
      </c>
      <c r="K295" s="95">
        <f t="shared" si="49"/>
        <v>42</v>
      </c>
      <c r="L295" s="95">
        <f t="shared" si="49"/>
        <v>41</v>
      </c>
      <c r="M295" s="94">
        <f t="shared" si="49"/>
        <v>37</v>
      </c>
      <c r="N295" s="94">
        <f>SUM(B295:M295)</f>
        <v>567</v>
      </c>
      <c r="O295" s="117"/>
      <c r="P295" s="17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</row>
    <row r="296" spans="1:56" s="14" customFormat="1" ht="15.95" customHeight="1">
      <c r="A296" s="18" t="s">
        <v>46</v>
      </c>
      <c r="B296" s="93">
        <f t="shared" ref="B296:N296" si="50">IF(B295=0,0,B295/B293*100)</f>
        <v>9.8434004474272925</v>
      </c>
      <c r="C296" s="92">
        <f t="shared" si="50"/>
        <v>10.147058823529411</v>
      </c>
      <c r="D296" s="92">
        <f t="shared" si="50"/>
        <v>10.707456978967496</v>
      </c>
      <c r="E296" s="92">
        <f t="shared" si="50"/>
        <v>8.2474226804123703</v>
      </c>
      <c r="F296" s="92">
        <f t="shared" si="50"/>
        <v>7.4906367041198507</v>
      </c>
      <c r="G296" s="92">
        <f t="shared" si="50"/>
        <v>7.3446327683615822</v>
      </c>
      <c r="H296" s="92">
        <f t="shared" si="50"/>
        <v>7.6171875</v>
      </c>
      <c r="I296" s="92">
        <f t="shared" si="50"/>
        <v>10.608695652173914</v>
      </c>
      <c r="J296" s="92">
        <f t="shared" si="50"/>
        <v>9.485530546623794</v>
      </c>
      <c r="K296" s="92">
        <f t="shared" si="50"/>
        <v>5.825242718446602</v>
      </c>
      <c r="L296" s="92">
        <f t="shared" si="50"/>
        <v>5.6551724137931032</v>
      </c>
      <c r="M296" s="91">
        <f t="shared" si="50"/>
        <v>5.4172767203513912</v>
      </c>
      <c r="N296" s="91">
        <f t="shared" si="50"/>
        <v>8.0562659846547309</v>
      </c>
      <c r="O296" s="118"/>
      <c r="P296" s="17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</row>
    <row r="297" spans="1:56" s="14" customFormat="1" ht="12" customHeight="1">
      <c r="A297" s="15"/>
      <c r="P297" s="17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</row>
    <row r="298" spans="1:56" s="19" customFormat="1"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</row>
    <row r="299" spans="1:56" s="19" customFormat="1"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</row>
    <row r="300" spans="1:56" s="19" customFormat="1"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</row>
    <row r="301" spans="1:56" s="19" customFormat="1"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</row>
    <row r="302" spans="1:56" s="19" customFormat="1"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</row>
    <row r="303" spans="1:56" s="19" customFormat="1"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</row>
    <row r="304" spans="1:56" s="19" customFormat="1"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</row>
    <row r="305" spans="17:56" s="19" customFormat="1"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</row>
    <row r="306" spans="17:56" s="19" customFormat="1"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</row>
    <row r="307" spans="17:56" s="19" customFormat="1"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</row>
    <row r="308" spans="17:56" s="19" customFormat="1"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</row>
    <row r="309" spans="17:56" s="19" customFormat="1"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</row>
    <row r="310" spans="17:56" s="19" customFormat="1"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</row>
    <row r="311" spans="17:56" s="19" customFormat="1"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</row>
    <row r="312" spans="17:56" s="19" customFormat="1"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</row>
    <row r="313" spans="17:56" s="19" customFormat="1"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</row>
    <row r="314" spans="17:56" s="19" customFormat="1"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</row>
    <row r="315" spans="17:56" s="19" customFormat="1"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</row>
    <row r="316" spans="17:56" s="19" customFormat="1"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</row>
    <row r="317" spans="17:56" s="19" customFormat="1"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</row>
    <row r="318" spans="17:56" s="19" customFormat="1"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</row>
    <row r="319" spans="17:56" s="19" customFormat="1"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</row>
    <row r="320" spans="17:56" s="19" customFormat="1"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</row>
    <row r="321" spans="17:56" s="19" customFormat="1"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</row>
    <row r="322" spans="17:56" s="19" customFormat="1"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</row>
    <row r="323" spans="17:56" s="19" customFormat="1"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</row>
    <row r="324" spans="17:56" s="19" customFormat="1"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</row>
    <row r="325" spans="17:56" s="19" customFormat="1"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</row>
    <row r="326" spans="17:56" s="19" customFormat="1"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</row>
    <row r="327" spans="17:56" s="19" customFormat="1"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</row>
    <row r="328" spans="17:56" s="19" customFormat="1"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</row>
    <row r="329" spans="17:56" s="19" customFormat="1"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</row>
    <row r="330" spans="17:56" s="19" customFormat="1"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</row>
    <row r="331" spans="17:56" s="19" customFormat="1"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</row>
    <row r="332" spans="17:56" s="19" customFormat="1"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</row>
    <row r="333" spans="17:56" s="19" customFormat="1"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</row>
    <row r="334" spans="17:56" s="19" customFormat="1"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</row>
    <row r="335" spans="17:56" s="19" customFormat="1"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</row>
    <row r="336" spans="17:56" s="19" customFormat="1"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</row>
    <row r="337" spans="17:56" s="19" customFormat="1"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</row>
    <row r="338" spans="17:56" s="19" customFormat="1"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</row>
    <row r="339" spans="17:56" s="19" customFormat="1"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</row>
    <row r="340" spans="17:56" s="19" customFormat="1"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</row>
    <row r="341" spans="17:56" s="19" customFormat="1"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</row>
    <row r="342" spans="17:56" s="19" customFormat="1"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</row>
    <row r="343" spans="17:56" s="19" customFormat="1"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</row>
    <row r="344" spans="17:56" s="19" customFormat="1"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</row>
    <row r="345" spans="17:56" s="19" customFormat="1"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</row>
    <row r="346" spans="17:56" s="19" customFormat="1"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</row>
    <row r="347" spans="17:56" s="19" customFormat="1"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</row>
    <row r="348" spans="17:56" s="19" customFormat="1"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</row>
    <row r="349" spans="17:56" s="19" customFormat="1"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</row>
    <row r="350" spans="17:56" s="19" customFormat="1"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</row>
    <row r="351" spans="17:56" s="19" customFormat="1"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</row>
    <row r="352" spans="17:56" s="19" customFormat="1"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</row>
    <row r="353" spans="17:56" s="19" customFormat="1"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</row>
    <row r="354" spans="17:56" s="19" customFormat="1"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</row>
    <row r="355" spans="17:56" s="19" customFormat="1"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</row>
    <row r="356" spans="17:56" s="19" customFormat="1"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</row>
    <row r="357" spans="17:56" s="19" customFormat="1"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</row>
    <row r="358" spans="17:56" s="19" customFormat="1"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</row>
    <row r="359" spans="17:56" s="19" customFormat="1"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</row>
    <row r="360" spans="17:56" s="19" customFormat="1"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</row>
    <row r="361" spans="17:56" s="19" customFormat="1"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</row>
    <row r="362" spans="17:56" s="19" customFormat="1"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</row>
    <row r="363" spans="17:56" s="19" customFormat="1"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</row>
    <row r="364" spans="17:56" s="19" customFormat="1"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</row>
    <row r="365" spans="17:56" s="19" customFormat="1"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</row>
    <row r="366" spans="17:56" s="19" customFormat="1"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</row>
    <row r="367" spans="17:56" s="19" customFormat="1"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</row>
    <row r="368" spans="17:56" s="19" customFormat="1"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</row>
    <row r="369" spans="17:56" s="19" customFormat="1"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</row>
    <row r="370" spans="17:56" s="19" customFormat="1"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</row>
    <row r="371" spans="17:56" s="19" customFormat="1"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</row>
    <row r="372" spans="17:56" s="19" customFormat="1"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</row>
    <row r="373" spans="17:56" s="19" customFormat="1"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</row>
    <row r="374" spans="17:56" s="19" customFormat="1"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</row>
    <row r="375" spans="17:56" s="19" customFormat="1"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</row>
    <row r="376" spans="17:56" s="19" customFormat="1"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</row>
    <row r="377" spans="17:56" s="19" customFormat="1"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</row>
    <row r="378" spans="17:56" s="19" customFormat="1"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</row>
    <row r="379" spans="17:56" s="19" customFormat="1"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</row>
    <row r="380" spans="17:56" s="19" customFormat="1"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</row>
    <row r="381" spans="17:56" s="19" customFormat="1"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</row>
    <row r="382" spans="17:56" s="19" customFormat="1"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</row>
    <row r="383" spans="17:56" s="19" customFormat="1"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</row>
    <row r="384" spans="17:56" s="19" customFormat="1"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</row>
    <row r="385" spans="17:56" s="19" customFormat="1"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</row>
    <row r="386" spans="17:56" s="19" customFormat="1"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</row>
    <row r="387" spans="17:56" s="19" customFormat="1"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</row>
    <row r="388" spans="17:56" s="19" customFormat="1"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</row>
    <row r="389" spans="17:56" s="19" customFormat="1"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</row>
    <row r="390" spans="17:56" s="19" customFormat="1"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</row>
    <row r="391" spans="17:56" s="19" customFormat="1"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</row>
    <row r="392" spans="17:56" s="19" customFormat="1"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</row>
    <row r="393" spans="17:56" s="19" customFormat="1"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</row>
    <row r="394" spans="17:56" s="19" customFormat="1"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</row>
    <row r="395" spans="17:56" s="19" customFormat="1"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</row>
    <row r="396" spans="17:56" s="19" customFormat="1"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</row>
    <row r="397" spans="17:56" s="19" customFormat="1"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</row>
    <row r="398" spans="17:56" s="19" customFormat="1"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</row>
    <row r="399" spans="17:56" s="19" customFormat="1"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</row>
    <row r="400" spans="17:56" s="19" customFormat="1"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</row>
    <row r="401" spans="17:56" s="19" customFormat="1"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</row>
    <row r="402" spans="17:56" s="19" customFormat="1"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</row>
    <row r="403" spans="17:56" s="19" customFormat="1"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</row>
    <row r="404" spans="17:56" s="19" customFormat="1"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</row>
    <row r="405" spans="17:56" s="19" customFormat="1"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</row>
    <row r="406" spans="17:56" s="19" customFormat="1"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</row>
    <row r="407" spans="17:56" s="19" customFormat="1"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</row>
    <row r="408" spans="17:56" s="19" customFormat="1"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</row>
    <row r="409" spans="17:56" s="19" customFormat="1"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</row>
    <row r="410" spans="17:56" s="19" customFormat="1"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</row>
    <row r="411" spans="17:56" s="19" customFormat="1"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</row>
    <row r="412" spans="17:56" s="19" customFormat="1"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</row>
    <row r="413" spans="17:56" s="19" customFormat="1"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</row>
    <row r="414" spans="17:56" s="19" customFormat="1"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</row>
    <row r="415" spans="17:56" s="19" customFormat="1"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</row>
    <row r="416" spans="17:56" s="19" customFormat="1"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</row>
    <row r="417" spans="17:56" s="19" customFormat="1"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</row>
    <row r="418" spans="17:56" s="19" customFormat="1"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</row>
    <row r="419" spans="17:56" s="19" customFormat="1"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</row>
    <row r="420" spans="17:56" s="19" customFormat="1"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</row>
    <row r="421" spans="17:56" s="19" customFormat="1"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</row>
    <row r="422" spans="17:56" s="19" customFormat="1"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</row>
    <row r="423" spans="17:56" s="19" customFormat="1"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</row>
    <row r="424" spans="17:56" s="19" customFormat="1"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</row>
    <row r="425" spans="17:56" s="19" customFormat="1"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</row>
    <row r="426" spans="17:56" s="19" customFormat="1"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</row>
    <row r="427" spans="17:56" s="19" customFormat="1"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</row>
    <row r="428" spans="17:56" s="19" customFormat="1"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</row>
    <row r="429" spans="17:56" s="19" customFormat="1"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</row>
    <row r="430" spans="17:56" s="19" customFormat="1"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</row>
    <row r="431" spans="17:56" s="19" customFormat="1"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</row>
    <row r="432" spans="17:56" s="19" customFormat="1"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</row>
    <row r="433" spans="17:56" s="19" customFormat="1"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</row>
    <row r="434" spans="17:56" s="19" customFormat="1"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</row>
    <row r="435" spans="17:56" s="19" customFormat="1"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</row>
    <row r="436" spans="17:56" s="19" customFormat="1"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</row>
    <row r="437" spans="17:56" s="19" customFormat="1"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</row>
    <row r="438" spans="17:56" s="19" customFormat="1"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</row>
    <row r="439" spans="17:56" s="19" customFormat="1"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</row>
    <row r="440" spans="17:56" s="19" customFormat="1"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</row>
    <row r="441" spans="17:56" s="19" customFormat="1"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</row>
    <row r="442" spans="17:56" s="19" customFormat="1"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</row>
    <row r="443" spans="17:56" s="19" customFormat="1"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</row>
    <row r="444" spans="17:56" s="19" customFormat="1"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</row>
    <row r="445" spans="17:56" s="19" customFormat="1"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</row>
    <row r="446" spans="17:56" s="19" customFormat="1"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</row>
    <row r="447" spans="17:56" s="19" customFormat="1"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</row>
    <row r="448" spans="17:56" s="19" customFormat="1"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</row>
    <row r="449" spans="17:56" s="19" customFormat="1"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</row>
    <row r="450" spans="17:56" s="19" customFormat="1"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</row>
    <row r="451" spans="17:56" s="19" customFormat="1"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</row>
    <row r="452" spans="17:56" s="19" customFormat="1"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</row>
    <row r="453" spans="17:56" s="19" customFormat="1"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</row>
    <row r="454" spans="17:56" s="19" customFormat="1"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</row>
    <row r="455" spans="17:56" s="19" customFormat="1"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</row>
    <row r="456" spans="17:56" s="19" customFormat="1"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</row>
    <row r="457" spans="17:56" s="19" customFormat="1"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</row>
    <row r="458" spans="17:56" s="19" customFormat="1"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</row>
    <row r="459" spans="17:56" s="19" customFormat="1"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</row>
    <row r="460" spans="17:56" s="19" customFormat="1"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</row>
    <row r="461" spans="17:56" s="19" customFormat="1"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</row>
    <row r="462" spans="17:56" s="19" customFormat="1"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</row>
    <row r="463" spans="17:56" s="19" customFormat="1"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</row>
    <row r="464" spans="17:56" s="19" customFormat="1"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</row>
    <row r="465" spans="17:56" s="19" customFormat="1"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</row>
    <row r="466" spans="17:56" s="19" customFormat="1"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</row>
    <row r="467" spans="17:56" s="19" customFormat="1"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</row>
    <row r="468" spans="17:56" s="19" customFormat="1"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</row>
    <row r="469" spans="17:56" s="19" customFormat="1"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</row>
    <row r="470" spans="17:56" s="19" customFormat="1"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</row>
    <row r="471" spans="17:56" s="19" customFormat="1"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</row>
    <row r="472" spans="17:56" s="19" customFormat="1"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</row>
    <row r="473" spans="17:56" s="19" customFormat="1"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</row>
    <row r="474" spans="17:56" s="19" customFormat="1"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</row>
    <row r="475" spans="17:56" s="19" customFormat="1"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</row>
    <row r="476" spans="17:56" s="19" customFormat="1"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</row>
    <row r="477" spans="17:56" s="19" customFormat="1"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</row>
    <row r="478" spans="17:56" s="19" customFormat="1"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</row>
    <row r="479" spans="17:56" s="19" customFormat="1"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</row>
    <row r="480" spans="17:56" s="19" customFormat="1"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</row>
    <row r="481" spans="17:56" s="19" customFormat="1"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</row>
    <row r="482" spans="17:56" s="19" customFormat="1"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</row>
    <row r="483" spans="17:56" s="19" customFormat="1"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</row>
    <row r="484" spans="17:56" s="19" customFormat="1"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</row>
    <row r="485" spans="17:56" s="19" customFormat="1"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</row>
    <row r="486" spans="17:56" s="19" customFormat="1"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</row>
    <row r="487" spans="17:56" s="19" customFormat="1"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</row>
    <row r="488" spans="17:56" s="19" customFormat="1"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</row>
    <row r="489" spans="17:56" s="19" customFormat="1"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</row>
    <row r="490" spans="17:56" s="19" customFormat="1"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</row>
    <row r="491" spans="17:56" s="19" customFormat="1"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</row>
    <row r="492" spans="17:56" s="19" customFormat="1"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</row>
    <row r="493" spans="17:56" s="19" customFormat="1"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</row>
    <row r="494" spans="17:56" s="19" customFormat="1"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</row>
    <row r="495" spans="17:56" s="19" customFormat="1"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</row>
    <row r="496" spans="17:56" s="19" customFormat="1"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</row>
    <row r="497" spans="17:56" s="19" customFormat="1"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</row>
    <row r="498" spans="17:56" s="19" customFormat="1"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</row>
    <row r="499" spans="17:56" s="19" customFormat="1"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</row>
    <row r="500" spans="17:56" s="19" customFormat="1"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</row>
    <row r="501" spans="17:56" s="19" customFormat="1"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</row>
    <row r="502" spans="17:56" s="19" customFormat="1"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</row>
    <row r="503" spans="17:56" s="19" customFormat="1"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</row>
    <row r="504" spans="17:56" s="19" customFormat="1"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</row>
    <row r="505" spans="17:56" s="19" customFormat="1"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</row>
    <row r="506" spans="17:56" s="19" customFormat="1"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</row>
    <row r="507" spans="17:56" s="19" customFormat="1"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</row>
    <row r="508" spans="17:56" s="19" customFormat="1"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</row>
    <row r="509" spans="17:56" s="19" customFormat="1"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</row>
    <row r="510" spans="17:56" s="19" customFormat="1"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</row>
    <row r="511" spans="17:56" s="19" customFormat="1"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</row>
    <row r="512" spans="17:56" s="19" customFormat="1"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</row>
    <row r="513" spans="17:56" s="19" customFormat="1"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</row>
    <row r="514" spans="17:56" s="19" customFormat="1"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</row>
    <row r="515" spans="17:56" s="19" customFormat="1"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</row>
    <row r="516" spans="17:56" s="19" customFormat="1"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</row>
    <row r="517" spans="17:56" s="19" customFormat="1"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</row>
    <row r="518" spans="17:56" s="19" customFormat="1"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</row>
    <row r="519" spans="17:56" s="19" customFormat="1"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</row>
    <row r="520" spans="17:56" s="19" customFormat="1"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</row>
    <row r="521" spans="17:56" s="19" customFormat="1"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</row>
    <row r="522" spans="17:56" s="19" customFormat="1"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</row>
    <row r="523" spans="17:56" s="19" customFormat="1"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</row>
    <row r="524" spans="17:56" s="19" customFormat="1"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</row>
    <row r="525" spans="17:56" s="19" customFormat="1"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</row>
    <row r="526" spans="17:56" s="19" customFormat="1"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</row>
    <row r="527" spans="17:56" s="19" customFormat="1"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</row>
    <row r="528" spans="17:56" s="19" customFormat="1"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</row>
    <row r="529" spans="17:56" s="19" customFormat="1"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</row>
    <row r="530" spans="17:56" s="19" customFormat="1"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</row>
    <row r="531" spans="17:56" s="19" customFormat="1"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</row>
    <row r="532" spans="17:56" s="19" customFormat="1"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</row>
    <row r="533" spans="17:56" s="19" customFormat="1"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</row>
    <row r="534" spans="17:56" s="19" customFormat="1"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</row>
    <row r="535" spans="17:56" s="19" customFormat="1"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</row>
    <row r="536" spans="17:56" s="19" customFormat="1"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</row>
    <row r="537" spans="17:56" s="19" customFormat="1"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</row>
    <row r="538" spans="17:56" s="19" customFormat="1"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</row>
    <row r="539" spans="17:56" s="19" customFormat="1"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</row>
    <row r="540" spans="17:56" s="19" customFormat="1"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</row>
    <row r="541" spans="17:56" s="19" customFormat="1"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</row>
    <row r="542" spans="17:56" s="19" customFormat="1"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</row>
    <row r="543" spans="17:56" s="19" customFormat="1"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</row>
    <row r="544" spans="17:56" s="19" customFormat="1"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</row>
    <row r="545" spans="17:56" s="19" customFormat="1"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</row>
    <row r="546" spans="17:56" s="19" customFormat="1"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</row>
    <row r="547" spans="17:56" s="19" customFormat="1"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</row>
    <row r="548" spans="17:56" s="19" customFormat="1"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</row>
    <row r="549" spans="17:56" s="19" customFormat="1"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</row>
    <row r="550" spans="17:56" s="19" customFormat="1"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</row>
    <row r="551" spans="17:56" s="19" customFormat="1"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</row>
    <row r="552" spans="17:56" s="19" customFormat="1"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</row>
    <row r="553" spans="17:56" s="19" customFormat="1"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</row>
    <row r="554" spans="17:56" s="19" customFormat="1"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</row>
    <row r="555" spans="17:56" s="19" customFormat="1"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</row>
    <row r="556" spans="17:56" s="19" customFormat="1"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</row>
    <row r="557" spans="17:56" s="19" customFormat="1"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</row>
    <row r="558" spans="17:56" s="19" customFormat="1"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</row>
    <row r="559" spans="17:56" s="19" customFormat="1"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</row>
    <row r="560" spans="17:56" s="19" customFormat="1"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</row>
    <row r="561" spans="17:56" s="19" customFormat="1"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</row>
    <row r="562" spans="17:56" s="19" customFormat="1"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</row>
    <row r="563" spans="17:56" s="19" customFormat="1"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</row>
    <row r="564" spans="17:56" s="19" customFormat="1"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</row>
    <row r="565" spans="17:56" s="19" customFormat="1"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</row>
    <row r="566" spans="17:56" s="19" customFormat="1"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</row>
    <row r="567" spans="17:56" s="19" customFormat="1"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</row>
    <row r="568" spans="17:56" s="19" customFormat="1"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</row>
    <row r="569" spans="17:56" s="19" customFormat="1"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</row>
    <row r="570" spans="17:56" s="19" customFormat="1"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</row>
    <row r="571" spans="17:56" s="19" customFormat="1"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</row>
    <row r="572" spans="17:56" s="19" customFormat="1"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</row>
    <row r="573" spans="17:56" s="19" customFormat="1"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</row>
    <row r="574" spans="17:56" s="19" customFormat="1"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</row>
    <row r="575" spans="17:56" s="19" customFormat="1"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</row>
    <row r="576" spans="17:56" s="19" customFormat="1"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</row>
    <row r="577" spans="17:56" s="19" customFormat="1"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</row>
    <row r="578" spans="17:56" s="19" customFormat="1"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</row>
    <row r="579" spans="17:56" s="19" customFormat="1"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</row>
    <row r="580" spans="17:56" s="19" customFormat="1"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</row>
    <row r="581" spans="17:56" s="19" customFormat="1"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</row>
    <row r="582" spans="17:56" s="19" customFormat="1"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</row>
    <row r="583" spans="17:56" s="19" customFormat="1"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</row>
    <row r="584" spans="17:56" s="19" customFormat="1"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</row>
    <row r="585" spans="17:56" s="19" customFormat="1"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</row>
    <row r="586" spans="17:56" s="19" customFormat="1"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</row>
    <row r="587" spans="17:56" s="19" customFormat="1"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</row>
    <row r="588" spans="17:56" s="19" customFormat="1"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</row>
    <row r="589" spans="17:56" s="19" customFormat="1"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</row>
    <row r="590" spans="17:56" s="19" customFormat="1"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</row>
    <row r="591" spans="17:56" s="19" customFormat="1"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</row>
    <row r="592" spans="17:56" s="19" customFormat="1"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</row>
    <row r="593" spans="17:56" s="19" customFormat="1"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</row>
    <row r="594" spans="17:56" s="19" customFormat="1"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</row>
    <row r="595" spans="17:56" s="19" customFormat="1"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</row>
    <row r="596" spans="17:56" s="19" customFormat="1"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</row>
    <row r="597" spans="17:56" s="19" customFormat="1"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</row>
    <row r="598" spans="17:56" s="19" customFormat="1"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</row>
    <row r="599" spans="17:56" s="19" customFormat="1"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</row>
    <row r="600" spans="17:56" s="19" customFormat="1"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</row>
    <row r="601" spans="17:56" s="19" customFormat="1"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</row>
    <row r="602" spans="17:56" s="19" customFormat="1"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</row>
    <row r="603" spans="17:56" s="19" customFormat="1"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</row>
    <row r="604" spans="17:56" s="19" customFormat="1"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</row>
    <row r="605" spans="17:56" s="19" customFormat="1"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</row>
    <row r="606" spans="17:56" s="19" customFormat="1"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</row>
    <row r="607" spans="17:56" s="19" customFormat="1"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</row>
    <row r="608" spans="17:56" s="19" customFormat="1"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</row>
    <row r="609" spans="16:56" s="19" customFormat="1"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</row>
    <row r="610" spans="16:56" s="19" customFormat="1"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</row>
    <row r="611" spans="16:56" s="19" customFormat="1"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</row>
    <row r="612" spans="16:56" s="19" customFormat="1"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</row>
    <row r="613" spans="16:56" s="19" customFormat="1"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</row>
    <row r="614" spans="16:56" s="19" customFormat="1"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</row>
    <row r="615" spans="16:56" s="19" customFormat="1"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</row>
    <row r="616" spans="16:56" s="19" customFormat="1"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</row>
    <row r="617" spans="16:56" s="19" customFormat="1"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</row>
    <row r="618" spans="16:56" s="19" customFormat="1"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</row>
    <row r="619" spans="16:56" s="19" customFormat="1"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</row>
    <row r="620" spans="16:56" s="19" customFormat="1"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</row>
    <row r="621" spans="16:56">
      <c r="P621" s="19"/>
    </row>
    <row r="622" spans="16:56">
      <c r="P622" s="19"/>
    </row>
    <row r="623" spans="16:56">
      <c r="P623" s="19"/>
    </row>
    <row r="624" spans="16:56">
      <c r="P624" s="19"/>
    </row>
    <row r="625" spans="16:16">
      <c r="P625" s="19"/>
    </row>
    <row r="626" spans="16:16">
      <c r="P626" s="19"/>
    </row>
    <row r="627" spans="16:16">
      <c r="P627" s="19"/>
    </row>
    <row r="628" spans="16:16">
      <c r="P628" s="19"/>
    </row>
    <row r="629" spans="16:16">
      <c r="P629" s="19"/>
    </row>
    <row r="630" spans="16:16">
      <c r="P630" s="19"/>
    </row>
    <row r="631" spans="16:16">
      <c r="P631" s="19"/>
    </row>
    <row r="632" spans="16:16">
      <c r="P632" s="19"/>
    </row>
    <row r="633" spans="16:16">
      <c r="P633" s="19"/>
    </row>
    <row r="634" spans="16:16">
      <c r="P634" s="19"/>
    </row>
    <row r="635" spans="16:16">
      <c r="P635" s="19"/>
    </row>
    <row r="636" spans="16:16">
      <c r="P636" s="19"/>
    </row>
    <row r="637" spans="16:16">
      <c r="P637" s="19"/>
    </row>
    <row r="638" spans="16:16">
      <c r="P638" s="19"/>
    </row>
    <row r="639" spans="16:16">
      <c r="P639" s="19"/>
    </row>
  </sheetData>
  <phoneticPr fontId="1"/>
  <printOptions horizontalCentered="1" gridLinesSet="0"/>
  <pageMargins left="0.78740157480314965" right="0.19685039370078741" top="0.59055118110236227" bottom="0.47244094488188981" header="0" footer="0"/>
  <pageSetup paperSize="9" scale="62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5</vt:i4>
      </vt:variant>
    </vt:vector>
  </HeadingPairs>
  <TitlesOfParts>
    <vt:vector size="9" baseType="lpstr">
      <vt:lpstr>流動図</vt:lpstr>
      <vt:lpstr>方向別</vt:lpstr>
      <vt:lpstr>断面別</vt:lpstr>
      <vt:lpstr>変動図</vt:lpstr>
      <vt:lpstr>変動図!Print_Area</vt:lpstr>
      <vt:lpstr>断面別!Print_Titles</vt:lpstr>
      <vt:lpstr>変動図!Print_Titles</vt:lpstr>
      <vt:lpstr>方向別!Print_Titles</vt:lpstr>
      <vt:lpstr>流動図!Print_Titles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浅野　正裕</dc:creator>
  <cp:lastModifiedBy>Maeda</cp:lastModifiedBy>
  <cp:lastPrinted>2017-02-16T09:26:08Z</cp:lastPrinted>
  <dcterms:created xsi:type="dcterms:W3CDTF">2016-05-19T06:04:36Z</dcterms:created>
  <dcterms:modified xsi:type="dcterms:W3CDTF">2017-02-16T09:27:31Z</dcterms:modified>
</cp:coreProperties>
</file>