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4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4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51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5" windowWidth="15870" windowHeight="11745" activeTab="1"/>
  </bookViews>
  <sheets>
    <sheet name="調査地点図(1)" sheetId="275" r:id="rId1"/>
    <sheet name="自動車交通量(交差点計)" sheetId="260" r:id="rId2"/>
    <sheet name="自動車流量図(1)" sheetId="224" r:id="rId3"/>
    <sheet name="自動車流量図(2)" sheetId="276" r:id="rId4"/>
    <sheet name="【方向別】自動車交通量(1)" sheetId="225" r:id="rId5"/>
    <sheet name="【方向別】自動車交通量(2)" sheetId="226" r:id="rId6"/>
    <sheet name="【方向別】自動車交通量(3)" sheetId="227" r:id="rId7"/>
    <sheet name="【方向別】自動車交通量(4)" sheetId="228" r:id="rId8"/>
    <sheet name="【方向別】自動車交通量(5)" sheetId="229" r:id="rId9"/>
    <sheet name="【方向別】自動車交通量(6)" sheetId="230" r:id="rId10"/>
    <sheet name="【方向別】自動車交通量(7)" sheetId="231" r:id="rId11"/>
    <sheet name="【方向別】自動車交通量(8)" sheetId="232" r:id="rId12"/>
    <sheet name="【方向別】自動車交通量(9)" sheetId="233" r:id="rId13"/>
    <sheet name="【方向別】自動車交通量(10)" sheetId="234" r:id="rId14"/>
    <sheet name="【方向別】自動車交通量(11)" sheetId="235" r:id="rId15"/>
    <sheet name="【方向別】自動車交通量(12)" sheetId="236" r:id="rId16"/>
    <sheet name="【方向別】自動車交通量(13)" sheetId="237" r:id="rId17"/>
    <sheet name="【方向別】自動車交通量(14)" sheetId="238" r:id="rId18"/>
    <sheet name="【方向別】自動車交通量(15)" sheetId="239" r:id="rId19"/>
    <sheet name="【方向別】自動車交通量(16)" sheetId="240" r:id="rId20"/>
    <sheet name="【方向別】自動車交通量(17)" sheetId="241" r:id="rId21"/>
    <sheet name="【方向別】自動車交通量(18)" sheetId="242" r:id="rId22"/>
    <sheet name="【方向別】自動車交通量(19)" sheetId="243" r:id="rId23"/>
    <sheet name="【方向別】自動車交通量(20)" sheetId="244" r:id="rId24"/>
    <sheet name="横断構成図" sheetId="269" r:id="rId25"/>
    <sheet name="階梯図" sheetId="267" r:id="rId26"/>
    <sheet name="現示秒数" sheetId="268" r:id="rId27"/>
    <sheet name="【断面別】自動車交通量(A断面流入)" sheetId="245" r:id="rId28"/>
    <sheet name="【断面別】自動車交通量(A断面流出)" sheetId="246" r:id="rId29"/>
    <sheet name="【断面別】自動車交通量(A断面計)" sheetId="247" r:id="rId30"/>
    <sheet name="【断面別】自動車交通量(B断面流入)" sheetId="248" r:id="rId31"/>
    <sheet name="【断面別】自動車交通量(B断面流出)" sheetId="249" r:id="rId32"/>
    <sheet name="【断面別】自動車交通量(B断面計)" sheetId="250" r:id="rId33"/>
    <sheet name="【断面別】自動車交通量(C断面流入)" sheetId="251" r:id="rId34"/>
    <sheet name="【断面別】自動車交通量(C断面流出)" sheetId="252" r:id="rId35"/>
    <sheet name="【断面別】自動車交通量(C断面計)" sheetId="253" r:id="rId36"/>
    <sheet name="【断面別】自動車交通量(D断面流入)" sheetId="254" r:id="rId37"/>
    <sheet name="【断面別】自動車交通量(D断面流出)" sheetId="255" r:id="rId38"/>
    <sheet name="【断面別】自動車交通量(D断面計)" sheetId="256" r:id="rId39"/>
    <sheet name="【断面別】自動車交通量(E断面流入)" sheetId="257" r:id="rId40"/>
    <sheet name="【断面別】自動車交通量(E断面流出)" sheetId="258" r:id="rId41"/>
    <sheet name="【断面別】自動車交通量(E断面計)" sheetId="259" r:id="rId42"/>
    <sheet name="自動車変動図(1)" sheetId="211" r:id="rId43"/>
    <sheet name="自動車変動図(2)" sheetId="210" r:id="rId44"/>
    <sheet name="自動車変動図(3)" sheetId="209" r:id="rId45"/>
    <sheet name="自動車変動図(4)" sheetId="208" r:id="rId46"/>
    <sheet name="自動車変動図(5)" sheetId="207" r:id="rId47"/>
    <sheet name="自動車変動図(6)" sheetId="206" r:id="rId48"/>
    <sheet name="自動車変動図(7)" sheetId="205" r:id="rId49"/>
    <sheet name="自動車変動図(8)" sheetId="204" r:id="rId50"/>
    <sheet name="自動車変動図(9)" sheetId="203" r:id="rId51"/>
    <sheet name="渋滞長(1)" sheetId="270" r:id="rId52"/>
    <sheet name="渋滞長(2)" sheetId="271" r:id="rId53"/>
    <sheet name="渋滞長(3)" sheetId="272" r:id="rId54"/>
    <sheet name="歩行者交通量(1)" sheetId="264" r:id="rId55"/>
    <sheet name="歩行者交通量(2)" sheetId="265" r:id="rId56"/>
    <sheet name="歩行者交通量(3)" sheetId="266" r:id="rId57"/>
    <sheet name="歩行者流量図(1)" sheetId="261" r:id="rId58"/>
    <sheet name="歩行者変動図(1)" sheetId="262" r:id="rId59"/>
    <sheet name="歩行者変動図(2)" sheetId="263" r:id="rId60"/>
  </sheets>
  <definedNames>
    <definedName name="_xlnm.Print_Area" localSheetId="29">'【断面別】自動車交通量(A断面計)'!$B$2:$L$52</definedName>
    <definedName name="_xlnm.Print_Area" localSheetId="28">'【断面別】自動車交通量(A断面流出)'!$B$2:$L$52</definedName>
    <definedName name="_xlnm.Print_Area" localSheetId="27">'【断面別】自動車交通量(A断面流入)'!$B$2:$L$52</definedName>
    <definedName name="_xlnm.Print_Area" localSheetId="32">'【断面別】自動車交通量(B断面計)'!$B$2:$L$52</definedName>
    <definedName name="_xlnm.Print_Area" localSheetId="31">'【断面別】自動車交通量(B断面流出)'!$B$2:$L$52</definedName>
    <definedName name="_xlnm.Print_Area" localSheetId="30">'【断面別】自動車交通量(B断面流入)'!$B$2:$L$52</definedName>
    <definedName name="_xlnm.Print_Area" localSheetId="35">'【断面別】自動車交通量(C断面計)'!$B$2:$L$52</definedName>
    <definedName name="_xlnm.Print_Area" localSheetId="34">'【断面別】自動車交通量(C断面流出)'!$B$2:$L$52</definedName>
    <definedName name="_xlnm.Print_Area" localSheetId="33">'【断面別】自動車交通量(C断面流入)'!$B$2:$L$52</definedName>
    <definedName name="_xlnm.Print_Area" localSheetId="38">'【断面別】自動車交通量(D断面計)'!$B$2:$L$52</definedName>
    <definedName name="_xlnm.Print_Area" localSheetId="37">'【断面別】自動車交通量(D断面流出)'!$B$2:$L$52</definedName>
    <definedName name="_xlnm.Print_Area" localSheetId="36">'【断面別】自動車交通量(D断面流入)'!$B$2:$L$52</definedName>
    <definedName name="_xlnm.Print_Area" localSheetId="41">'【断面別】自動車交通量(E断面計)'!$B$2:$L$52</definedName>
    <definedName name="_xlnm.Print_Area" localSheetId="40">'【断面別】自動車交通量(E断面流出)'!$B$2:$L$52</definedName>
    <definedName name="_xlnm.Print_Area" localSheetId="39">'【断面別】自動車交通量(E断面流入)'!$B$2:$L$52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16">'【方向別】自動車交通量(13)'!$B$2:$L$52</definedName>
    <definedName name="_xlnm.Print_Area" localSheetId="17">'【方向別】自動車交通量(14)'!$B$2:$L$52</definedName>
    <definedName name="_xlnm.Print_Area" localSheetId="18">'【方向別】自動車交通量(15)'!$B$2:$L$52</definedName>
    <definedName name="_xlnm.Print_Area" localSheetId="19">'【方向別】自動車交通量(16)'!$B$2:$L$52</definedName>
    <definedName name="_xlnm.Print_Area" localSheetId="20">'【方向別】自動車交通量(17)'!$B$2:$L$52</definedName>
    <definedName name="_xlnm.Print_Area" localSheetId="21">'【方向別】自動車交通量(18)'!$B$2:$L$52</definedName>
    <definedName name="_xlnm.Print_Area" localSheetId="22">'【方向別】自動車交通量(19)'!$B$2:$L$52</definedName>
    <definedName name="_xlnm.Print_Area" localSheetId="5">'【方向別】自動車交通量(2)'!$B$2:$L$52</definedName>
    <definedName name="_xlnm.Print_Area" localSheetId="23">'【方向別】自動車交通量(20)'!$B$2:$L$52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1">'自動車交通量(交差点計)'!$B$2:$L$52</definedName>
    <definedName name="_xlnm.Print_Area" localSheetId="42">'自動車変動図(1)'!$B$2:$Q$69</definedName>
    <definedName name="_xlnm.Print_Area" localSheetId="43">'自動車変動図(2)'!$B$2:$Q$69</definedName>
    <definedName name="_xlnm.Print_Area" localSheetId="44">'自動車変動図(3)'!$B$2:$Q$69</definedName>
    <definedName name="_xlnm.Print_Area" localSheetId="45">'自動車変動図(4)'!$B$2:$Q$69</definedName>
    <definedName name="_xlnm.Print_Area" localSheetId="46">'自動車変動図(5)'!$B$2:$Q$69</definedName>
    <definedName name="_xlnm.Print_Area" localSheetId="47">'自動車変動図(6)'!$B$2:$Q$69</definedName>
    <definedName name="_xlnm.Print_Area" localSheetId="48">'自動車変動図(7)'!$B$2:$Q$69</definedName>
    <definedName name="_xlnm.Print_Area" localSheetId="49">'自動車変動図(8)'!$B$2:$Q$69</definedName>
    <definedName name="_xlnm.Print_Area" localSheetId="50">'自動車変動図(9)'!$B$2:$Q$69</definedName>
    <definedName name="_xlnm.Print_Area" localSheetId="2">'自動車流量図(1)'!$B$2:$J$40</definedName>
    <definedName name="_xlnm.Print_Area" localSheetId="3">'自動車流量図(2)'!$B$2:$L$24</definedName>
    <definedName name="_xlnm.Print_Area" localSheetId="51">'渋滞長(1)'!$B$2:$T$52</definedName>
    <definedName name="_xlnm.Print_Area" localSheetId="52">'渋滞長(2)'!$B$2:$T$52</definedName>
    <definedName name="_xlnm.Print_Area" localSheetId="53">'渋滞長(3)'!$B$2:$T$52</definedName>
    <definedName name="_xlnm.Print_Area" localSheetId="0">'調査地点図(1)'!$A$1:$I$30</definedName>
    <definedName name="_xlnm.Print_Area" localSheetId="54">'歩行者交通量(1)'!$B$2:$L$52</definedName>
    <definedName name="_xlnm.Print_Area" localSheetId="55">'歩行者交通量(2)'!$B$2:$L$52</definedName>
    <definedName name="_xlnm.Print_Area" localSheetId="56">'歩行者交通量(3)'!$B$2:$L$52</definedName>
    <definedName name="_xlnm.Print_Area" localSheetId="58">'歩行者変動図(1)'!$B$2:$Y$70</definedName>
    <definedName name="_xlnm.Print_Area" localSheetId="59">'歩行者変動図(2)'!$B$2:$Y$70</definedName>
    <definedName name="_xlnm.Print_Area" localSheetId="57">'歩行者流量図(1)'!$A$1:$I$26</definedName>
    <definedName name="_xlnm.Print_Titles" localSheetId="29">'【断面別】自動車交通量(A断面計)'!$2:$13</definedName>
    <definedName name="_xlnm.Print_Titles" localSheetId="28">'【断面別】自動車交通量(A断面流出)'!$2:$13</definedName>
    <definedName name="_xlnm.Print_Titles" localSheetId="27">'【断面別】自動車交通量(A断面流入)'!$2:$13</definedName>
    <definedName name="_xlnm.Print_Titles" localSheetId="32">'【断面別】自動車交通量(B断面計)'!$2:$13</definedName>
    <definedName name="_xlnm.Print_Titles" localSheetId="31">'【断面別】自動車交通量(B断面流出)'!$2:$13</definedName>
    <definedName name="_xlnm.Print_Titles" localSheetId="30">'【断面別】自動車交通量(B断面流入)'!$2:$13</definedName>
    <definedName name="_xlnm.Print_Titles" localSheetId="35">'【断面別】自動車交通量(C断面計)'!$2:$13</definedName>
    <definedName name="_xlnm.Print_Titles" localSheetId="34">'【断面別】自動車交通量(C断面流出)'!$2:$13</definedName>
    <definedName name="_xlnm.Print_Titles" localSheetId="33">'【断面別】自動車交通量(C断面流入)'!$2:$13</definedName>
    <definedName name="_xlnm.Print_Titles" localSheetId="38">'【断面別】自動車交通量(D断面計)'!$2:$13</definedName>
    <definedName name="_xlnm.Print_Titles" localSheetId="37">'【断面別】自動車交通量(D断面流出)'!$2:$13</definedName>
    <definedName name="_xlnm.Print_Titles" localSheetId="36">'【断面別】自動車交通量(D断面流入)'!$2:$13</definedName>
    <definedName name="_xlnm.Print_Titles" localSheetId="41">'【断面別】自動車交通量(E断面計)'!$2:$13</definedName>
    <definedName name="_xlnm.Print_Titles" localSheetId="40">'【断面別】自動車交通量(E断面流出)'!$2:$13</definedName>
    <definedName name="_xlnm.Print_Titles" localSheetId="39">'【断面別】自動車交通量(E断面流入)'!$2:$13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16">'【方向別】自動車交通量(13)'!$2:$13</definedName>
    <definedName name="_xlnm.Print_Titles" localSheetId="17">'【方向別】自動車交通量(14)'!$2:$13</definedName>
    <definedName name="_xlnm.Print_Titles" localSheetId="18">'【方向別】自動車交通量(15)'!$2:$13</definedName>
    <definedName name="_xlnm.Print_Titles" localSheetId="19">'【方向別】自動車交通量(16)'!$2:$13</definedName>
    <definedName name="_xlnm.Print_Titles" localSheetId="20">'【方向別】自動車交通量(17)'!$2:$13</definedName>
    <definedName name="_xlnm.Print_Titles" localSheetId="21">'【方向別】自動車交通量(18)'!$2:$13</definedName>
    <definedName name="_xlnm.Print_Titles" localSheetId="22">'【方向別】自動車交通量(19)'!$2:$13</definedName>
    <definedName name="_xlnm.Print_Titles" localSheetId="5">'【方向別】自動車交通量(2)'!$2:$13</definedName>
    <definedName name="_xlnm.Print_Titles" localSheetId="23">'【方向別】自動車交通量(20)'!$2:$13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  <definedName name="_xlnm.Print_Titles" localSheetId="54">'歩行者交通量(1)'!$2:$13</definedName>
    <definedName name="_xlnm.Print_Titles" localSheetId="55">'歩行者交通量(2)'!$2:$13</definedName>
    <definedName name="_xlnm.Print_Titles" localSheetId="56">'歩行者交通量(3)'!$2:$13</definedName>
  </definedNames>
  <calcPr calcId="145621"/>
</workbook>
</file>

<file path=xl/calcChain.xml><?xml version="1.0" encoding="utf-8"?>
<calcChain xmlns="http://schemas.openxmlformats.org/spreadsheetml/2006/main">
  <c r="V15" i="272" l="1"/>
  <c r="V16" i="272"/>
  <c r="V17" i="272"/>
  <c r="V18" i="272"/>
  <c r="V19" i="272"/>
  <c r="V20" i="272"/>
  <c r="V21" i="272"/>
  <c r="V22" i="272"/>
  <c r="V23" i="272"/>
  <c r="V24" i="272"/>
  <c r="V25" i="272"/>
  <c r="V26" i="272"/>
  <c r="V27" i="272"/>
  <c r="V28" i="272"/>
  <c r="V29" i="272"/>
  <c r="V30" i="272"/>
  <c r="V31" i="272"/>
  <c r="V32" i="272"/>
  <c r="V33" i="272"/>
  <c r="V34" i="272"/>
  <c r="V35" i="272"/>
  <c r="V36" i="272"/>
  <c r="V37" i="272"/>
  <c r="AA37" i="272"/>
  <c r="V38" i="272"/>
  <c r="V39" i="272"/>
  <c r="V40" i="272"/>
  <c r="V41" i="272"/>
  <c r="V42" i="272"/>
  <c r="V43" i="272"/>
  <c r="V44" i="272"/>
  <c r="V45" i="272"/>
  <c r="V46" i="272"/>
  <c r="V15" i="271"/>
  <c r="V16" i="271"/>
  <c r="V17" i="271"/>
  <c r="V18" i="271"/>
  <c r="V19" i="271"/>
  <c r="V20" i="271"/>
  <c r="V21" i="271"/>
  <c r="V22" i="271"/>
  <c r="V23" i="271"/>
  <c r="V24" i="271"/>
  <c r="V25" i="271"/>
  <c r="V26" i="271"/>
  <c r="V27" i="271"/>
  <c r="V28" i="271"/>
  <c r="V29" i="271"/>
  <c r="V30" i="271"/>
  <c r="V31" i="271"/>
  <c r="V32" i="271"/>
  <c r="V33" i="271"/>
  <c r="V34" i="271"/>
  <c r="V35" i="271"/>
  <c r="V36" i="271"/>
  <c r="V37" i="271"/>
  <c r="AA37" i="271"/>
  <c r="V38" i="271"/>
  <c r="V39" i="271"/>
  <c r="V40" i="271"/>
  <c r="V41" i="271"/>
  <c r="V42" i="271"/>
  <c r="V43" i="271"/>
  <c r="V44" i="271"/>
  <c r="V45" i="271"/>
  <c r="V46" i="271"/>
  <c r="V15" i="270"/>
  <c r="V16" i="270"/>
  <c r="V17" i="270"/>
  <c r="V18" i="270"/>
  <c r="V19" i="270"/>
  <c r="V20" i="270"/>
  <c r="V21" i="270"/>
  <c r="V22" i="270"/>
  <c r="V23" i="270"/>
  <c r="V24" i="270"/>
  <c r="V25" i="270"/>
  <c r="V26" i="270"/>
  <c r="V27" i="270"/>
  <c r="V28" i="270"/>
  <c r="V29" i="270"/>
  <c r="V30" i="270"/>
  <c r="V31" i="270"/>
  <c r="V32" i="270"/>
  <c r="V33" i="270"/>
  <c r="V34" i="270"/>
  <c r="V35" i="270"/>
  <c r="V36" i="270"/>
  <c r="V37" i="270"/>
  <c r="AA37" i="270"/>
  <c r="V38" i="270"/>
  <c r="V39" i="270"/>
  <c r="V40" i="270"/>
  <c r="V41" i="270"/>
  <c r="V42" i="270"/>
  <c r="V43" i="270"/>
  <c r="V44" i="270"/>
  <c r="V45" i="270"/>
  <c r="V46" i="270"/>
  <c r="O4" i="268"/>
  <c r="O5" i="268"/>
  <c r="O6" i="268"/>
  <c r="O7" i="268"/>
  <c r="O8" i="268"/>
  <c r="O9" i="268"/>
  <c r="O10" i="268"/>
  <c r="O11" i="268"/>
  <c r="O12" i="268"/>
  <c r="O13" i="268"/>
  <c r="O14" i="268"/>
  <c r="O15" i="268"/>
  <c r="O16" i="268"/>
  <c r="O17" i="268"/>
  <c r="O18" i="268"/>
  <c r="O19" i="268"/>
  <c r="O20" i="268"/>
  <c r="O21" i="268"/>
  <c r="O22" i="268"/>
  <c r="O23" i="268"/>
  <c r="O24" i="268"/>
  <c r="O25" i="268"/>
  <c r="O26" i="268"/>
  <c r="O27" i="268"/>
  <c r="O28" i="268"/>
  <c r="O29" i="268"/>
  <c r="O30" i="268"/>
  <c r="O31" i="268"/>
  <c r="O32" i="268"/>
  <c r="O33" i="268"/>
  <c r="O34" i="268"/>
  <c r="O35" i="268"/>
  <c r="O36" i="268"/>
  <c r="O37" i="268"/>
  <c r="O38" i="268"/>
  <c r="O39" i="268"/>
  <c r="F16" i="266"/>
  <c r="I16" i="266"/>
  <c r="J16" i="266"/>
  <c r="L16" i="266" s="1"/>
  <c r="K16" i="266"/>
  <c r="F17" i="266"/>
  <c r="I17" i="266"/>
  <c r="J17" i="266"/>
  <c r="K17" i="266"/>
  <c r="L17" i="266"/>
  <c r="F18" i="266"/>
  <c r="F22" i="266" s="1"/>
  <c r="I18" i="266"/>
  <c r="J18" i="266"/>
  <c r="L18" i="266" s="1"/>
  <c r="K18" i="266"/>
  <c r="F19" i="266"/>
  <c r="I19" i="266"/>
  <c r="I22" i="266" s="1"/>
  <c r="J19" i="266"/>
  <c r="L19" i="266" s="1"/>
  <c r="K19" i="266"/>
  <c r="F20" i="266"/>
  <c r="I20" i="266"/>
  <c r="J20" i="266"/>
  <c r="L20" i="266" s="1"/>
  <c r="K20" i="266"/>
  <c r="F21" i="266"/>
  <c r="I21" i="266"/>
  <c r="J21" i="266"/>
  <c r="K21" i="266"/>
  <c r="L21" i="266" s="1"/>
  <c r="D22" i="266"/>
  <c r="E22" i="266"/>
  <c r="G22" i="266"/>
  <c r="H22" i="266"/>
  <c r="F23" i="266"/>
  <c r="I23" i="266"/>
  <c r="J23" i="266"/>
  <c r="L23" i="266"/>
  <c r="K23" i="266"/>
  <c r="K29" i="266" s="1"/>
  <c r="F24" i="266"/>
  <c r="I24" i="266"/>
  <c r="J24" i="266"/>
  <c r="K24" i="266"/>
  <c r="L24" i="266" s="1"/>
  <c r="L29" i="266" s="1"/>
  <c r="F25" i="266"/>
  <c r="I25" i="266"/>
  <c r="J25" i="266"/>
  <c r="L25" i="266" s="1"/>
  <c r="K25" i="266"/>
  <c r="F26" i="266"/>
  <c r="I26" i="266"/>
  <c r="J26" i="266"/>
  <c r="L26" i="266" s="1"/>
  <c r="K26" i="266"/>
  <c r="F27" i="266"/>
  <c r="F29" i="266" s="1"/>
  <c r="I27" i="266"/>
  <c r="J27" i="266"/>
  <c r="K27" i="266"/>
  <c r="L27" i="266"/>
  <c r="F28" i="266"/>
  <c r="I28" i="266"/>
  <c r="J28" i="266"/>
  <c r="K28" i="266"/>
  <c r="L28" i="266" s="1"/>
  <c r="D29" i="266"/>
  <c r="E29" i="266"/>
  <c r="G29" i="266"/>
  <c r="H29" i="266"/>
  <c r="I29" i="266"/>
  <c r="F30" i="266"/>
  <c r="I30" i="266"/>
  <c r="J30" i="266"/>
  <c r="L30" i="266" s="1"/>
  <c r="K30" i="266"/>
  <c r="F31" i="266"/>
  <c r="I31" i="266"/>
  <c r="J31" i="266"/>
  <c r="L31" i="266" s="1"/>
  <c r="K31" i="266"/>
  <c r="F32" i="266"/>
  <c r="I32" i="266"/>
  <c r="J32" i="266"/>
  <c r="K32" i="266"/>
  <c r="L32" i="266" s="1"/>
  <c r="F33" i="266"/>
  <c r="I33" i="266"/>
  <c r="J33" i="266"/>
  <c r="K33" i="266"/>
  <c r="L33" i="266"/>
  <c r="F34" i="266"/>
  <c r="I34" i="266"/>
  <c r="J34" i="266"/>
  <c r="L34" i="266" s="1"/>
  <c r="K34" i="266"/>
  <c r="F35" i="266"/>
  <c r="I35" i="266"/>
  <c r="J35" i="266"/>
  <c r="K35" i="266"/>
  <c r="L35" i="266"/>
  <c r="F36" i="266"/>
  <c r="I36" i="266"/>
  <c r="J36" i="266"/>
  <c r="L36" i="266"/>
  <c r="K36" i="266"/>
  <c r="F37" i="266"/>
  <c r="I37" i="266"/>
  <c r="J37" i="266"/>
  <c r="L37" i="266" s="1"/>
  <c r="K37" i="266"/>
  <c r="F38" i="266"/>
  <c r="I38" i="266"/>
  <c r="J38" i="266"/>
  <c r="L38" i="266" s="1"/>
  <c r="K38" i="266"/>
  <c r="K44" i="266" s="1"/>
  <c r="F39" i="266"/>
  <c r="I39" i="266"/>
  <c r="J39" i="266"/>
  <c r="L39" i="266" s="1"/>
  <c r="K39" i="266"/>
  <c r="F40" i="266"/>
  <c r="I40" i="266"/>
  <c r="J40" i="266"/>
  <c r="L40" i="266" s="1"/>
  <c r="K40" i="266"/>
  <c r="F41" i="266"/>
  <c r="I41" i="266"/>
  <c r="I44" i="266" s="1"/>
  <c r="J41" i="266"/>
  <c r="K41" i="266"/>
  <c r="L41" i="266"/>
  <c r="F42" i="266"/>
  <c r="I42" i="266"/>
  <c r="J42" i="266"/>
  <c r="K42" i="266"/>
  <c r="L42" i="266" s="1"/>
  <c r="F43" i="266"/>
  <c r="I43" i="266"/>
  <c r="J43" i="266"/>
  <c r="L43" i="266" s="1"/>
  <c r="K43" i="266"/>
  <c r="D44" i="266"/>
  <c r="E44" i="266"/>
  <c r="F44" i="266"/>
  <c r="G44" i="266"/>
  <c r="H44" i="266"/>
  <c r="J44" i="266"/>
  <c r="F45" i="266"/>
  <c r="I45" i="266"/>
  <c r="I51" i="266" s="1"/>
  <c r="J45" i="266"/>
  <c r="L45" i="266" s="1"/>
  <c r="K45" i="266"/>
  <c r="F46" i="266"/>
  <c r="I46" i="266"/>
  <c r="J46" i="266"/>
  <c r="K46" i="266"/>
  <c r="L46" i="266"/>
  <c r="F47" i="266"/>
  <c r="I47" i="266"/>
  <c r="J47" i="266"/>
  <c r="L47" i="266"/>
  <c r="K47" i="266"/>
  <c r="F48" i="266"/>
  <c r="I48" i="266"/>
  <c r="J48" i="266"/>
  <c r="L48" i="266" s="1"/>
  <c r="K48" i="266"/>
  <c r="F49" i="266"/>
  <c r="I49" i="266"/>
  <c r="J49" i="266"/>
  <c r="L49" i="266" s="1"/>
  <c r="K49" i="266"/>
  <c r="F50" i="266"/>
  <c r="F51" i="266" s="1"/>
  <c r="I50" i="266"/>
  <c r="J50" i="266"/>
  <c r="K50" i="266"/>
  <c r="L50" i="266"/>
  <c r="D51" i="266"/>
  <c r="D52" i="266" s="1"/>
  <c r="E51" i="266"/>
  <c r="G51" i="266"/>
  <c r="G52" i="266"/>
  <c r="H51" i="266"/>
  <c r="K51" i="266"/>
  <c r="E52" i="266"/>
  <c r="H52" i="266"/>
  <c r="F16" i="265"/>
  <c r="I16" i="265"/>
  <c r="J16" i="265"/>
  <c r="L16" i="265" s="1"/>
  <c r="K16" i="265"/>
  <c r="F17" i="265"/>
  <c r="F22" i="265" s="1"/>
  <c r="F52" i="265" s="1"/>
  <c r="I17" i="265"/>
  <c r="J17" i="265"/>
  <c r="K17" i="265"/>
  <c r="L17" i="265" s="1"/>
  <c r="F18" i="265"/>
  <c r="I18" i="265"/>
  <c r="J18" i="265"/>
  <c r="L18" i="265" s="1"/>
  <c r="K18" i="265"/>
  <c r="F19" i="265"/>
  <c r="I19" i="265"/>
  <c r="I22" i="265" s="1"/>
  <c r="J19" i="265"/>
  <c r="L19" i="265" s="1"/>
  <c r="K19" i="265"/>
  <c r="F20" i="265"/>
  <c r="I20" i="265"/>
  <c r="J20" i="265"/>
  <c r="L20" i="265" s="1"/>
  <c r="K20" i="265"/>
  <c r="K22" i="265" s="1"/>
  <c r="F21" i="265"/>
  <c r="I21" i="265"/>
  <c r="J21" i="265"/>
  <c r="K21" i="265"/>
  <c r="L21" i="265" s="1"/>
  <c r="D22" i="265"/>
  <c r="E22" i="265"/>
  <c r="G22" i="265"/>
  <c r="H22" i="265"/>
  <c r="F23" i="265"/>
  <c r="I23" i="265"/>
  <c r="I29" i="265" s="1"/>
  <c r="J23" i="265"/>
  <c r="L23" i="265"/>
  <c r="K23" i="265"/>
  <c r="F24" i="265"/>
  <c r="F29" i="265" s="1"/>
  <c r="I24" i="265"/>
  <c r="J24" i="265"/>
  <c r="K24" i="265"/>
  <c r="L24" i="265" s="1"/>
  <c r="F25" i="265"/>
  <c r="I25" i="265"/>
  <c r="J25" i="265"/>
  <c r="L25" i="265" s="1"/>
  <c r="K25" i="265"/>
  <c r="F26" i="265"/>
  <c r="I26" i="265"/>
  <c r="J26" i="265"/>
  <c r="L26" i="265" s="1"/>
  <c r="K26" i="265"/>
  <c r="F27" i="265"/>
  <c r="I27" i="265"/>
  <c r="J27" i="265"/>
  <c r="L27" i="265"/>
  <c r="K27" i="265"/>
  <c r="F28" i="265"/>
  <c r="I28" i="265"/>
  <c r="J28" i="265"/>
  <c r="K28" i="265"/>
  <c r="L28" i="265"/>
  <c r="D29" i="265"/>
  <c r="E29" i="265"/>
  <c r="G29" i="265"/>
  <c r="H29" i="265"/>
  <c r="F30" i="265"/>
  <c r="I30" i="265"/>
  <c r="J30" i="265"/>
  <c r="K30" i="265"/>
  <c r="L30" i="265" s="1"/>
  <c r="F31" i="265"/>
  <c r="I31" i="265"/>
  <c r="J31" i="265"/>
  <c r="L31" i="265" s="1"/>
  <c r="K31" i="265"/>
  <c r="F32" i="265"/>
  <c r="I32" i="265"/>
  <c r="J32" i="265"/>
  <c r="L32" i="265" s="1"/>
  <c r="K32" i="265"/>
  <c r="F33" i="265"/>
  <c r="I33" i="265"/>
  <c r="J33" i="265"/>
  <c r="K33" i="265"/>
  <c r="L33" i="265"/>
  <c r="F34" i="265"/>
  <c r="I34" i="265"/>
  <c r="J34" i="265"/>
  <c r="L34" i="265"/>
  <c r="K34" i="265"/>
  <c r="F35" i="265"/>
  <c r="I35" i="265"/>
  <c r="J35" i="265"/>
  <c r="L35" i="265" s="1"/>
  <c r="K35" i="265"/>
  <c r="F36" i="265"/>
  <c r="I36" i="265"/>
  <c r="J36" i="265"/>
  <c r="L36" i="265" s="1"/>
  <c r="K36" i="265"/>
  <c r="F37" i="265"/>
  <c r="I37" i="265"/>
  <c r="J37" i="265"/>
  <c r="K37" i="265"/>
  <c r="L37" i="265"/>
  <c r="F38" i="265"/>
  <c r="I38" i="265"/>
  <c r="J38" i="265"/>
  <c r="K38" i="265"/>
  <c r="L38" i="265" s="1"/>
  <c r="F39" i="265"/>
  <c r="F44" i="265" s="1"/>
  <c r="I39" i="265"/>
  <c r="J39" i="265"/>
  <c r="L39" i="265" s="1"/>
  <c r="K39" i="265"/>
  <c r="F40" i="265"/>
  <c r="I40" i="265"/>
  <c r="J40" i="265"/>
  <c r="L40" i="265" s="1"/>
  <c r="K40" i="265"/>
  <c r="F41" i="265"/>
  <c r="I41" i="265"/>
  <c r="J41" i="265"/>
  <c r="K41" i="265"/>
  <c r="L41" i="265"/>
  <c r="F42" i="265"/>
  <c r="I42" i="265"/>
  <c r="J42" i="265"/>
  <c r="K42" i="265"/>
  <c r="L42" i="265" s="1"/>
  <c r="F43" i="265"/>
  <c r="I43" i="265"/>
  <c r="J43" i="265"/>
  <c r="L43" i="265" s="1"/>
  <c r="K43" i="265"/>
  <c r="D44" i="265"/>
  <c r="E44" i="265"/>
  <c r="G44" i="265"/>
  <c r="G52" i="265" s="1"/>
  <c r="H44" i="265"/>
  <c r="I44" i="265"/>
  <c r="K44" i="265"/>
  <c r="F45" i="265"/>
  <c r="I45" i="265"/>
  <c r="J45" i="265"/>
  <c r="L45" i="265"/>
  <c r="K45" i="265"/>
  <c r="F46" i="265"/>
  <c r="F51" i="265" s="1"/>
  <c r="I46" i="265"/>
  <c r="J46" i="265"/>
  <c r="L46" i="265" s="1"/>
  <c r="L51" i="265" s="1"/>
  <c r="K46" i="265"/>
  <c r="F47" i="265"/>
  <c r="I47" i="265"/>
  <c r="J47" i="265"/>
  <c r="L47" i="265"/>
  <c r="K47" i="265"/>
  <c r="F48" i="265"/>
  <c r="I48" i="265"/>
  <c r="J48" i="265"/>
  <c r="L48" i="265" s="1"/>
  <c r="K48" i="265"/>
  <c r="F49" i="265"/>
  <c r="I49" i="265"/>
  <c r="J49" i="265"/>
  <c r="L49" i="265" s="1"/>
  <c r="K49" i="265"/>
  <c r="F50" i="265"/>
  <c r="I50" i="265"/>
  <c r="J50" i="265"/>
  <c r="L50" i="265" s="1"/>
  <c r="K50" i="265"/>
  <c r="D51" i="265"/>
  <c r="E51" i="265"/>
  <c r="G51" i="265"/>
  <c r="H51" i="265"/>
  <c r="I51" i="265"/>
  <c r="K51" i="265"/>
  <c r="D52" i="265"/>
  <c r="E52" i="265"/>
  <c r="H52" i="265"/>
  <c r="F16" i="264"/>
  <c r="I16" i="264"/>
  <c r="J16" i="264"/>
  <c r="K16" i="264"/>
  <c r="L16" i="264" s="1"/>
  <c r="F17" i="264"/>
  <c r="F22" i="264" s="1"/>
  <c r="F52" i="264" s="1"/>
  <c r="I17" i="264"/>
  <c r="J17" i="264"/>
  <c r="L17" i="264" s="1"/>
  <c r="K17" i="264"/>
  <c r="F18" i="264"/>
  <c r="I18" i="264"/>
  <c r="J18" i="264"/>
  <c r="L18" i="264" s="1"/>
  <c r="K18" i="264"/>
  <c r="F19" i="264"/>
  <c r="I19" i="264"/>
  <c r="J19" i="264"/>
  <c r="K19" i="264"/>
  <c r="L19" i="264"/>
  <c r="F20" i="264"/>
  <c r="I20" i="264"/>
  <c r="J20" i="264"/>
  <c r="L20" i="264"/>
  <c r="K20" i="264"/>
  <c r="F21" i="264"/>
  <c r="I21" i="264"/>
  <c r="J21" i="264"/>
  <c r="L21" i="264" s="1"/>
  <c r="K21" i="264"/>
  <c r="D22" i="264"/>
  <c r="E22" i="264"/>
  <c r="G22" i="264"/>
  <c r="H22" i="264"/>
  <c r="I22" i="264"/>
  <c r="K22" i="264"/>
  <c r="F23" i="264"/>
  <c r="I23" i="264"/>
  <c r="I29" i="264" s="1"/>
  <c r="J23" i="264"/>
  <c r="L23" i="264" s="1"/>
  <c r="K23" i="264"/>
  <c r="K29" i="264" s="1"/>
  <c r="K52" i="264" s="1"/>
  <c r="F24" i="264"/>
  <c r="I24" i="264"/>
  <c r="J24" i="264"/>
  <c r="K24" i="264"/>
  <c r="L24" i="264"/>
  <c r="F25" i="264"/>
  <c r="I25" i="264"/>
  <c r="J25" i="264"/>
  <c r="K25" i="264"/>
  <c r="L25" i="264" s="1"/>
  <c r="F26" i="264"/>
  <c r="I26" i="264"/>
  <c r="J26" i="264"/>
  <c r="L26" i="264" s="1"/>
  <c r="K26" i="264"/>
  <c r="F27" i="264"/>
  <c r="I27" i="264"/>
  <c r="J27" i="264"/>
  <c r="K27" i="264"/>
  <c r="L27" i="264" s="1"/>
  <c r="F28" i="264"/>
  <c r="I28" i="264"/>
  <c r="J28" i="264"/>
  <c r="L28" i="264"/>
  <c r="K28" i="264"/>
  <c r="D29" i="264"/>
  <c r="E29" i="264"/>
  <c r="F29" i="264"/>
  <c r="G29" i="264"/>
  <c r="H29" i="264"/>
  <c r="J29" i="264"/>
  <c r="F30" i="264"/>
  <c r="I30" i="264"/>
  <c r="J30" i="264"/>
  <c r="L30" i="264" s="1"/>
  <c r="K30" i="264"/>
  <c r="F31" i="264"/>
  <c r="I31" i="264"/>
  <c r="J31" i="264"/>
  <c r="L31" i="264" s="1"/>
  <c r="K31" i="264"/>
  <c r="F32" i="264"/>
  <c r="I32" i="264"/>
  <c r="J32" i="264"/>
  <c r="K32" i="264"/>
  <c r="L32" i="264"/>
  <c r="F33" i="264"/>
  <c r="I33" i="264"/>
  <c r="J33" i="264"/>
  <c r="L33" i="264" s="1"/>
  <c r="K33" i="264"/>
  <c r="F34" i="264"/>
  <c r="I34" i="264"/>
  <c r="J34" i="264"/>
  <c r="L34" i="264" s="1"/>
  <c r="K34" i="264"/>
  <c r="F35" i="264"/>
  <c r="I35" i="264"/>
  <c r="J35" i="264"/>
  <c r="K35" i="264"/>
  <c r="L35" i="264" s="1"/>
  <c r="F36" i="264"/>
  <c r="I36" i="264"/>
  <c r="J36" i="264"/>
  <c r="K36" i="264"/>
  <c r="L36" i="264"/>
  <c r="F37" i="264"/>
  <c r="I37" i="264"/>
  <c r="J37" i="264"/>
  <c r="L37" i="264"/>
  <c r="K37" i="264"/>
  <c r="F38" i="264"/>
  <c r="I38" i="264"/>
  <c r="J38" i="264"/>
  <c r="L38" i="264" s="1"/>
  <c r="K38" i="264"/>
  <c r="K44" i="264" s="1"/>
  <c r="F39" i="264"/>
  <c r="I39" i="264"/>
  <c r="I44" i="264" s="1"/>
  <c r="J39" i="264"/>
  <c r="K39" i="264"/>
  <c r="L39" i="264" s="1"/>
  <c r="F40" i="264"/>
  <c r="I40" i="264"/>
  <c r="J40" i="264"/>
  <c r="K40" i="264"/>
  <c r="L40" i="264"/>
  <c r="F41" i="264"/>
  <c r="I41" i="264"/>
  <c r="J41" i="264"/>
  <c r="L41" i="264"/>
  <c r="K41" i="264"/>
  <c r="F42" i="264"/>
  <c r="I42" i="264"/>
  <c r="J42" i="264"/>
  <c r="L42" i="264" s="1"/>
  <c r="K42" i="264"/>
  <c r="F43" i="264"/>
  <c r="I43" i="264"/>
  <c r="J43" i="264"/>
  <c r="K43" i="264"/>
  <c r="L43" i="264" s="1"/>
  <c r="D44" i="264"/>
  <c r="E44" i="264"/>
  <c r="F44" i="264"/>
  <c r="G44" i="264"/>
  <c r="H44" i="264"/>
  <c r="J44" i="264"/>
  <c r="F45" i="264"/>
  <c r="I45" i="264"/>
  <c r="J45" i="264"/>
  <c r="L45" i="264" s="1"/>
  <c r="K45" i="264"/>
  <c r="K51" i="264" s="1"/>
  <c r="F46" i="264"/>
  <c r="I46" i="264"/>
  <c r="I51" i="264" s="1"/>
  <c r="J46" i="264"/>
  <c r="L46" i="264"/>
  <c r="K46" i="264"/>
  <c r="F47" i="264"/>
  <c r="I47" i="264"/>
  <c r="J47" i="264"/>
  <c r="K47" i="264"/>
  <c r="L47" i="264"/>
  <c r="F48" i="264"/>
  <c r="I48" i="264"/>
  <c r="J48" i="264"/>
  <c r="K48" i="264"/>
  <c r="L48" i="264" s="1"/>
  <c r="F49" i="264"/>
  <c r="I49" i="264"/>
  <c r="J49" i="264"/>
  <c r="L49" i="264" s="1"/>
  <c r="K49" i="264"/>
  <c r="F50" i="264"/>
  <c r="I50" i="264"/>
  <c r="J50" i="264"/>
  <c r="L50" i="264"/>
  <c r="K50" i="264"/>
  <c r="D51" i="264"/>
  <c r="E51" i="264"/>
  <c r="F51" i="264"/>
  <c r="G51" i="264"/>
  <c r="H51" i="264"/>
  <c r="J51" i="264"/>
  <c r="D52" i="264"/>
  <c r="E52" i="264"/>
  <c r="G52" i="264"/>
  <c r="H52" i="264"/>
  <c r="J29" i="266"/>
  <c r="J22" i="265"/>
  <c r="J51" i="266"/>
  <c r="K22" i="266"/>
  <c r="K52" i="266" s="1"/>
  <c r="J29" i="265"/>
  <c r="J22" i="266"/>
  <c r="B44" i="263"/>
  <c r="J44" i="263"/>
  <c r="R44" i="263"/>
  <c r="G74" i="263"/>
  <c r="J74" i="263"/>
  <c r="J86" i="263" s="1"/>
  <c r="M74" i="263"/>
  <c r="G75" i="263"/>
  <c r="J75" i="263"/>
  <c r="M75" i="263"/>
  <c r="G76" i="263"/>
  <c r="G86" i="263" s="1"/>
  <c r="J76" i="263"/>
  <c r="M76" i="263"/>
  <c r="M86" i="263" s="1"/>
  <c r="G77" i="263"/>
  <c r="J77" i="263"/>
  <c r="M77" i="263"/>
  <c r="G78" i="263"/>
  <c r="J78" i="263"/>
  <c r="M78" i="263"/>
  <c r="G79" i="263"/>
  <c r="J79" i="263"/>
  <c r="M79" i="263"/>
  <c r="G80" i="263"/>
  <c r="J80" i="263"/>
  <c r="M80" i="263"/>
  <c r="G81" i="263"/>
  <c r="J81" i="263"/>
  <c r="M81" i="263"/>
  <c r="G82" i="263"/>
  <c r="J82" i="263"/>
  <c r="M82" i="263"/>
  <c r="G83" i="263"/>
  <c r="J83" i="263"/>
  <c r="M83" i="263"/>
  <c r="G84" i="263"/>
  <c r="J84" i="263"/>
  <c r="M84" i="263"/>
  <c r="G85" i="263"/>
  <c r="J85" i="263"/>
  <c r="M85" i="263"/>
  <c r="E86" i="263"/>
  <c r="F86" i="263"/>
  <c r="H86" i="263"/>
  <c r="I86" i="263"/>
  <c r="K86" i="263"/>
  <c r="L86" i="263"/>
  <c r="G90" i="263"/>
  <c r="G102" i="263" s="1"/>
  <c r="J90" i="263"/>
  <c r="M90" i="263"/>
  <c r="G91" i="263"/>
  <c r="J91" i="263"/>
  <c r="M91" i="263"/>
  <c r="G92" i="263"/>
  <c r="J92" i="263"/>
  <c r="M92" i="263"/>
  <c r="G93" i="263"/>
  <c r="J93" i="263"/>
  <c r="M93" i="263"/>
  <c r="G94" i="263"/>
  <c r="J94" i="263"/>
  <c r="M94" i="263"/>
  <c r="M102" i="263" s="1"/>
  <c r="G95" i="263"/>
  <c r="J95" i="263"/>
  <c r="M95" i="263"/>
  <c r="G96" i="263"/>
  <c r="J96" i="263"/>
  <c r="M96" i="263"/>
  <c r="G97" i="263"/>
  <c r="J97" i="263"/>
  <c r="M97" i="263"/>
  <c r="G98" i="263"/>
  <c r="J98" i="263"/>
  <c r="M98" i="263"/>
  <c r="G99" i="263"/>
  <c r="J99" i="263"/>
  <c r="M99" i="263"/>
  <c r="G100" i="263"/>
  <c r="J100" i="263"/>
  <c r="M100" i="263"/>
  <c r="G101" i="263"/>
  <c r="J101" i="263"/>
  <c r="M101" i="263"/>
  <c r="E102" i="263"/>
  <c r="F102" i="263"/>
  <c r="H102" i="263"/>
  <c r="I102" i="263"/>
  <c r="J102" i="263"/>
  <c r="K102" i="263"/>
  <c r="L102" i="263"/>
  <c r="B44" i="262"/>
  <c r="J44" i="262"/>
  <c r="R44" i="262"/>
  <c r="B70" i="262"/>
  <c r="J70" i="262"/>
  <c r="R70" i="262"/>
  <c r="G74" i="262"/>
  <c r="J74" i="262"/>
  <c r="J86" i="262" s="1"/>
  <c r="M74" i="262"/>
  <c r="G75" i="262"/>
  <c r="J75" i="262"/>
  <c r="M75" i="262"/>
  <c r="G76" i="262"/>
  <c r="G86" i="262" s="1"/>
  <c r="J76" i="262"/>
  <c r="M76" i="262"/>
  <c r="G77" i="262"/>
  <c r="J77" i="262"/>
  <c r="M77" i="262"/>
  <c r="G78" i="262"/>
  <c r="J78" i="262"/>
  <c r="M78" i="262"/>
  <c r="G79" i="262"/>
  <c r="J79" i="262"/>
  <c r="M79" i="262"/>
  <c r="M86" i="262" s="1"/>
  <c r="G80" i="262"/>
  <c r="J80" i="262"/>
  <c r="M80" i="262"/>
  <c r="G81" i="262"/>
  <c r="J81" i="262"/>
  <c r="M81" i="262"/>
  <c r="G82" i="262"/>
  <c r="J82" i="262"/>
  <c r="M82" i="262"/>
  <c r="G83" i="262"/>
  <c r="J83" i="262"/>
  <c r="M83" i="262"/>
  <c r="G84" i="262"/>
  <c r="J84" i="262"/>
  <c r="M84" i="262"/>
  <c r="G85" i="262"/>
  <c r="J85" i="262"/>
  <c r="M85" i="262"/>
  <c r="E86" i="262"/>
  <c r="F86" i="262"/>
  <c r="H86" i="262"/>
  <c r="I86" i="262"/>
  <c r="K86" i="262"/>
  <c r="L86" i="262"/>
  <c r="G90" i="262"/>
  <c r="G102" i="262" s="1"/>
  <c r="J90" i="262"/>
  <c r="M90" i="262"/>
  <c r="G91" i="262"/>
  <c r="J91" i="262"/>
  <c r="M91" i="262"/>
  <c r="G92" i="262"/>
  <c r="J92" i="262"/>
  <c r="M92" i="262"/>
  <c r="G93" i="262"/>
  <c r="J93" i="262"/>
  <c r="M93" i="262"/>
  <c r="G94" i="262"/>
  <c r="J94" i="262"/>
  <c r="M94" i="262"/>
  <c r="G95" i="262"/>
  <c r="J95" i="262"/>
  <c r="M95" i="262"/>
  <c r="G96" i="262"/>
  <c r="J96" i="262"/>
  <c r="M96" i="262"/>
  <c r="M102" i="262" s="1"/>
  <c r="G97" i="262"/>
  <c r="J97" i="262"/>
  <c r="M97" i="262"/>
  <c r="G98" i="262"/>
  <c r="J98" i="262"/>
  <c r="M98" i="262"/>
  <c r="G99" i="262"/>
  <c r="J99" i="262"/>
  <c r="M99" i="262"/>
  <c r="G100" i="262"/>
  <c r="J100" i="262"/>
  <c r="M100" i="262"/>
  <c r="G101" i="262"/>
  <c r="J101" i="262"/>
  <c r="M101" i="262"/>
  <c r="E102" i="262"/>
  <c r="F102" i="262"/>
  <c r="H102" i="262"/>
  <c r="I102" i="262"/>
  <c r="J102" i="262"/>
  <c r="K102" i="262"/>
  <c r="L102" i="262"/>
  <c r="J52" i="266"/>
  <c r="D16" i="258"/>
  <c r="E16" i="258"/>
  <c r="E22" i="258" s="1"/>
  <c r="F16" i="258"/>
  <c r="I16" i="258" s="1"/>
  <c r="G16" i="258"/>
  <c r="D17" i="258"/>
  <c r="H17" i="258" s="1"/>
  <c r="E17" i="258"/>
  <c r="F17" i="258"/>
  <c r="G17" i="258"/>
  <c r="G22" i="258" s="1"/>
  <c r="D18" i="258"/>
  <c r="H18" i="258" s="1"/>
  <c r="E18" i="258"/>
  <c r="F18" i="258"/>
  <c r="G18" i="258"/>
  <c r="I18" i="258"/>
  <c r="D19" i="258"/>
  <c r="E19" i="258"/>
  <c r="F19" i="258"/>
  <c r="I19" i="258"/>
  <c r="G19" i="258"/>
  <c r="H19" i="258"/>
  <c r="J19" i="258" s="1"/>
  <c r="D20" i="258"/>
  <c r="H20" i="258" s="1"/>
  <c r="E20" i="258"/>
  <c r="F20" i="258"/>
  <c r="I20" i="258" s="1"/>
  <c r="G20" i="258"/>
  <c r="D21" i="258"/>
  <c r="E21" i="258"/>
  <c r="F21" i="258"/>
  <c r="G21" i="258"/>
  <c r="I21" i="258" s="1"/>
  <c r="H21" i="258"/>
  <c r="J21" i="258" s="1"/>
  <c r="D23" i="258"/>
  <c r="D29" i="258" s="1"/>
  <c r="E23" i="258"/>
  <c r="E29" i="258" s="1"/>
  <c r="F23" i="258"/>
  <c r="G23" i="258"/>
  <c r="H23" i="258"/>
  <c r="D24" i="258"/>
  <c r="E24" i="258"/>
  <c r="F24" i="258"/>
  <c r="F29" i="258" s="1"/>
  <c r="G24" i="258"/>
  <c r="D25" i="258"/>
  <c r="E25" i="258"/>
  <c r="F25" i="258"/>
  <c r="G25" i="258"/>
  <c r="I25" i="258" s="1"/>
  <c r="H25" i="258"/>
  <c r="J25" i="258" s="1"/>
  <c r="D26" i="258"/>
  <c r="E26" i="258"/>
  <c r="H26" i="258"/>
  <c r="F26" i="258"/>
  <c r="G26" i="258"/>
  <c r="I26" i="258"/>
  <c r="D27" i="258"/>
  <c r="H27" i="258" s="1"/>
  <c r="J27" i="258" s="1"/>
  <c r="E27" i="258"/>
  <c r="F27" i="258"/>
  <c r="I27" i="258"/>
  <c r="G27" i="258"/>
  <c r="D28" i="258"/>
  <c r="H28" i="258" s="1"/>
  <c r="J28" i="258" s="1"/>
  <c r="E28" i="258"/>
  <c r="F28" i="258"/>
  <c r="I28" i="258" s="1"/>
  <c r="G28" i="258"/>
  <c r="D30" i="258"/>
  <c r="H30" i="258" s="1"/>
  <c r="J30" i="258" s="1"/>
  <c r="E30" i="258"/>
  <c r="F30" i="258"/>
  <c r="I30" i="258" s="1"/>
  <c r="G30" i="258"/>
  <c r="D31" i="258"/>
  <c r="E31" i="258"/>
  <c r="F31" i="258"/>
  <c r="I31" i="258" s="1"/>
  <c r="G31" i="258"/>
  <c r="H31" i="258"/>
  <c r="J31" i="258" s="1"/>
  <c r="D32" i="258"/>
  <c r="E32" i="258"/>
  <c r="H32" i="258"/>
  <c r="F32" i="258"/>
  <c r="G32" i="258"/>
  <c r="I32" i="258"/>
  <c r="J32" i="258" s="1"/>
  <c r="D33" i="258"/>
  <c r="H33" i="258" s="1"/>
  <c r="E33" i="258"/>
  <c r="F33" i="258"/>
  <c r="G33" i="258"/>
  <c r="I33" i="258" s="1"/>
  <c r="D34" i="258"/>
  <c r="E34" i="258"/>
  <c r="H34" i="258"/>
  <c r="F34" i="258"/>
  <c r="G34" i="258"/>
  <c r="I34" i="258" s="1"/>
  <c r="D35" i="258"/>
  <c r="E35" i="258"/>
  <c r="F35" i="258"/>
  <c r="I35" i="258" s="1"/>
  <c r="G35" i="258"/>
  <c r="H35" i="258"/>
  <c r="J35" i="258" s="1"/>
  <c r="D36" i="258"/>
  <c r="H36" i="258" s="1"/>
  <c r="J36" i="258" s="1"/>
  <c r="E36" i="258"/>
  <c r="F36" i="258"/>
  <c r="I36" i="258" s="1"/>
  <c r="G36" i="258"/>
  <c r="D37" i="258"/>
  <c r="H37" i="258" s="1"/>
  <c r="E37" i="258"/>
  <c r="F37" i="258"/>
  <c r="G37" i="258"/>
  <c r="I37" i="258" s="1"/>
  <c r="D38" i="258"/>
  <c r="E38" i="258"/>
  <c r="E44" i="258" s="1"/>
  <c r="F38" i="258"/>
  <c r="G38" i="258"/>
  <c r="I38" i="258"/>
  <c r="D39" i="258"/>
  <c r="D44" i="258" s="1"/>
  <c r="E39" i="258"/>
  <c r="F39" i="258"/>
  <c r="G39" i="258"/>
  <c r="D40" i="258"/>
  <c r="E40" i="258"/>
  <c r="H40" i="258" s="1"/>
  <c r="F40" i="258"/>
  <c r="G40" i="258"/>
  <c r="I40" i="258" s="1"/>
  <c r="D41" i="258"/>
  <c r="E41" i="258"/>
  <c r="F41" i="258"/>
  <c r="F44" i="258" s="1"/>
  <c r="G41" i="258"/>
  <c r="H41" i="258"/>
  <c r="D42" i="258"/>
  <c r="E42" i="258"/>
  <c r="H42" i="258"/>
  <c r="F42" i="258"/>
  <c r="I42" i="258" s="1"/>
  <c r="G42" i="258"/>
  <c r="D43" i="258"/>
  <c r="H43" i="258" s="1"/>
  <c r="J43" i="258" s="1"/>
  <c r="E43" i="258"/>
  <c r="F43" i="258"/>
  <c r="G43" i="258"/>
  <c r="I43" i="258" s="1"/>
  <c r="D45" i="258"/>
  <c r="D51" i="258" s="1"/>
  <c r="E45" i="258"/>
  <c r="F45" i="258"/>
  <c r="I45" i="258"/>
  <c r="G45" i="258"/>
  <c r="D46" i="258"/>
  <c r="E46" i="258"/>
  <c r="H46" i="258" s="1"/>
  <c r="F46" i="258"/>
  <c r="G46" i="258"/>
  <c r="D47" i="258"/>
  <c r="H47" i="258" s="1"/>
  <c r="J47" i="258" s="1"/>
  <c r="E47" i="258"/>
  <c r="F47" i="258"/>
  <c r="I47" i="258"/>
  <c r="G47" i="258"/>
  <c r="D48" i="258"/>
  <c r="H48" i="258" s="1"/>
  <c r="E48" i="258"/>
  <c r="F48" i="258"/>
  <c r="I48" i="258" s="1"/>
  <c r="G48" i="258"/>
  <c r="G51" i="258" s="1"/>
  <c r="D49" i="258"/>
  <c r="E49" i="258"/>
  <c r="H49" i="258" s="1"/>
  <c r="J49" i="258" s="1"/>
  <c r="F49" i="258"/>
  <c r="G49" i="258"/>
  <c r="I49" i="258"/>
  <c r="D50" i="258"/>
  <c r="E50" i="258"/>
  <c r="F50" i="258"/>
  <c r="F51" i="258" s="1"/>
  <c r="G50" i="258"/>
  <c r="H50" i="258"/>
  <c r="D16" i="257"/>
  <c r="D16" i="259"/>
  <c r="E16" i="257"/>
  <c r="F16" i="257"/>
  <c r="F16" i="259"/>
  <c r="G16" i="257"/>
  <c r="I16" i="257" s="1"/>
  <c r="G16" i="259"/>
  <c r="D17" i="257"/>
  <c r="H17" i="257" s="1"/>
  <c r="E17" i="257"/>
  <c r="E17" i="259"/>
  <c r="F17" i="257"/>
  <c r="F17" i="259" s="1"/>
  <c r="G17" i="257"/>
  <c r="D18" i="257"/>
  <c r="D18" i="259"/>
  <c r="E18" i="257"/>
  <c r="E18" i="259"/>
  <c r="F18" i="257"/>
  <c r="G18" i="257"/>
  <c r="G18" i="259"/>
  <c r="H18" i="257"/>
  <c r="D19" i="257"/>
  <c r="D19" i="259" s="1"/>
  <c r="E19" i="257"/>
  <c r="F19" i="257"/>
  <c r="F19" i="259"/>
  <c r="G19" i="257"/>
  <c r="G19" i="259"/>
  <c r="I19" i="257"/>
  <c r="D20" i="257"/>
  <c r="D20" i="259" s="1"/>
  <c r="H20" i="259" s="1"/>
  <c r="E20" i="257"/>
  <c r="E20" i="259" s="1"/>
  <c r="F20" i="257"/>
  <c r="F20" i="259"/>
  <c r="I20" i="259"/>
  <c r="J20" i="259" s="1"/>
  <c r="G20" i="257"/>
  <c r="G20" i="259"/>
  <c r="H20" i="257"/>
  <c r="J20" i="257"/>
  <c r="K20" i="257" s="1"/>
  <c r="I20" i="257"/>
  <c r="D21" i="257"/>
  <c r="H21" i="257" s="1"/>
  <c r="D21" i="259"/>
  <c r="E21" i="257"/>
  <c r="E21" i="259"/>
  <c r="F21" i="257"/>
  <c r="F22" i="257" s="1"/>
  <c r="F21" i="259"/>
  <c r="G21" i="257"/>
  <c r="D23" i="257"/>
  <c r="D23" i="259"/>
  <c r="E23" i="257"/>
  <c r="F23" i="257"/>
  <c r="F23" i="259"/>
  <c r="G23" i="257"/>
  <c r="I23" i="257"/>
  <c r="D24" i="257"/>
  <c r="H24" i="257" s="1"/>
  <c r="E24" i="257"/>
  <c r="E24" i="259" s="1"/>
  <c r="F24" i="257"/>
  <c r="F24" i="259"/>
  <c r="G24" i="257"/>
  <c r="G24" i="259" s="1"/>
  <c r="D25" i="257"/>
  <c r="D25" i="259" s="1"/>
  <c r="E25" i="257"/>
  <c r="E25" i="259" s="1"/>
  <c r="F25" i="257"/>
  <c r="F25" i="259"/>
  <c r="G25" i="257"/>
  <c r="D26" i="257"/>
  <c r="H26" i="257" s="1"/>
  <c r="D26" i="259"/>
  <c r="E26" i="257"/>
  <c r="E26" i="259"/>
  <c r="F26" i="257"/>
  <c r="G26" i="257"/>
  <c r="G26" i="259" s="1"/>
  <c r="D27" i="257"/>
  <c r="D27" i="259"/>
  <c r="E27" i="257"/>
  <c r="F27" i="257"/>
  <c r="F27" i="259"/>
  <c r="G27" i="257"/>
  <c r="G27" i="259" s="1"/>
  <c r="I27" i="257"/>
  <c r="D28" i="257"/>
  <c r="D28" i="259"/>
  <c r="E28" i="257"/>
  <c r="E28" i="259" s="1"/>
  <c r="F28" i="257"/>
  <c r="F28" i="259"/>
  <c r="G28" i="257"/>
  <c r="D30" i="257"/>
  <c r="D30" i="259"/>
  <c r="H30" i="259"/>
  <c r="E30" i="257"/>
  <c r="E30" i="259"/>
  <c r="F30" i="257"/>
  <c r="G30" i="257"/>
  <c r="G30" i="259" s="1"/>
  <c r="H30" i="257"/>
  <c r="D31" i="257"/>
  <c r="D31" i="259"/>
  <c r="E31" i="257"/>
  <c r="F31" i="257"/>
  <c r="F31" i="259" s="1"/>
  <c r="G31" i="257"/>
  <c r="G31" i="259" s="1"/>
  <c r="D32" i="257"/>
  <c r="D32" i="259"/>
  <c r="E32" i="257"/>
  <c r="E32" i="259" s="1"/>
  <c r="F32" i="257"/>
  <c r="F32" i="259"/>
  <c r="I32" i="259" s="1"/>
  <c r="G32" i="257"/>
  <c r="G32" i="259"/>
  <c r="I32" i="257"/>
  <c r="D33" i="257"/>
  <c r="D33" i="259" s="1"/>
  <c r="E33" i="257"/>
  <c r="E33" i="259"/>
  <c r="F33" i="257"/>
  <c r="F33" i="259" s="1"/>
  <c r="I33" i="259" s="1"/>
  <c r="G33" i="257"/>
  <c r="G33" i="259" s="1"/>
  <c r="D34" i="257"/>
  <c r="D34" i="259"/>
  <c r="H34" i="259" s="1"/>
  <c r="E34" i="257"/>
  <c r="E34" i="259"/>
  <c r="F34" i="257"/>
  <c r="G34" i="257"/>
  <c r="G34" i="259" s="1"/>
  <c r="H34" i="257"/>
  <c r="D35" i="257"/>
  <c r="D35" i="259" s="1"/>
  <c r="E35" i="257"/>
  <c r="F35" i="257"/>
  <c r="F35" i="259"/>
  <c r="I35" i="259" s="1"/>
  <c r="G35" i="257"/>
  <c r="G35" i="259"/>
  <c r="D36" i="257"/>
  <c r="H36" i="257" s="1"/>
  <c r="E36" i="257"/>
  <c r="E36" i="259"/>
  <c r="F36" i="257"/>
  <c r="F36" i="259" s="1"/>
  <c r="G36" i="257"/>
  <c r="G36" i="259" s="1"/>
  <c r="D37" i="257"/>
  <c r="H37" i="257" s="1"/>
  <c r="D37" i="259"/>
  <c r="H37" i="259" s="1"/>
  <c r="E37" i="257"/>
  <c r="E37" i="259"/>
  <c r="F37" i="257"/>
  <c r="F37" i="259" s="1"/>
  <c r="I37" i="259" s="1"/>
  <c r="G37" i="257"/>
  <c r="G37" i="259"/>
  <c r="D38" i="257"/>
  <c r="D38" i="259"/>
  <c r="E38" i="257"/>
  <c r="E38" i="259" s="1"/>
  <c r="F38" i="257"/>
  <c r="G38" i="257"/>
  <c r="G38" i="259"/>
  <c r="D39" i="257"/>
  <c r="D39" i="259"/>
  <c r="E39" i="257"/>
  <c r="F39" i="257"/>
  <c r="F39" i="259"/>
  <c r="G39" i="257"/>
  <c r="G39" i="259" s="1"/>
  <c r="I39" i="259" s="1"/>
  <c r="D40" i="257"/>
  <c r="H40" i="257" s="1"/>
  <c r="J40" i="257" s="1"/>
  <c r="D40" i="259"/>
  <c r="H40" i="259"/>
  <c r="E40" i="257"/>
  <c r="E40" i="259"/>
  <c r="F40" i="257"/>
  <c r="F40" i="259" s="1"/>
  <c r="I40" i="259" s="1"/>
  <c r="G40" i="257"/>
  <c r="G40" i="259"/>
  <c r="I40" i="257"/>
  <c r="D41" i="257"/>
  <c r="D41" i="259" s="1"/>
  <c r="H41" i="259" s="1"/>
  <c r="E41" i="257"/>
  <c r="E41" i="259"/>
  <c r="F41" i="257"/>
  <c r="F41" i="259"/>
  <c r="G41" i="257"/>
  <c r="G41" i="259" s="1"/>
  <c r="D42" i="257"/>
  <c r="D42" i="259"/>
  <c r="H42" i="259" s="1"/>
  <c r="E42" i="257"/>
  <c r="E42" i="259"/>
  <c r="F42" i="257"/>
  <c r="F42" i="259" s="1"/>
  <c r="G42" i="257"/>
  <c r="G42" i="259"/>
  <c r="H42" i="257"/>
  <c r="D43" i="257"/>
  <c r="H43" i="257" s="1"/>
  <c r="E43" i="257"/>
  <c r="E43" i="259" s="1"/>
  <c r="F43" i="257"/>
  <c r="F43" i="259"/>
  <c r="G43" i="257"/>
  <c r="G43" i="259" s="1"/>
  <c r="I43" i="259" s="1"/>
  <c r="E44" i="257"/>
  <c r="D45" i="257"/>
  <c r="D45" i="259" s="1"/>
  <c r="E45" i="257"/>
  <c r="E45" i="259"/>
  <c r="F45" i="257"/>
  <c r="I45" i="257" s="1"/>
  <c r="G45" i="257"/>
  <c r="G45" i="259"/>
  <c r="H45" i="257"/>
  <c r="D46" i="257"/>
  <c r="D46" i="259" s="1"/>
  <c r="H46" i="259" s="1"/>
  <c r="E46" i="257"/>
  <c r="E46" i="259"/>
  <c r="F46" i="257"/>
  <c r="F46" i="259" s="1"/>
  <c r="G46" i="257"/>
  <c r="G46" i="259"/>
  <c r="D47" i="257"/>
  <c r="D47" i="259"/>
  <c r="E47" i="257"/>
  <c r="E47" i="259" s="1"/>
  <c r="H47" i="259" s="1"/>
  <c r="F47" i="257"/>
  <c r="F47" i="259"/>
  <c r="I47" i="259" s="1"/>
  <c r="G47" i="257"/>
  <c r="G47" i="259"/>
  <c r="H47" i="257"/>
  <c r="D48" i="257"/>
  <c r="D48" i="259" s="1"/>
  <c r="E48" i="257"/>
  <c r="E48" i="259"/>
  <c r="F48" i="257"/>
  <c r="F51" i="257" s="1"/>
  <c r="G48" i="257"/>
  <c r="G48" i="259" s="1"/>
  <c r="D49" i="257"/>
  <c r="H49" i="257" s="1"/>
  <c r="J49" i="257" s="1"/>
  <c r="D49" i="259"/>
  <c r="H49" i="259" s="1"/>
  <c r="E49" i="257"/>
  <c r="E49" i="259"/>
  <c r="F49" i="257"/>
  <c r="F49" i="259" s="1"/>
  <c r="G49" i="257"/>
  <c r="G49" i="259" s="1"/>
  <c r="I49" i="257"/>
  <c r="D50" i="257"/>
  <c r="D50" i="259" s="1"/>
  <c r="H50" i="259" s="1"/>
  <c r="E50" i="257"/>
  <c r="E50" i="259" s="1"/>
  <c r="F50" i="257"/>
  <c r="F50" i="259"/>
  <c r="G50" i="257"/>
  <c r="G50" i="259" s="1"/>
  <c r="D16" i="255"/>
  <c r="H16" i="255" s="1"/>
  <c r="E16" i="255"/>
  <c r="F16" i="255"/>
  <c r="G16" i="255"/>
  <c r="I16" i="255"/>
  <c r="D17" i="255"/>
  <c r="E17" i="255"/>
  <c r="H17" i="255" s="1"/>
  <c r="F17" i="255"/>
  <c r="F22" i="255" s="1"/>
  <c r="G17" i="255"/>
  <c r="D18" i="255"/>
  <c r="E18" i="255"/>
  <c r="H18" i="255" s="1"/>
  <c r="J18" i="255" s="1"/>
  <c r="F18" i="255"/>
  <c r="G18" i="255"/>
  <c r="I18" i="255" s="1"/>
  <c r="D19" i="255"/>
  <c r="E19" i="255"/>
  <c r="H19" i="255" s="1"/>
  <c r="J19" i="255" s="1"/>
  <c r="K19" i="255" s="1"/>
  <c r="F19" i="255"/>
  <c r="I19" i="255" s="1"/>
  <c r="G19" i="255"/>
  <c r="D20" i="255"/>
  <c r="E20" i="255"/>
  <c r="F20" i="255"/>
  <c r="I20" i="255" s="1"/>
  <c r="J20" i="255" s="1"/>
  <c r="K20" i="255" s="1"/>
  <c r="G20" i="255"/>
  <c r="H20" i="255"/>
  <c r="D21" i="255"/>
  <c r="E21" i="255"/>
  <c r="F21" i="255"/>
  <c r="I21" i="255" s="1"/>
  <c r="J21" i="255" s="1"/>
  <c r="K21" i="255" s="1"/>
  <c r="G21" i="255"/>
  <c r="H21" i="255"/>
  <c r="D23" i="255"/>
  <c r="E23" i="255"/>
  <c r="F23" i="255"/>
  <c r="I23" i="255" s="1"/>
  <c r="G23" i="255"/>
  <c r="H23" i="255"/>
  <c r="J23" i="255" s="1"/>
  <c r="D24" i="255"/>
  <c r="E24" i="255"/>
  <c r="F24" i="255"/>
  <c r="I24" i="255" s="1"/>
  <c r="G24" i="255"/>
  <c r="H24" i="255"/>
  <c r="D25" i="255"/>
  <c r="D29" i="255" s="1"/>
  <c r="E25" i="255"/>
  <c r="F25" i="255"/>
  <c r="G25" i="255"/>
  <c r="H25" i="255"/>
  <c r="D26" i="255"/>
  <c r="H26" i="255" s="1"/>
  <c r="J26" i="255" s="1"/>
  <c r="E26" i="255"/>
  <c r="F26" i="255"/>
  <c r="I26" i="255" s="1"/>
  <c r="G26" i="255"/>
  <c r="D27" i="255"/>
  <c r="E27" i="255"/>
  <c r="F27" i="255"/>
  <c r="G27" i="255"/>
  <c r="I27" i="255" s="1"/>
  <c r="H27" i="255"/>
  <c r="J27" i="255" s="1"/>
  <c r="D28" i="255"/>
  <c r="E28" i="255"/>
  <c r="H28" i="255" s="1"/>
  <c r="J28" i="255" s="1"/>
  <c r="K28" i="255" s="1"/>
  <c r="F28" i="255"/>
  <c r="I28" i="255" s="1"/>
  <c r="G28" i="255"/>
  <c r="F29" i="255"/>
  <c r="D30" i="255"/>
  <c r="H30" i="255" s="1"/>
  <c r="E30" i="255"/>
  <c r="F30" i="255"/>
  <c r="I30" i="255" s="1"/>
  <c r="G30" i="255"/>
  <c r="D31" i="255"/>
  <c r="H31" i="255" s="1"/>
  <c r="E31" i="255"/>
  <c r="F31" i="255"/>
  <c r="I31" i="255"/>
  <c r="G31" i="255"/>
  <c r="D32" i="255"/>
  <c r="E32" i="255"/>
  <c r="H32" i="255"/>
  <c r="F32" i="255"/>
  <c r="I32" i="255" s="1"/>
  <c r="G32" i="255"/>
  <c r="D33" i="255"/>
  <c r="H33" i="255" s="1"/>
  <c r="J33" i="255" s="1"/>
  <c r="E33" i="255"/>
  <c r="F33" i="255"/>
  <c r="G33" i="255"/>
  <c r="I33" i="255" s="1"/>
  <c r="D34" i="255"/>
  <c r="E34" i="255"/>
  <c r="H34" i="255" s="1"/>
  <c r="J34" i="255" s="1"/>
  <c r="F34" i="255"/>
  <c r="G34" i="255"/>
  <c r="I34" i="255" s="1"/>
  <c r="D35" i="255"/>
  <c r="E35" i="255"/>
  <c r="F35" i="255"/>
  <c r="I35" i="255" s="1"/>
  <c r="G35" i="255"/>
  <c r="H35" i="255"/>
  <c r="D36" i="255"/>
  <c r="H36" i="255" s="1"/>
  <c r="E36" i="255"/>
  <c r="F36" i="255"/>
  <c r="G36" i="255"/>
  <c r="I36" i="255"/>
  <c r="D37" i="255"/>
  <c r="E37" i="255"/>
  <c r="H37" i="255" s="1"/>
  <c r="F37" i="255"/>
  <c r="G37" i="255"/>
  <c r="D38" i="255"/>
  <c r="D44" i="255" s="1"/>
  <c r="E38" i="255"/>
  <c r="H38" i="255" s="1"/>
  <c r="F38" i="255"/>
  <c r="G38" i="255"/>
  <c r="I38" i="255"/>
  <c r="D39" i="255"/>
  <c r="H39" i="255" s="1"/>
  <c r="J39" i="255" s="1"/>
  <c r="E39" i="255"/>
  <c r="F39" i="255"/>
  <c r="G39" i="255"/>
  <c r="I39" i="255"/>
  <c r="D40" i="255"/>
  <c r="E40" i="255"/>
  <c r="F40" i="255"/>
  <c r="G40" i="255"/>
  <c r="G44" i="255" s="1"/>
  <c r="H40" i="255"/>
  <c r="J40" i="255" s="1"/>
  <c r="K40" i="255" s="1"/>
  <c r="I40" i="255"/>
  <c r="D41" i="255"/>
  <c r="E41" i="255"/>
  <c r="F41" i="255"/>
  <c r="G41" i="255"/>
  <c r="H41" i="255"/>
  <c r="D42" i="255"/>
  <c r="E42" i="255"/>
  <c r="H42" i="255"/>
  <c r="F42" i="255"/>
  <c r="I42" i="255" s="1"/>
  <c r="J42" i="255" s="1"/>
  <c r="G42" i="255"/>
  <c r="D43" i="255"/>
  <c r="H43" i="255" s="1"/>
  <c r="J43" i="255" s="1"/>
  <c r="E43" i="255"/>
  <c r="F43" i="255"/>
  <c r="I43" i="255" s="1"/>
  <c r="G43" i="255"/>
  <c r="E44" i="255"/>
  <c r="D45" i="255"/>
  <c r="E45" i="255"/>
  <c r="F45" i="255"/>
  <c r="I45" i="255" s="1"/>
  <c r="G45" i="255"/>
  <c r="H45" i="255"/>
  <c r="D46" i="255"/>
  <c r="D51" i="255" s="1"/>
  <c r="E46" i="255"/>
  <c r="F46" i="255"/>
  <c r="I46" i="255"/>
  <c r="G46" i="255"/>
  <c r="D47" i="255"/>
  <c r="E47" i="255"/>
  <c r="F47" i="255"/>
  <c r="I47" i="255" s="1"/>
  <c r="G47" i="255"/>
  <c r="G51" i="255" s="1"/>
  <c r="H47" i="255"/>
  <c r="D48" i="255"/>
  <c r="H48" i="255" s="1"/>
  <c r="E48" i="255"/>
  <c r="F48" i="255"/>
  <c r="I48" i="255" s="1"/>
  <c r="G48" i="255"/>
  <c r="D49" i="255"/>
  <c r="E49" i="255"/>
  <c r="H49" i="255" s="1"/>
  <c r="J49" i="255" s="1"/>
  <c r="F49" i="255"/>
  <c r="G49" i="255"/>
  <c r="I49" i="255" s="1"/>
  <c r="D50" i="255"/>
  <c r="E50" i="255"/>
  <c r="H50" i="255" s="1"/>
  <c r="J50" i="255" s="1"/>
  <c r="F50" i="255"/>
  <c r="G50" i="255"/>
  <c r="I50" i="255"/>
  <c r="D16" i="254"/>
  <c r="E16" i="254"/>
  <c r="E16" i="256" s="1"/>
  <c r="F16" i="254"/>
  <c r="F16" i="256"/>
  <c r="G16" i="254"/>
  <c r="I16" i="254" s="1"/>
  <c r="D17" i="254"/>
  <c r="E17" i="254"/>
  <c r="E17" i="256" s="1"/>
  <c r="F17" i="254"/>
  <c r="F17" i="256"/>
  <c r="G17" i="254"/>
  <c r="G17" i="256" s="1"/>
  <c r="D18" i="254"/>
  <c r="D18" i="256"/>
  <c r="E18" i="254"/>
  <c r="H18" i="254" s="1"/>
  <c r="F18" i="254"/>
  <c r="G18" i="254"/>
  <c r="D19" i="254"/>
  <c r="D22" i="254" s="1"/>
  <c r="E19" i="254"/>
  <c r="E19" i="256" s="1"/>
  <c r="F19" i="254"/>
  <c r="G19" i="254"/>
  <c r="G19" i="256" s="1"/>
  <c r="D20" i="254"/>
  <c r="E20" i="254"/>
  <c r="F20" i="254"/>
  <c r="F20" i="256" s="1"/>
  <c r="I20" i="256" s="1"/>
  <c r="G20" i="254"/>
  <c r="G20" i="256"/>
  <c r="D21" i="254"/>
  <c r="D21" i="256"/>
  <c r="E21" i="254"/>
  <c r="E21" i="256" s="1"/>
  <c r="H21" i="256" s="1"/>
  <c r="F21" i="254"/>
  <c r="G21" i="254"/>
  <c r="G21" i="256" s="1"/>
  <c r="D23" i="254"/>
  <c r="E23" i="254"/>
  <c r="E23" i="256" s="1"/>
  <c r="F23" i="254"/>
  <c r="G23" i="254"/>
  <c r="D24" i="254"/>
  <c r="E24" i="254"/>
  <c r="F24" i="254"/>
  <c r="F24" i="256"/>
  <c r="G24" i="254"/>
  <c r="I24" i="254" s="1"/>
  <c r="D25" i="254"/>
  <c r="D25" i="256"/>
  <c r="E25" i="254"/>
  <c r="E25" i="256" s="1"/>
  <c r="H25" i="256" s="1"/>
  <c r="F25" i="254"/>
  <c r="F25" i="256"/>
  <c r="G25" i="254"/>
  <c r="I25" i="254"/>
  <c r="D26" i="254"/>
  <c r="D26" i="256"/>
  <c r="E26" i="254"/>
  <c r="H26" i="254" s="1"/>
  <c r="F26" i="254"/>
  <c r="F26" i="256"/>
  <c r="G26" i="254"/>
  <c r="G26" i="256" s="1"/>
  <c r="D27" i="254"/>
  <c r="E27" i="254"/>
  <c r="F27" i="254"/>
  <c r="G27" i="254"/>
  <c r="G27" i="256"/>
  <c r="D28" i="254"/>
  <c r="E28" i="254"/>
  <c r="F28" i="254"/>
  <c r="F28" i="256"/>
  <c r="I28" i="256" s="1"/>
  <c r="G28" i="254"/>
  <c r="G28" i="256"/>
  <c r="D29" i="254"/>
  <c r="D30" i="254"/>
  <c r="H30" i="254" s="1"/>
  <c r="E30" i="254"/>
  <c r="F30" i="254"/>
  <c r="G30" i="254"/>
  <c r="G30" i="256" s="1"/>
  <c r="D31" i="254"/>
  <c r="D31" i="256" s="1"/>
  <c r="E31" i="254"/>
  <c r="E31" i="256"/>
  <c r="F31" i="254"/>
  <c r="G31" i="254"/>
  <c r="G31" i="256" s="1"/>
  <c r="D32" i="254"/>
  <c r="D32" i="256"/>
  <c r="E32" i="254"/>
  <c r="F32" i="254"/>
  <c r="F32" i="256"/>
  <c r="G32" i="254"/>
  <c r="D33" i="254"/>
  <c r="D33" i="256" s="1"/>
  <c r="E33" i="254"/>
  <c r="E33" i="256" s="1"/>
  <c r="F33" i="254"/>
  <c r="G33" i="254"/>
  <c r="G33" i="256"/>
  <c r="I33" i="254"/>
  <c r="D34" i="254"/>
  <c r="D34" i="256" s="1"/>
  <c r="H34" i="256" s="1"/>
  <c r="E34" i="254"/>
  <c r="E34" i="256" s="1"/>
  <c r="F34" i="254"/>
  <c r="F34" i="256"/>
  <c r="G34" i="254"/>
  <c r="D35" i="254"/>
  <c r="E35" i="254"/>
  <c r="E35" i="256"/>
  <c r="F35" i="254"/>
  <c r="G35" i="254"/>
  <c r="G35" i="256"/>
  <c r="H35" i="254"/>
  <c r="D36" i="254"/>
  <c r="D36" i="256" s="1"/>
  <c r="E36" i="254"/>
  <c r="F36" i="254"/>
  <c r="F36" i="256" s="1"/>
  <c r="G36" i="254"/>
  <c r="D37" i="254"/>
  <c r="D37" i="256"/>
  <c r="E37" i="254"/>
  <c r="E37" i="256" s="1"/>
  <c r="F37" i="254"/>
  <c r="F37" i="256"/>
  <c r="G37" i="254"/>
  <c r="I37" i="254" s="1"/>
  <c r="D38" i="254"/>
  <c r="H38" i="254" s="1"/>
  <c r="E38" i="254"/>
  <c r="E38" i="256" s="1"/>
  <c r="F38" i="254"/>
  <c r="F38" i="256"/>
  <c r="G38" i="254"/>
  <c r="D39" i="254"/>
  <c r="E39" i="254"/>
  <c r="E44" i="254" s="1"/>
  <c r="F39" i="254"/>
  <c r="G39" i="254"/>
  <c r="G39" i="256"/>
  <c r="D40" i="254"/>
  <c r="D40" i="256"/>
  <c r="E40" i="254"/>
  <c r="F40" i="254"/>
  <c r="F40" i="256" s="1"/>
  <c r="I40" i="256" s="1"/>
  <c r="G40" i="254"/>
  <c r="G40" i="256" s="1"/>
  <c r="D41" i="254"/>
  <c r="D41" i="256"/>
  <c r="E41" i="254"/>
  <c r="E41" i="256" s="1"/>
  <c r="F41" i="254"/>
  <c r="F41" i="256"/>
  <c r="G41" i="254"/>
  <c r="I41" i="254" s="1"/>
  <c r="D42" i="254"/>
  <c r="D42" i="256" s="1"/>
  <c r="E42" i="254"/>
  <c r="F42" i="254"/>
  <c r="F42" i="256"/>
  <c r="G42" i="254"/>
  <c r="D43" i="254"/>
  <c r="H43" i="254" s="1"/>
  <c r="D43" i="256"/>
  <c r="E43" i="254"/>
  <c r="E43" i="256" s="1"/>
  <c r="F43" i="254"/>
  <c r="G43" i="254"/>
  <c r="G43" i="256" s="1"/>
  <c r="F44" i="254"/>
  <c r="D45" i="254"/>
  <c r="E45" i="254"/>
  <c r="F45" i="254"/>
  <c r="I45" i="254" s="1"/>
  <c r="G45" i="254"/>
  <c r="G45" i="256" s="1"/>
  <c r="D46" i="254"/>
  <c r="D46" i="256"/>
  <c r="H46" i="256" s="1"/>
  <c r="E46" i="254"/>
  <c r="E46" i="256"/>
  <c r="F46" i="254"/>
  <c r="F46" i="256" s="1"/>
  <c r="G46" i="254"/>
  <c r="H46" i="254"/>
  <c r="D47" i="254"/>
  <c r="H47" i="254" s="1"/>
  <c r="E47" i="254"/>
  <c r="E47" i="256" s="1"/>
  <c r="F47" i="254"/>
  <c r="G47" i="254"/>
  <c r="G47" i="256" s="1"/>
  <c r="D48" i="254"/>
  <c r="D48" i="256"/>
  <c r="E48" i="254"/>
  <c r="F48" i="254"/>
  <c r="F48" i="256"/>
  <c r="G48" i="254"/>
  <c r="I48" i="254" s="1"/>
  <c r="D49" i="254"/>
  <c r="D49" i="256"/>
  <c r="E49" i="254"/>
  <c r="E49" i="256" s="1"/>
  <c r="H49" i="256" s="1"/>
  <c r="F49" i="254"/>
  <c r="G49" i="254"/>
  <c r="G49" i="256" s="1"/>
  <c r="D50" i="254"/>
  <c r="D50" i="256"/>
  <c r="E50" i="254"/>
  <c r="F50" i="254"/>
  <c r="F50" i="256" s="1"/>
  <c r="G50" i="254"/>
  <c r="H50" i="254"/>
  <c r="D16" i="252"/>
  <c r="E16" i="252"/>
  <c r="H16" i="252"/>
  <c r="F16" i="252"/>
  <c r="I16" i="252" s="1"/>
  <c r="G16" i="252"/>
  <c r="D17" i="252"/>
  <c r="D22" i="252" s="1"/>
  <c r="E17" i="252"/>
  <c r="F17" i="252"/>
  <c r="G17" i="252"/>
  <c r="I17" i="252" s="1"/>
  <c r="H17" i="252"/>
  <c r="J17" i="252" s="1"/>
  <c r="D18" i="252"/>
  <c r="E18" i="252"/>
  <c r="F18" i="252"/>
  <c r="F22" i="252" s="1"/>
  <c r="G18" i="252"/>
  <c r="H18" i="252"/>
  <c r="D19" i="252"/>
  <c r="H19" i="252" s="1"/>
  <c r="E19" i="252"/>
  <c r="F19" i="252"/>
  <c r="I19" i="252" s="1"/>
  <c r="G19" i="252"/>
  <c r="D20" i="252"/>
  <c r="H20" i="252" s="1"/>
  <c r="E20" i="252"/>
  <c r="F20" i="252"/>
  <c r="I20" i="252" s="1"/>
  <c r="G20" i="252"/>
  <c r="D21" i="252"/>
  <c r="E21" i="252"/>
  <c r="H21" i="252" s="1"/>
  <c r="J21" i="252" s="1"/>
  <c r="F21" i="252"/>
  <c r="G21" i="252"/>
  <c r="I21" i="252"/>
  <c r="G22" i="252"/>
  <c r="D23" i="252"/>
  <c r="H23" i="252" s="1"/>
  <c r="E23" i="252"/>
  <c r="F23" i="252"/>
  <c r="I23" i="252" s="1"/>
  <c r="G23" i="252"/>
  <c r="D24" i="252"/>
  <c r="E24" i="252"/>
  <c r="H24" i="252" s="1"/>
  <c r="F24" i="252"/>
  <c r="G24" i="252"/>
  <c r="D25" i="252"/>
  <c r="E25" i="252"/>
  <c r="H25" i="252" s="1"/>
  <c r="F25" i="252"/>
  <c r="G25" i="252"/>
  <c r="I25" i="252"/>
  <c r="D26" i="252"/>
  <c r="H26" i="252" s="1"/>
  <c r="E26" i="252"/>
  <c r="F26" i="252"/>
  <c r="I26" i="252"/>
  <c r="G26" i="252"/>
  <c r="D27" i="252"/>
  <c r="E27" i="252"/>
  <c r="F27" i="252"/>
  <c r="I27" i="252"/>
  <c r="G27" i="252"/>
  <c r="D28" i="252"/>
  <c r="E28" i="252"/>
  <c r="H28" i="252"/>
  <c r="F28" i="252"/>
  <c r="G28" i="252"/>
  <c r="I28" i="252"/>
  <c r="D30" i="252"/>
  <c r="E30" i="252"/>
  <c r="H30" i="252" s="1"/>
  <c r="J30" i="252" s="1"/>
  <c r="F30" i="252"/>
  <c r="I30" i="252" s="1"/>
  <c r="G30" i="252"/>
  <c r="D31" i="252"/>
  <c r="E31" i="252"/>
  <c r="H31" i="252"/>
  <c r="F31" i="252"/>
  <c r="I31" i="252" s="1"/>
  <c r="G31" i="252"/>
  <c r="D32" i="252"/>
  <c r="H32" i="252" s="1"/>
  <c r="E32" i="252"/>
  <c r="F32" i="252"/>
  <c r="I32" i="252" s="1"/>
  <c r="G32" i="252"/>
  <c r="D33" i="252"/>
  <c r="E33" i="252"/>
  <c r="H33" i="252" s="1"/>
  <c r="J33" i="252" s="1"/>
  <c r="F33" i="252"/>
  <c r="G33" i="252"/>
  <c r="I33" i="252"/>
  <c r="D34" i="252"/>
  <c r="E34" i="252"/>
  <c r="F34" i="252"/>
  <c r="I34" i="252" s="1"/>
  <c r="G34" i="252"/>
  <c r="H34" i="252"/>
  <c r="J34" i="252"/>
  <c r="D35" i="252"/>
  <c r="H35" i="252" s="1"/>
  <c r="E35" i="252"/>
  <c r="F35" i="252"/>
  <c r="I35" i="252" s="1"/>
  <c r="G35" i="252"/>
  <c r="D36" i="252"/>
  <c r="E36" i="252"/>
  <c r="H36" i="252" s="1"/>
  <c r="J36" i="252" s="1"/>
  <c r="F36" i="252"/>
  <c r="G36" i="252"/>
  <c r="I36" i="252" s="1"/>
  <c r="D37" i="252"/>
  <c r="E37" i="252"/>
  <c r="H37" i="252" s="1"/>
  <c r="F37" i="252"/>
  <c r="I37" i="252" s="1"/>
  <c r="G37" i="252"/>
  <c r="D38" i="252"/>
  <c r="H38" i="252" s="1"/>
  <c r="J38" i="252" s="1"/>
  <c r="E38" i="252"/>
  <c r="F38" i="252"/>
  <c r="I38" i="252"/>
  <c r="G38" i="252"/>
  <c r="G44" i="252" s="1"/>
  <c r="D39" i="252"/>
  <c r="H39" i="252" s="1"/>
  <c r="E39" i="252"/>
  <c r="F39" i="252"/>
  <c r="I39" i="252" s="1"/>
  <c r="G39" i="252"/>
  <c r="D40" i="252"/>
  <c r="E40" i="252"/>
  <c r="F40" i="252"/>
  <c r="G40" i="252"/>
  <c r="I40" i="252" s="1"/>
  <c r="D41" i="252"/>
  <c r="E41" i="252"/>
  <c r="H41" i="252" s="1"/>
  <c r="J41" i="252" s="1"/>
  <c r="F41" i="252"/>
  <c r="G41" i="252"/>
  <c r="I41" i="252"/>
  <c r="D42" i="252"/>
  <c r="E42" i="252"/>
  <c r="F42" i="252"/>
  <c r="I42" i="252"/>
  <c r="J42" i="252" s="1"/>
  <c r="G42" i="252"/>
  <c r="H42" i="252"/>
  <c r="D43" i="252"/>
  <c r="H43" i="252" s="1"/>
  <c r="E43" i="252"/>
  <c r="F43" i="252"/>
  <c r="I43" i="252" s="1"/>
  <c r="G43" i="252"/>
  <c r="D45" i="252"/>
  <c r="D51" i="252" s="1"/>
  <c r="E45" i="252"/>
  <c r="F45" i="252"/>
  <c r="G45" i="252"/>
  <c r="I45" i="252" s="1"/>
  <c r="D46" i="252"/>
  <c r="E46" i="252"/>
  <c r="F46" i="252"/>
  <c r="I46" i="252"/>
  <c r="G46" i="252"/>
  <c r="H46" i="252"/>
  <c r="J46" i="252" s="1"/>
  <c r="D47" i="252"/>
  <c r="H47" i="252" s="1"/>
  <c r="E47" i="252"/>
  <c r="F47" i="252"/>
  <c r="G47" i="252"/>
  <c r="I47" i="252" s="1"/>
  <c r="D48" i="252"/>
  <c r="E48" i="252"/>
  <c r="H48" i="252"/>
  <c r="F48" i="252"/>
  <c r="G48" i="252"/>
  <c r="I48" i="252"/>
  <c r="J48" i="252" s="1"/>
  <c r="D49" i="252"/>
  <c r="E49" i="252"/>
  <c r="F49" i="252"/>
  <c r="G49" i="252"/>
  <c r="I49" i="252" s="1"/>
  <c r="H49" i="252"/>
  <c r="J49" i="252" s="1"/>
  <c r="D50" i="252"/>
  <c r="E50" i="252"/>
  <c r="F50" i="252"/>
  <c r="I50" i="252" s="1"/>
  <c r="G50" i="252"/>
  <c r="G51" i="252"/>
  <c r="H50" i="252"/>
  <c r="F51" i="252"/>
  <c r="D16" i="251"/>
  <c r="D16" i="253"/>
  <c r="E16" i="251"/>
  <c r="E16" i="253"/>
  <c r="F16" i="251"/>
  <c r="G16" i="251"/>
  <c r="G16" i="253" s="1"/>
  <c r="H16" i="251"/>
  <c r="D17" i="251"/>
  <c r="D17" i="253"/>
  <c r="E17" i="251"/>
  <c r="F17" i="251"/>
  <c r="F17" i="253" s="1"/>
  <c r="G17" i="251"/>
  <c r="G17" i="253" s="1"/>
  <c r="H17" i="251"/>
  <c r="D18" i="251"/>
  <c r="E18" i="251"/>
  <c r="E18" i="253"/>
  <c r="F18" i="251"/>
  <c r="F18" i="253" s="1"/>
  <c r="G18" i="251"/>
  <c r="G18" i="253"/>
  <c r="D19" i="251"/>
  <c r="D19" i="253" s="1"/>
  <c r="E19" i="251"/>
  <c r="E19" i="253" s="1"/>
  <c r="F19" i="251"/>
  <c r="F19" i="253" s="1"/>
  <c r="G19" i="251"/>
  <c r="I19" i="251"/>
  <c r="D20" i="251"/>
  <c r="D20" i="253" s="1"/>
  <c r="E20" i="251"/>
  <c r="E20" i="253"/>
  <c r="F20" i="251"/>
  <c r="G20" i="251"/>
  <c r="G20" i="253"/>
  <c r="H20" i="251"/>
  <c r="D21" i="251"/>
  <c r="D21" i="253" s="1"/>
  <c r="E21" i="251"/>
  <c r="F21" i="251"/>
  <c r="F21" i="253"/>
  <c r="G21" i="251"/>
  <c r="G21" i="253"/>
  <c r="E22" i="251"/>
  <c r="D23" i="251"/>
  <c r="H23" i="251" s="1"/>
  <c r="E23" i="251"/>
  <c r="F23" i="251"/>
  <c r="F23" i="253"/>
  <c r="G23" i="251"/>
  <c r="D24" i="251"/>
  <c r="D24" i="253"/>
  <c r="E24" i="251"/>
  <c r="E24" i="253" s="1"/>
  <c r="F24" i="251"/>
  <c r="G24" i="251"/>
  <c r="G24" i="253"/>
  <c r="D25" i="251"/>
  <c r="H25" i="251" s="1"/>
  <c r="E25" i="251"/>
  <c r="F25" i="251"/>
  <c r="F25" i="253"/>
  <c r="G25" i="251"/>
  <c r="G25" i="253"/>
  <c r="D26" i="251"/>
  <c r="E26" i="251"/>
  <c r="E26" i="253" s="1"/>
  <c r="F26" i="251"/>
  <c r="F26" i="253"/>
  <c r="G26" i="251"/>
  <c r="I26" i="251" s="1"/>
  <c r="D27" i="251"/>
  <c r="D27" i="253"/>
  <c r="E27" i="251"/>
  <c r="E27" i="253" s="1"/>
  <c r="F27" i="251"/>
  <c r="F27" i="253" s="1"/>
  <c r="G27" i="251"/>
  <c r="I27" i="251" s="1"/>
  <c r="D28" i="251"/>
  <c r="D28" i="253" s="1"/>
  <c r="E28" i="251"/>
  <c r="E28" i="253" s="1"/>
  <c r="H28" i="253" s="1"/>
  <c r="F28" i="251"/>
  <c r="G28" i="251"/>
  <c r="G28" i="253"/>
  <c r="D30" i="251"/>
  <c r="E30" i="251"/>
  <c r="E30" i="253"/>
  <c r="F30" i="251"/>
  <c r="F30" i="253"/>
  <c r="G30" i="251"/>
  <c r="G30" i="253" s="1"/>
  <c r="I30" i="253" s="1"/>
  <c r="D31" i="251"/>
  <c r="D31" i="253"/>
  <c r="E31" i="251"/>
  <c r="E31" i="253"/>
  <c r="F31" i="251"/>
  <c r="F31" i="253"/>
  <c r="G31" i="251"/>
  <c r="I31" i="251" s="1"/>
  <c r="H31" i="251"/>
  <c r="D32" i="251"/>
  <c r="D32" i="253" s="1"/>
  <c r="H32" i="253" s="1"/>
  <c r="J32" i="253" s="1"/>
  <c r="E32" i="251"/>
  <c r="E32" i="253"/>
  <c r="F32" i="251"/>
  <c r="F32" i="253"/>
  <c r="G32" i="251"/>
  <c r="G32" i="253" s="1"/>
  <c r="I32" i="253" s="1"/>
  <c r="D33" i="251"/>
  <c r="D33" i="253"/>
  <c r="E33" i="251"/>
  <c r="E33" i="253"/>
  <c r="F33" i="251"/>
  <c r="F33" i="253"/>
  <c r="I33" i="253"/>
  <c r="G33" i="251"/>
  <c r="G33" i="253"/>
  <c r="H33" i="251"/>
  <c r="D34" i="251"/>
  <c r="D34" i="253" s="1"/>
  <c r="H34" i="253" s="1"/>
  <c r="E34" i="251"/>
  <c r="E34" i="253"/>
  <c r="F34" i="251"/>
  <c r="F34" i="253" s="1"/>
  <c r="G34" i="251"/>
  <c r="G34" i="253" s="1"/>
  <c r="D35" i="251"/>
  <c r="D35" i="253"/>
  <c r="E35" i="251"/>
  <c r="E35" i="253" s="1"/>
  <c r="F35" i="251"/>
  <c r="I35" i="251" s="1"/>
  <c r="J35" i="251" s="1"/>
  <c r="F35" i="253"/>
  <c r="G35" i="251"/>
  <c r="G35" i="253" s="1"/>
  <c r="H35" i="251"/>
  <c r="D36" i="251"/>
  <c r="D36" i="253"/>
  <c r="E36" i="251"/>
  <c r="H36" i="251" s="1"/>
  <c r="F36" i="251"/>
  <c r="F36" i="253"/>
  <c r="G36" i="251"/>
  <c r="G36" i="253" s="1"/>
  <c r="I36" i="253" s="1"/>
  <c r="D37" i="251"/>
  <c r="D37" i="253" s="1"/>
  <c r="E37" i="251"/>
  <c r="E37" i="253"/>
  <c r="F37" i="251"/>
  <c r="F37" i="253" s="1"/>
  <c r="I37" i="253" s="1"/>
  <c r="G37" i="251"/>
  <c r="G37" i="253"/>
  <c r="D38" i="251"/>
  <c r="D38" i="253"/>
  <c r="E38" i="251"/>
  <c r="E38" i="253" s="1"/>
  <c r="F38" i="251"/>
  <c r="F38" i="253"/>
  <c r="G38" i="251"/>
  <c r="G44" i="251" s="1"/>
  <c r="D39" i="251"/>
  <c r="D39" i="253"/>
  <c r="H39" i="253" s="1"/>
  <c r="E39" i="251"/>
  <c r="E39" i="253"/>
  <c r="F39" i="251"/>
  <c r="I39" i="251" s="1"/>
  <c r="G39" i="251"/>
  <c r="G39" i="253"/>
  <c r="H39" i="251"/>
  <c r="D40" i="251"/>
  <c r="D40" i="253" s="1"/>
  <c r="H40" i="253" s="1"/>
  <c r="E40" i="251"/>
  <c r="E40" i="253"/>
  <c r="F40" i="251"/>
  <c r="F40" i="253" s="1"/>
  <c r="G40" i="251"/>
  <c r="H40" i="251"/>
  <c r="D41" i="251"/>
  <c r="D41" i="253" s="1"/>
  <c r="E41" i="251"/>
  <c r="E41" i="253"/>
  <c r="F41" i="251"/>
  <c r="G41" i="251"/>
  <c r="G41" i="253"/>
  <c r="H41" i="251"/>
  <c r="D42" i="251"/>
  <c r="D42" i="253" s="1"/>
  <c r="E42" i="251"/>
  <c r="F42" i="251"/>
  <c r="F42" i="253" s="1"/>
  <c r="G42" i="251"/>
  <c r="G42" i="253"/>
  <c r="I42" i="251"/>
  <c r="D43" i="251"/>
  <c r="D43" i="253" s="1"/>
  <c r="E43" i="251"/>
  <c r="E43" i="253"/>
  <c r="F43" i="251"/>
  <c r="F43" i="253" s="1"/>
  <c r="I43" i="253" s="1"/>
  <c r="G43" i="251"/>
  <c r="G43" i="253" s="1"/>
  <c r="D45" i="251"/>
  <c r="D45" i="253" s="1"/>
  <c r="E45" i="251"/>
  <c r="E45" i="253"/>
  <c r="F45" i="251"/>
  <c r="F51" i="251" s="1"/>
  <c r="G45" i="251"/>
  <c r="D46" i="251"/>
  <c r="D46" i="253"/>
  <c r="E46" i="251"/>
  <c r="F46" i="251"/>
  <c r="F46" i="253"/>
  <c r="G46" i="251"/>
  <c r="G46" i="253" s="1"/>
  <c r="I46" i="253" s="1"/>
  <c r="D47" i="251"/>
  <c r="D47" i="253"/>
  <c r="H47" i="253" s="1"/>
  <c r="E47" i="251"/>
  <c r="E47" i="253"/>
  <c r="F47" i="251"/>
  <c r="I47" i="251" s="1"/>
  <c r="G47" i="251"/>
  <c r="G47" i="253"/>
  <c r="H47" i="251"/>
  <c r="J47" i="251" s="1"/>
  <c r="K47" i="251" s="1"/>
  <c r="D48" i="251"/>
  <c r="D48" i="253" s="1"/>
  <c r="E48" i="251"/>
  <c r="E48" i="253"/>
  <c r="F48" i="251"/>
  <c r="F48" i="253" s="1"/>
  <c r="I48" i="253" s="1"/>
  <c r="G48" i="251"/>
  <c r="G48" i="253"/>
  <c r="D49" i="251"/>
  <c r="D49" i="253"/>
  <c r="E49" i="251"/>
  <c r="E49" i="253" s="1"/>
  <c r="F49" i="251"/>
  <c r="G49" i="251"/>
  <c r="G49" i="253"/>
  <c r="D50" i="251"/>
  <c r="D50" i="253"/>
  <c r="E50" i="251"/>
  <c r="F50" i="251"/>
  <c r="F50" i="253" s="1"/>
  <c r="I50" i="253" s="1"/>
  <c r="G50" i="251"/>
  <c r="G50" i="253" s="1"/>
  <c r="D16" i="249"/>
  <c r="H16" i="249" s="1"/>
  <c r="E16" i="249"/>
  <c r="E22" i="249" s="1"/>
  <c r="F16" i="249"/>
  <c r="G16" i="249"/>
  <c r="G22" i="249" s="1"/>
  <c r="D17" i="249"/>
  <c r="E17" i="249"/>
  <c r="F17" i="249"/>
  <c r="F22" i="249" s="1"/>
  <c r="G17" i="249"/>
  <c r="H17" i="249"/>
  <c r="D18" i="249"/>
  <c r="D22" i="249" s="1"/>
  <c r="E18" i="249"/>
  <c r="F18" i="249"/>
  <c r="I18" i="249" s="1"/>
  <c r="G18" i="249"/>
  <c r="D19" i="249"/>
  <c r="E19" i="249"/>
  <c r="H19" i="249" s="1"/>
  <c r="F19" i="249"/>
  <c r="G19" i="249"/>
  <c r="D20" i="249"/>
  <c r="E20" i="249"/>
  <c r="H20" i="249"/>
  <c r="J20" i="249" s="1"/>
  <c r="F20" i="249"/>
  <c r="G20" i="249"/>
  <c r="I20" i="249"/>
  <c r="D21" i="249"/>
  <c r="E21" i="249"/>
  <c r="H21" i="249" s="1"/>
  <c r="J21" i="249" s="1"/>
  <c r="F21" i="249"/>
  <c r="G21" i="249"/>
  <c r="I21" i="249"/>
  <c r="D23" i="249"/>
  <c r="E23" i="249"/>
  <c r="F23" i="249"/>
  <c r="I23" i="249" s="1"/>
  <c r="G23" i="249"/>
  <c r="H23" i="249"/>
  <c r="J23" i="249" s="1"/>
  <c r="K23" i="249" s="1"/>
  <c r="D24" i="249"/>
  <c r="H24" i="249" s="1"/>
  <c r="E24" i="249"/>
  <c r="F24" i="249"/>
  <c r="G24" i="249"/>
  <c r="D25" i="249"/>
  <c r="E25" i="249"/>
  <c r="F25" i="249"/>
  <c r="I25" i="249" s="1"/>
  <c r="G25" i="249"/>
  <c r="D26" i="249"/>
  <c r="H26" i="249" s="1"/>
  <c r="E26" i="249"/>
  <c r="F26" i="249"/>
  <c r="I26" i="249" s="1"/>
  <c r="G26" i="249"/>
  <c r="D27" i="249"/>
  <c r="E27" i="249"/>
  <c r="H27" i="249" s="1"/>
  <c r="J27" i="249" s="1"/>
  <c r="F27" i="249"/>
  <c r="I27" i="249" s="1"/>
  <c r="G27" i="249"/>
  <c r="D28" i="249"/>
  <c r="E28" i="249"/>
  <c r="H28" i="249"/>
  <c r="F28" i="249"/>
  <c r="I28" i="249" s="1"/>
  <c r="G28" i="249"/>
  <c r="D29" i="249"/>
  <c r="D30" i="249"/>
  <c r="E30" i="249"/>
  <c r="H30" i="249" s="1"/>
  <c r="J30" i="249" s="1"/>
  <c r="F30" i="249"/>
  <c r="G30" i="249"/>
  <c r="I30" i="249"/>
  <c r="D31" i="249"/>
  <c r="H31" i="249" s="1"/>
  <c r="E31" i="249"/>
  <c r="F31" i="249"/>
  <c r="G31" i="249"/>
  <c r="D32" i="249"/>
  <c r="H32" i="249" s="1"/>
  <c r="J32" i="249" s="1"/>
  <c r="E32" i="249"/>
  <c r="F32" i="249"/>
  <c r="G32" i="249"/>
  <c r="I32" i="249"/>
  <c r="D33" i="249"/>
  <c r="E33" i="249"/>
  <c r="F33" i="249"/>
  <c r="G33" i="249"/>
  <c r="I33" i="249"/>
  <c r="D34" i="249"/>
  <c r="H34" i="249" s="1"/>
  <c r="E34" i="249"/>
  <c r="J34" i="249"/>
  <c r="F34" i="249"/>
  <c r="G34" i="249"/>
  <c r="I34" i="249"/>
  <c r="D35" i="249"/>
  <c r="H35" i="249" s="1"/>
  <c r="J35" i="249" s="1"/>
  <c r="K35" i="249" s="1"/>
  <c r="E35" i="249"/>
  <c r="F35" i="249"/>
  <c r="G35" i="249"/>
  <c r="I35" i="249" s="1"/>
  <c r="D36" i="249"/>
  <c r="H36" i="249" s="1"/>
  <c r="J36" i="249" s="1"/>
  <c r="E36" i="249"/>
  <c r="F36" i="249"/>
  <c r="I36" i="249"/>
  <c r="G36" i="249"/>
  <c r="D37" i="249"/>
  <c r="E37" i="249"/>
  <c r="F37" i="249"/>
  <c r="G37" i="249"/>
  <c r="I37" i="249" s="1"/>
  <c r="D38" i="249"/>
  <c r="E38" i="249"/>
  <c r="H38" i="249"/>
  <c r="F38" i="249"/>
  <c r="I38" i="249" s="1"/>
  <c r="G38" i="249"/>
  <c r="D39" i="249"/>
  <c r="H39" i="249" s="1"/>
  <c r="E39" i="249"/>
  <c r="F39" i="249"/>
  <c r="I39" i="249" s="1"/>
  <c r="G39" i="249"/>
  <c r="D40" i="249"/>
  <c r="E40" i="249"/>
  <c r="F40" i="249"/>
  <c r="G40" i="249"/>
  <c r="D41" i="249"/>
  <c r="E41" i="249"/>
  <c r="F41" i="249"/>
  <c r="I41" i="249" s="1"/>
  <c r="G41" i="249"/>
  <c r="H41" i="249"/>
  <c r="D42" i="249"/>
  <c r="H42" i="249" s="1"/>
  <c r="E42" i="249"/>
  <c r="F42" i="249"/>
  <c r="G42" i="249"/>
  <c r="D43" i="249"/>
  <c r="E43" i="249"/>
  <c r="H43" i="249" s="1"/>
  <c r="F43" i="249"/>
  <c r="G43" i="249"/>
  <c r="D45" i="249"/>
  <c r="E45" i="249"/>
  <c r="F45" i="249"/>
  <c r="G45" i="249"/>
  <c r="I45" i="249"/>
  <c r="D46" i="249"/>
  <c r="E46" i="249"/>
  <c r="F46" i="249"/>
  <c r="I46" i="249" s="1"/>
  <c r="G46" i="249"/>
  <c r="D47" i="249"/>
  <c r="E47" i="249"/>
  <c r="H47" i="249" s="1"/>
  <c r="J47" i="249" s="1"/>
  <c r="K47" i="249" s="1"/>
  <c r="F47" i="249"/>
  <c r="I47" i="249" s="1"/>
  <c r="G47" i="249"/>
  <c r="D48" i="249"/>
  <c r="E48" i="249"/>
  <c r="F48" i="249"/>
  <c r="G48" i="249"/>
  <c r="I48" i="249" s="1"/>
  <c r="D49" i="249"/>
  <c r="E49" i="249"/>
  <c r="F49" i="249"/>
  <c r="G49" i="249"/>
  <c r="D50" i="249"/>
  <c r="E50" i="249"/>
  <c r="F50" i="249"/>
  <c r="I50" i="249" s="1"/>
  <c r="G50" i="249"/>
  <c r="D16" i="248"/>
  <c r="D16" i="250"/>
  <c r="E16" i="248"/>
  <c r="E16" i="250" s="1"/>
  <c r="F16" i="248"/>
  <c r="G16" i="248"/>
  <c r="I16" i="248" s="1"/>
  <c r="G16" i="250"/>
  <c r="D17" i="248"/>
  <c r="D17" i="250" s="1"/>
  <c r="H17" i="250" s="1"/>
  <c r="E17" i="248"/>
  <c r="E17" i="250" s="1"/>
  <c r="F17" i="248"/>
  <c r="F17" i="250" s="1"/>
  <c r="G17" i="248"/>
  <c r="G17" i="250" s="1"/>
  <c r="H17" i="248"/>
  <c r="D18" i="248"/>
  <c r="D18" i="250" s="1"/>
  <c r="E18" i="248"/>
  <c r="E18" i="250" s="1"/>
  <c r="F18" i="248"/>
  <c r="F18" i="250" s="1"/>
  <c r="G18" i="248"/>
  <c r="G18" i="250" s="1"/>
  <c r="D19" i="248"/>
  <c r="D19" i="250"/>
  <c r="E19" i="248"/>
  <c r="H19" i="248" s="1"/>
  <c r="F19" i="248"/>
  <c r="F19" i="250" s="1"/>
  <c r="I19" i="250" s="1"/>
  <c r="G19" i="248"/>
  <c r="G19" i="250"/>
  <c r="D20" i="248"/>
  <c r="E20" i="248"/>
  <c r="E20" i="250" s="1"/>
  <c r="F20" i="248"/>
  <c r="F20" i="250" s="1"/>
  <c r="G20" i="248"/>
  <c r="G20" i="250"/>
  <c r="I20" i="248"/>
  <c r="D21" i="248"/>
  <c r="D21" i="250" s="1"/>
  <c r="E21" i="248"/>
  <c r="E21" i="250" s="1"/>
  <c r="F21" i="248"/>
  <c r="F21" i="250" s="1"/>
  <c r="G21" i="248"/>
  <c r="G21" i="250"/>
  <c r="D23" i="248"/>
  <c r="D23" i="250" s="1"/>
  <c r="E23" i="248"/>
  <c r="F23" i="248"/>
  <c r="F23" i="250"/>
  <c r="I23" i="250" s="1"/>
  <c r="G23" i="248"/>
  <c r="G23" i="250" s="1"/>
  <c r="I23" i="248"/>
  <c r="D24" i="248"/>
  <c r="D24" i="250" s="1"/>
  <c r="H24" i="250" s="1"/>
  <c r="E24" i="248"/>
  <c r="E24" i="250" s="1"/>
  <c r="F24" i="248"/>
  <c r="G24" i="248"/>
  <c r="G24" i="250"/>
  <c r="D25" i="248"/>
  <c r="D25" i="250"/>
  <c r="E25" i="248"/>
  <c r="E25" i="250" s="1"/>
  <c r="F25" i="248"/>
  <c r="F25" i="250"/>
  <c r="I25" i="250"/>
  <c r="G25" i="248"/>
  <c r="G25" i="250" s="1"/>
  <c r="H25" i="248"/>
  <c r="D26" i="248"/>
  <c r="D26" i="250" s="1"/>
  <c r="E26" i="248"/>
  <c r="E26" i="250" s="1"/>
  <c r="F26" i="248"/>
  <c r="I26" i="248" s="1"/>
  <c r="G26" i="248"/>
  <c r="G29" i="248" s="1"/>
  <c r="D27" i="248"/>
  <c r="D27" i="250" s="1"/>
  <c r="E27" i="248"/>
  <c r="E27" i="250" s="1"/>
  <c r="F27" i="248"/>
  <c r="F27" i="250" s="1"/>
  <c r="I27" i="250" s="1"/>
  <c r="G27" i="248"/>
  <c r="G27" i="250" s="1"/>
  <c r="I27" i="248"/>
  <c r="D28" i="248"/>
  <c r="D28" i="250"/>
  <c r="E28" i="248"/>
  <c r="E28" i="250" s="1"/>
  <c r="F28" i="248"/>
  <c r="I28" i="248" s="1"/>
  <c r="G28" i="248"/>
  <c r="G28" i="250" s="1"/>
  <c r="H28" i="248"/>
  <c r="J28" i="248" s="1"/>
  <c r="D30" i="248"/>
  <c r="D30" i="250" s="1"/>
  <c r="E30" i="248"/>
  <c r="E30" i="250" s="1"/>
  <c r="F30" i="248"/>
  <c r="I30" i="248" s="1"/>
  <c r="G30" i="248"/>
  <c r="G30" i="250" s="1"/>
  <c r="D31" i="248"/>
  <c r="H31" i="248" s="1"/>
  <c r="E31" i="248"/>
  <c r="F31" i="248"/>
  <c r="F31" i="250"/>
  <c r="I31" i="250" s="1"/>
  <c r="G31" i="248"/>
  <c r="G31" i="250" s="1"/>
  <c r="D32" i="248"/>
  <c r="D32" i="250" s="1"/>
  <c r="H32" i="250" s="1"/>
  <c r="E32" i="248"/>
  <c r="E32" i="250"/>
  <c r="F32" i="248"/>
  <c r="F32" i="250" s="1"/>
  <c r="G32" i="248"/>
  <c r="G32" i="250" s="1"/>
  <c r="H32" i="248"/>
  <c r="D33" i="248"/>
  <c r="D33" i="250" s="1"/>
  <c r="E33" i="248"/>
  <c r="E33" i="250" s="1"/>
  <c r="F33" i="248"/>
  <c r="F33" i="250"/>
  <c r="G33" i="248"/>
  <c r="G33" i="250" s="1"/>
  <c r="D34" i="248"/>
  <c r="D34" i="250" s="1"/>
  <c r="E34" i="248"/>
  <c r="E34" i="250" s="1"/>
  <c r="F34" i="248"/>
  <c r="G34" i="248"/>
  <c r="G34" i="250"/>
  <c r="D35" i="248"/>
  <c r="D35" i="250"/>
  <c r="E35" i="248"/>
  <c r="F35" i="248"/>
  <c r="F35" i="250" s="1"/>
  <c r="G35" i="248"/>
  <c r="G35" i="250" s="1"/>
  <c r="I35" i="248"/>
  <c r="D36" i="248"/>
  <c r="D36" i="250"/>
  <c r="E36" i="248"/>
  <c r="E36" i="250"/>
  <c r="F36" i="248"/>
  <c r="G36" i="248"/>
  <c r="G36" i="250" s="1"/>
  <c r="I36" i="248"/>
  <c r="D37" i="248"/>
  <c r="D37" i="250"/>
  <c r="E37" i="248"/>
  <c r="H37" i="248" s="1"/>
  <c r="F37" i="248"/>
  <c r="F37" i="250" s="1"/>
  <c r="G37" i="248"/>
  <c r="G37" i="250" s="1"/>
  <c r="D38" i="248"/>
  <c r="D38" i="250" s="1"/>
  <c r="E38" i="248"/>
  <c r="E38" i="250" s="1"/>
  <c r="F38" i="248"/>
  <c r="G38" i="248"/>
  <c r="D39" i="248"/>
  <c r="D39" i="250" s="1"/>
  <c r="E39" i="248"/>
  <c r="F39" i="248"/>
  <c r="F39" i="250"/>
  <c r="I39" i="250" s="1"/>
  <c r="G39" i="248"/>
  <c r="G39" i="250" s="1"/>
  <c r="D40" i="248"/>
  <c r="D40" i="250"/>
  <c r="H40" i="250" s="1"/>
  <c r="E40" i="248"/>
  <c r="E40" i="250"/>
  <c r="F40" i="248"/>
  <c r="F40" i="250" s="1"/>
  <c r="G40" i="248"/>
  <c r="G40" i="250"/>
  <c r="H40" i="248"/>
  <c r="D41" i="248"/>
  <c r="D41" i="250"/>
  <c r="H41" i="250" s="1"/>
  <c r="E41" i="248"/>
  <c r="E41" i="250" s="1"/>
  <c r="F41" i="248"/>
  <c r="F41" i="250"/>
  <c r="I41" i="250" s="1"/>
  <c r="G41" i="248"/>
  <c r="G41" i="250"/>
  <c r="H41" i="248"/>
  <c r="D42" i="248"/>
  <c r="D42" i="250" s="1"/>
  <c r="E42" i="248"/>
  <c r="E42" i="250"/>
  <c r="F42" i="248"/>
  <c r="G42" i="248"/>
  <c r="G42" i="250"/>
  <c r="D43" i="248"/>
  <c r="D43" i="250"/>
  <c r="E43" i="248"/>
  <c r="F43" i="248"/>
  <c r="I43" i="248" s="1"/>
  <c r="F43" i="250"/>
  <c r="G43" i="248"/>
  <c r="G43" i="250" s="1"/>
  <c r="D45" i="248"/>
  <c r="D45" i="250"/>
  <c r="E45" i="248"/>
  <c r="F45" i="248"/>
  <c r="F45" i="250"/>
  <c r="G45" i="248"/>
  <c r="H45" i="248"/>
  <c r="D46" i="248"/>
  <c r="D46" i="250"/>
  <c r="E46" i="248"/>
  <c r="E46" i="250"/>
  <c r="F46" i="248"/>
  <c r="G46" i="248"/>
  <c r="G46" i="250"/>
  <c r="D47" i="248"/>
  <c r="D47" i="250" s="1"/>
  <c r="E47" i="248"/>
  <c r="F47" i="248"/>
  <c r="F47" i="250"/>
  <c r="I47" i="250" s="1"/>
  <c r="G47" i="248"/>
  <c r="G47" i="250" s="1"/>
  <c r="I47" i="248"/>
  <c r="D48" i="248"/>
  <c r="D48" i="250" s="1"/>
  <c r="E48" i="248"/>
  <c r="E48" i="250"/>
  <c r="F48" i="248"/>
  <c r="I48" i="248" s="1"/>
  <c r="G48" i="248"/>
  <c r="G48" i="250"/>
  <c r="D49" i="248"/>
  <c r="H49" i="248" s="1"/>
  <c r="E49" i="248"/>
  <c r="E49" i="250" s="1"/>
  <c r="F49" i="248"/>
  <c r="G49" i="248"/>
  <c r="G49" i="250"/>
  <c r="D50" i="248"/>
  <c r="D50" i="250" s="1"/>
  <c r="E50" i="248"/>
  <c r="F50" i="248"/>
  <c r="F50" i="250"/>
  <c r="I50" i="250"/>
  <c r="G50" i="248"/>
  <c r="G50" i="250"/>
  <c r="D16" i="246"/>
  <c r="H16" i="246" s="1"/>
  <c r="E16" i="246"/>
  <c r="E22" i="246" s="1"/>
  <c r="F16" i="246"/>
  <c r="G16" i="246"/>
  <c r="D17" i="246"/>
  <c r="E17" i="246"/>
  <c r="F17" i="246"/>
  <c r="F22" i="246" s="1"/>
  <c r="G17" i="246"/>
  <c r="H17" i="246"/>
  <c r="D18" i="246"/>
  <c r="E18" i="246"/>
  <c r="E18" i="247"/>
  <c r="F18" i="246"/>
  <c r="I18" i="246" s="1"/>
  <c r="G18" i="246"/>
  <c r="H18" i="246"/>
  <c r="D19" i="246"/>
  <c r="H19" i="246" s="1"/>
  <c r="E19" i="246"/>
  <c r="F19" i="246"/>
  <c r="G19" i="246"/>
  <c r="D20" i="246"/>
  <c r="H20" i="246" s="1"/>
  <c r="E20" i="246"/>
  <c r="F20" i="246"/>
  <c r="G20" i="246"/>
  <c r="D21" i="246"/>
  <c r="E21" i="246"/>
  <c r="H21" i="246" s="1"/>
  <c r="F21" i="246"/>
  <c r="G21" i="246"/>
  <c r="I21" i="246" s="1"/>
  <c r="D22" i="246"/>
  <c r="D23" i="246"/>
  <c r="E23" i="246"/>
  <c r="F23" i="246"/>
  <c r="G23" i="246"/>
  <c r="I23" i="246" s="1"/>
  <c r="H23" i="246"/>
  <c r="J23" i="246" s="1"/>
  <c r="K23" i="246" s="1"/>
  <c r="D24" i="246"/>
  <c r="H24" i="246" s="1"/>
  <c r="E24" i="246"/>
  <c r="F24" i="246"/>
  <c r="G24" i="246"/>
  <c r="D25" i="246"/>
  <c r="E25" i="246"/>
  <c r="H25" i="246"/>
  <c r="F25" i="246"/>
  <c r="G25" i="246"/>
  <c r="I25" i="246" s="1"/>
  <c r="D26" i="246"/>
  <c r="E26" i="246"/>
  <c r="F26" i="246"/>
  <c r="I26" i="246" s="1"/>
  <c r="G26" i="246"/>
  <c r="D27" i="246"/>
  <c r="E27" i="246"/>
  <c r="F27" i="246"/>
  <c r="I27" i="246" s="1"/>
  <c r="G27" i="246"/>
  <c r="H27" i="246"/>
  <c r="J27" i="246" s="1"/>
  <c r="D28" i="246"/>
  <c r="E28" i="246"/>
  <c r="H28" i="246"/>
  <c r="F28" i="246"/>
  <c r="I28" i="246" s="1"/>
  <c r="G28" i="246"/>
  <c r="D29" i="246"/>
  <c r="D30" i="246"/>
  <c r="E30" i="246"/>
  <c r="H30" i="246" s="1"/>
  <c r="J30" i="246" s="1"/>
  <c r="F30" i="246"/>
  <c r="G30" i="246"/>
  <c r="I30" i="246" s="1"/>
  <c r="D31" i="246"/>
  <c r="E31" i="246"/>
  <c r="F31" i="246"/>
  <c r="G31" i="246"/>
  <c r="H31" i="246"/>
  <c r="D32" i="246"/>
  <c r="E32" i="246"/>
  <c r="H32" i="246"/>
  <c r="F32" i="246"/>
  <c r="I32" i="246" s="1"/>
  <c r="J32" i="246" s="1"/>
  <c r="G32" i="246"/>
  <c r="D33" i="246"/>
  <c r="H33" i="246" s="1"/>
  <c r="E33" i="246"/>
  <c r="F33" i="246"/>
  <c r="I33" i="246" s="1"/>
  <c r="G33" i="246"/>
  <c r="D34" i="246"/>
  <c r="H34" i="246" s="1"/>
  <c r="E34" i="246"/>
  <c r="F34" i="246"/>
  <c r="I34" i="246" s="1"/>
  <c r="G34" i="246"/>
  <c r="D35" i="246"/>
  <c r="E35" i="246"/>
  <c r="F35" i="246"/>
  <c r="I35" i="246" s="1"/>
  <c r="J35" i="246" s="1"/>
  <c r="K35" i="246" s="1"/>
  <c r="G35" i="246"/>
  <c r="H35" i="246"/>
  <c r="D36" i="246"/>
  <c r="E36" i="246"/>
  <c r="H36" i="246"/>
  <c r="J36" i="246" s="1"/>
  <c r="F36" i="246"/>
  <c r="G36" i="246"/>
  <c r="I36" i="246" s="1"/>
  <c r="D37" i="246"/>
  <c r="E37" i="246"/>
  <c r="H37" i="246"/>
  <c r="F37" i="246"/>
  <c r="G37" i="246"/>
  <c r="I37" i="246" s="1"/>
  <c r="J37" i="246" s="1"/>
  <c r="D38" i="246"/>
  <c r="H38" i="246" s="1"/>
  <c r="E38" i="246"/>
  <c r="F38" i="246"/>
  <c r="I38" i="246" s="1"/>
  <c r="G38" i="246"/>
  <c r="D39" i="246"/>
  <c r="H39" i="246" s="1"/>
  <c r="J39" i="246" s="1"/>
  <c r="E39" i="246"/>
  <c r="F39" i="246"/>
  <c r="I39" i="246" s="1"/>
  <c r="G39" i="246"/>
  <c r="D40" i="246"/>
  <c r="E40" i="246"/>
  <c r="H40" i="246"/>
  <c r="F40" i="246"/>
  <c r="G40" i="246"/>
  <c r="I40" i="246" s="1"/>
  <c r="D41" i="246"/>
  <c r="E41" i="246"/>
  <c r="F41" i="246"/>
  <c r="I41" i="246"/>
  <c r="J41" i="246" s="1"/>
  <c r="G41" i="246"/>
  <c r="H41" i="246"/>
  <c r="D42" i="246"/>
  <c r="H42" i="246" s="1"/>
  <c r="E42" i="246"/>
  <c r="F42" i="246"/>
  <c r="G42" i="246"/>
  <c r="I42" i="246"/>
  <c r="D43" i="246"/>
  <c r="E43" i="246"/>
  <c r="H43" i="246" s="1"/>
  <c r="F43" i="246"/>
  <c r="G43" i="246"/>
  <c r="E44" i="246"/>
  <c r="D45" i="246"/>
  <c r="D51" i="246" s="1"/>
  <c r="E45" i="246"/>
  <c r="F45" i="246"/>
  <c r="I45" i="246" s="1"/>
  <c r="G45" i="246"/>
  <c r="D46" i="246"/>
  <c r="H46" i="246" s="1"/>
  <c r="E46" i="246"/>
  <c r="F46" i="246"/>
  <c r="I46" i="246" s="1"/>
  <c r="G46" i="246"/>
  <c r="G51" i="246" s="1"/>
  <c r="D47" i="246"/>
  <c r="E47" i="246"/>
  <c r="F47" i="246"/>
  <c r="F51" i="246" s="1"/>
  <c r="G47" i="246"/>
  <c r="H47" i="246"/>
  <c r="D48" i="246"/>
  <c r="E48" i="246"/>
  <c r="H48" i="246"/>
  <c r="J48" i="246" s="1"/>
  <c r="F48" i="246"/>
  <c r="G48" i="246"/>
  <c r="I48" i="246" s="1"/>
  <c r="D49" i="246"/>
  <c r="E49" i="246"/>
  <c r="H49" i="246"/>
  <c r="F49" i="246"/>
  <c r="I49" i="246" s="1"/>
  <c r="G49" i="246"/>
  <c r="D50" i="246"/>
  <c r="H50" i="246" s="1"/>
  <c r="E50" i="246"/>
  <c r="F50" i="246"/>
  <c r="G50" i="246"/>
  <c r="I50" i="246"/>
  <c r="D16" i="245"/>
  <c r="D16" i="260"/>
  <c r="E16" i="245"/>
  <c r="F16" i="245"/>
  <c r="F16" i="260"/>
  <c r="G16" i="245"/>
  <c r="G16" i="247" s="1"/>
  <c r="G16" i="260"/>
  <c r="D17" i="245"/>
  <c r="E17" i="245"/>
  <c r="E17" i="260"/>
  <c r="F17" i="245"/>
  <c r="F17" i="247" s="1"/>
  <c r="I17" i="247" s="1"/>
  <c r="F17" i="260"/>
  <c r="G17" i="245"/>
  <c r="G17" i="247" s="1"/>
  <c r="G17" i="260"/>
  <c r="D18" i="245"/>
  <c r="H18" i="245" s="1"/>
  <c r="D18" i="260"/>
  <c r="H18" i="260"/>
  <c r="E18" i="245"/>
  <c r="E18" i="260"/>
  <c r="F18" i="245"/>
  <c r="G18" i="245"/>
  <c r="D19" i="245"/>
  <c r="D19" i="247" s="1"/>
  <c r="D19" i="260"/>
  <c r="E19" i="245"/>
  <c r="E19" i="247" s="1"/>
  <c r="F19" i="245"/>
  <c r="G19" i="245"/>
  <c r="G19" i="260"/>
  <c r="D20" i="245"/>
  <c r="D20" i="247" s="1"/>
  <c r="D20" i="260"/>
  <c r="E20" i="245"/>
  <c r="H20" i="245"/>
  <c r="F20" i="245"/>
  <c r="F20" i="260"/>
  <c r="G20" i="245"/>
  <c r="G20" i="247" s="1"/>
  <c r="D21" i="245"/>
  <c r="E21" i="245"/>
  <c r="E21" i="260"/>
  <c r="F21" i="245"/>
  <c r="F21" i="247" s="1"/>
  <c r="F21" i="260"/>
  <c r="G21" i="245"/>
  <c r="G21" i="260"/>
  <c r="D23" i="245"/>
  <c r="D23" i="247" s="1"/>
  <c r="D23" i="260"/>
  <c r="E23" i="245"/>
  <c r="E23" i="247" s="1"/>
  <c r="F23" i="245"/>
  <c r="G23" i="245"/>
  <c r="G23" i="260"/>
  <c r="D24" i="245"/>
  <c r="D24" i="260" s="1"/>
  <c r="E24" i="245"/>
  <c r="F24" i="245"/>
  <c r="I24" i="245" s="1"/>
  <c r="F24" i="260"/>
  <c r="I24" i="260" s="1"/>
  <c r="G24" i="245"/>
  <c r="G24" i="247" s="1"/>
  <c r="G24" i="260"/>
  <c r="H24" i="245"/>
  <c r="J24" i="245" s="1"/>
  <c r="D25" i="245"/>
  <c r="H25" i="245" s="1"/>
  <c r="J25" i="245" s="1"/>
  <c r="E25" i="245"/>
  <c r="E25" i="260" s="1"/>
  <c r="F25" i="245"/>
  <c r="F25" i="260"/>
  <c r="G25" i="245"/>
  <c r="G25" i="260" s="1"/>
  <c r="I25" i="245"/>
  <c r="D26" i="245"/>
  <c r="D26" i="260"/>
  <c r="E26" i="245"/>
  <c r="E26" i="247" s="1"/>
  <c r="F26" i="245"/>
  <c r="F26" i="247" s="1"/>
  <c r="F26" i="260"/>
  <c r="G26" i="245"/>
  <c r="I26" i="245" s="1"/>
  <c r="D27" i="245"/>
  <c r="D27" i="260" s="1"/>
  <c r="H27" i="260" s="1"/>
  <c r="E27" i="245"/>
  <c r="E27" i="247" s="1"/>
  <c r="E27" i="260"/>
  <c r="F27" i="245"/>
  <c r="G27" i="245"/>
  <c r="I27" i="245" s="1"/>
  <c r="G27" i="260"/>
  <c r="D28" i="245"/>
  <c r="H28" i="245" s="1"/>
  <c r="D28" i="260"/>
  <c r="E28" i="245"/>
  <c r="F28" i="245"/>
  <c r="F28" i="260"/>
  <c r="I28" i="260" s="1"/>
  <c r="G28" i="245"/>
  <c r="G28" i="260"/>
  <c r="E29" i="245"/>
  <c r="D30" i="245"/>
  <c r="D30" i="260"/>
  <c r="E30" i="245"/>
  <c r="F30" i="245"/>
  <c r="F30" i="247" s="1"/>
  <c r="F30" i="260"/>
  <c r="G30" i="245"/>
  <c r="I30" i="245"/>
  <c r="D31" i="245"/>
  <c r="E31" i="245"/>
  <c r="E31" i="260"/>
  <c r="F31" i="245"/>
  <c r="G31" i="245"/>
  <c r="I31" i="245" s="1"/>
  <c r="D32" i="245"/>
  <c r="D32" i="260"/>
  <c r="E32" i="245"/>
  <c r="F32" i="245"/>
  <c r="F32" i="260"/>
  <c r="G32" i="245"/>
  <c r="G32" i="260"/>
  <c r="D33" i="245"/>
  <c r="E33" i="245"/>
  <c r="E33" i="260"/>
  <c r="F33" i="245"/>
  <c r="F33" i="260" s="1"/>
  <c r="I33" i="260" s="1"/>
  <c r="G33" i="245"/>
  <c r="G33" i="247" s="1"/>
  <c r="G33" i="260"/>
  <c r="I33" i="245"/>
  <c r="D34" i="245"/>
  <c r="D34" i="260"/>
  <c r="E34" i="245"/>
  <c r="F34" i="245"/>
  <c r="F34" i="247" s="1"/>
  <c r="F34" i="260"/>
  <c r="G34" i="245"/>
  <c r="I34" i="245"/>
  <c r="D35" i="245"/>
  <c r="E35" i="245"/>
  <c r="E35" i="247" s="1"/>
  <c r="F35" i="245"/>
  <c r="G35" i="245"/>
  <c r="I35" i="245" s="1"/>
  <c r="G35" i="260"/>
  <c r="D36" i="245"/>
  <c r="D36" i="260"/>
  <c r="E36" i="245"/>
  <c r="F36" i="245"/>
  <c r="F36" i="260" s="1"/>
  <c r="I36" i="260" s="1"/>
  <c r="G36" i="245"/>
  <c r="G36" i="260"/>
  <c r="D37" i="245"/>
  <c r="E37" i="245"/>
  <c r="E37" i="260"/>
  <c r="F37" i="245"/>
  <c r="F37" i="260"/>
  <c r="G37" i="245"/>
  <c r="G37" i="247" s="1"/>
  <c r="G37" i="260"/>
  <c r="I37" i="245"/>
  <c r="D38" i="245"/>
  <c r="D38" i="260"/>
  <c r="E38" i="245"/>
  <c r="E38" i="260" s="1"/>
  <c r="F38" i="245"/>
  <c r="F38" i="260"/>
  <c r="G38" i="245"/>
  <c r="I38" i="245" s="1"/>
  <c r="D39" i="245"/>
  <c r="H39" i="245" s="1"/>
  <c r="E39" i="245"/>
  <c r="E39" i="247" s="1"/>
  <c r="E39" i="260"/>
  <c r="F39" i="245"/>
  <c r="G39" i="245"/>
  <c r="G39" i="260"/>
  <c r="D40" i="245"/>
  <c r="D40" i="260"/>
  <c r="E40" i="245"/>
  <c r="F40" i="245"/>
  <c r="F40" i="260"/>
  <c r="I40" i="260" s="1"/>
  <c r="G40" i="245"/>
  <c r="G40" i="260"/>
  <c r="D41" i="245"/>
  <c r="E41" i="245"/>
  <c r="E41" i="260" s="1"/>
  <c r="F41" i="245"/>
  <c r="F41" i="260" s="1"/>
  <c r="I41" i="260" s="1"/>
  <c r="G41" i="245"/>
  <c r="G41" i="247" s="1"/>
  <c r="G41" i="260"/>
  <c r="D42" i="245"/>
  <c r="D42" i="260" s="1"/>
  <c r="E42" i="245"/>
  <c r="E42" i="260" s="1"/>
  <c r="F42" i="245"/>
  <c r="F42" i="247" s="1"/>
  <c r="F42" i="260"/>
  <c r="G42" i="245"/>
  <c r="I42" i="245" s="1"/>
  <c r="D43" i="245"/>
  <c r="D43" i="260"/>
  <c r="H43" i="260" s="1"/>
  <c r="E43" i="245"/>
  <c r="E43" i="247" s="1"/>
  <c r="E43" i="260"/>
  <c r="F43" i="245"/>
  <c r="G43" i="245"/>
  <c r="G43" i="260" s="1"/>
  <c r="H43" i="245"/>
  <c r="D45" i="245"/>
  <c r="E45" i="245"/>
  <c r="E45" i="260" s="1"/>
  <c r="F45" i="245"/>
  <c r="F45" i="260"/>
  <c r="G45" i="245"/>
  <c r="G45" i="260" s="1"/>
  <c r="D46" i="245"/>
  <c r="D46" i="260" s="1"/>
  <c r="H46" i="260" s="1"/>
  <c r="E46" i="245"/>
  <c r="E46" i="260"/>
  <c r="F46" i="245"/>
  <c r="F46" i="247" s="1"/>
  <c r="F46" i="260"/>
  <c r="G46" i="245"/>
  <c r="H46" i="245"/>
  <c r="J46" i="245" s="1"/>
  <c r="I46" i="245"/>
  <c r="D47" i="245"/>
  <c r="D47" i="260"/>
  <c r="H47" i="260" s="1"/>
  <c r="E47" i="245"/>
  <c r="E47" i="260" s="1"/>
  <c r="F47" i="245"/>
  <c r="I47" i="245"/>
  <c r="G47" i="245"/>
  <c r="G47" i="260" s="1"/>
  <c r="H47" i="245"/>
  <c r="J47" i="245" s="1"/>
  <c r="D48" i="245"/>
  <c r="E48" i="245"/>
  <c r="H48" i="245"/>
  <c r="F48" i="245"/>
  <c r="F48" i="260" s="1"/>
  <c r="G48" i="245"/>
  <c r="G48" i="260"/>
  <c r="I48" i="260" s="1"/>
  <c r="D49" i="245"/>
  <c r="E49" i="245"/>
  <c r="E49" i="260" s="1"/>
  <c r="F49" i="245"/>
  <c r="G49" i="245"/>
  <c r="G49" i="247" s="1"/>
  <c r="D50" i="245"/>
  <c r="D50" i="260" s="1"/>
  <c r="H50" i="260" s="1"/>
  <c r="E50" i="245"/>
  <c r="E50" i="260"/>
  <c r="F50" i="245"/>
  <c r="F50" i="247" s="1"/>
  <c r="F50" i="260"/>
  <c r="G50" i="245"/>
  <c r="H50" i="245"/>
  <c r="J50" i="245" s="1"/>
  <c r="I50" i="245"/>
  <c r="H16" i="244"/>
  <c r="I16" i="244"/>
  <c r="J16" i="244" s="1"/>
  <c r="H17" i="244"/>
  <c r="I17" i="244"/>
  <c r="H18" i="244"/>
  <c r="J18" i="244" s="1"/>
  <c r="I18" i="244"/>
  <c r="H19" i="244"/>
  <c r="I19" i="244"/>
  <c r="J19" i="244" s="1"/>
  <c r="K19" i="244" s="1"/>
  <c r="H20" i="244"/>
  <c r="I20" i="244"/>
  <c r="J20" i="244"/>
  <c r="H21" i="244"/>
  <c r="J21" i="244"/>
  <c r="I21" i="244"/>
  <c r="D22" i="244"/>
  <c r="E22" i="244"/>
  <c r="F22" i="244"/>
  <c r="G22" i="244"/>
  <c r="H23" i="244"/>
  <c r="J23" i="244" s="1"/>
  <c r="K23" i="244" s="1"/>
  <c r="I23" i="244"/>
  <c r="H24" i="244"/>
  <c r="I24" i="244"/>
  <c r="J24" i="244" s="1"/>
  <c r="H25" i="244"/>
  <c r="I25" i="244"/>
  <c r="J25" i="244" s="1"/>
  <c r="H26" i="244"/>
  <c r="I26" i="244"/>
  <c r="H27" i="244"/>
  <c r="I27" i="244"/>
  <c r="H28" i="244"/>
  <c r="J28" i="244" s="1"/>
  <c r="I28" i="244"/>
  <c r="D29" i="244"/>
  <c r="E29" i="244"/>
  <c r="F29" i="244"/>
  <c r="G29" i="244"/>
  <c r="H29" i="244"/>
  <c r="H30" i="244"/>
  <c r="J30" i="244"/>
  <c r="I30" i="244"/>
  <c r="H31" i="244"/>
  <c r="J31" i="244" s="1"/>
  <c r="K31" i="244" s="1"/>
  <c r="I31" i="244"/>
  <c r="H32" i="244"/>
  <c r="I32" i="244"/>
  <c r="J32" i="244" s="1"/>
  <c r="H33" i="244"/>
  <c r="I33" i="244"/>
  <c r="J33" i="244" s="1"/>
  <c r="H34" i="244"/>
  <c r="I34" i="244"/>
  <c r="H35" i="244"/>
  <c r="I35" i="244"/>
  <c r="H36" i="244"/>
  <c r="J36" i="244" s="1"/>
  <c r="I36" i="244"/>
  <c r="H37" i="244"/>
  <c r="J37" i="244" s="1"/>
  <c r="I37" i="244"/>
  <c r="H38" i="244"/>
  <c r="J38" i="244"/>
  <c r="I38" i="244"/>
  <c r="H39" i="244"/>
  <c r="I39" i="244"/>
  <c r="J39" i="244"/>
  <c r="K39" i="244" s="1"/>
  <c r="H40" i="244"/>
  <c r="I40" i="244"/>
  <c r="J40" i="244"/>
  <c r="H41" i="244"/>
  <c r="J41" i="244"/>
  <c r="I41" i="244"/>
  <c r="H42" i="244"/>
  <c r="J42" i="244" s="1"/>
  <c r="I42" i="244"/>
  <c r="H43" i="244"/>
  <c r="I43" i="244"/>
  <c r="J43" i="244" s="1"/>
  <c r="D44" i="244"/>
  <c r="E44" i="244"/>
  <c r="F44" i="244"/>
  <c r="G44" i="244"/>
  <c r="H45" i="244"/>
  <c r="I45" i="244"/>
  <c r="H46" i="244"/>
  <c r="J46" i="244"/>
  <c r="L46" i="244" s="1"/>
  <c r="I46" i="244"/>
  <c r="H47" i="244"/>
  <c r="J47" i="244" s="1"/>
  <c r="I47" i="244"/>
  <c r="H48" i="244"/>
  <c r="I48" i="244"/>
  <c r="J48" i="244"/>
  <c r="H49" i="244"/>
  <c r="I49" i="244"/>
  <c r="J49" i="244" s="1"/>
  <c r="K49" i="244" s="1"/>
  <c r="H50" i="244"/>
  <c r="I50" i="244"/>
  <c r="J50" i="244" s="1"/>
  <c r="L50" i="244" s="1"/>
  <c r="D51" i="244"/>
  <c r="E51" i="244"/>
  <c r="F51" i="244"/>
  <c r="F52" i="244"/>
  <c r="G51" i="244"/>
  <c r="E52" i="244"/>
  <c r="H16" i="243"/>
  <c r="I16" i="243"/>
  <c r="H17" i="243"/>
  <c r="I17" i="243"/>
  <c r="J17" i="243" s="1"/>
  <c r="K17" i="243" s="1"/>
  <c r="H18" i="243"/>
  <c r="I18" i="243"/>
  <c r="J18" i="243" s="1"/>
  <c r="H19" i="243"/>
  <c r="I19" i="243"/>
  <c r="H20" i="243"/>
  <c r="J20" i="243" s="1"/>
  <c r="K20" i="243" s="1"/>
  <c r="I20" i="243"/>
  <c r="H21" i="243"/>
  <c r="J21" i="243" s="1"/>
  <c r="I21" i="243"/>
  <c r="D22" i="243"/>
  <c r="E22" i="243"/>
  <c r="F22" i="243"/>
  <c r="G22" i="243"/>
  <c r="H23" i="243"/>
  <c r="I23" i="243"/>
  <c r="H24" i="243"/>
  <c r="I24" i="243"/>
  <c r="H25" i="243"/>
  <c r="J25" i="243"/>
  <c r="K25" i="243" s="1"/>
  <c r="I25" i="243"/>
  <c r="H26" i="243"/>
  <c r="J26" i="243" s="1"/>
  <c r="I26" i="243"/>
  <c r="H27" i="243"/>
  <c r="J27" i="243" s="1"/>
  <c r="I27" i="243"/>
  <c r="H28" i="243"/>
  <c r="J28" i="243"/>
  <c r="K28" i="243" s="1"/>
  <c r="I28" i="243"/>
  <c r="D29" i="243"/>
  <c r="E29" i="243"/>
  <c r="F29" i="243"/>
  <c r="G29" i="243"/>
  <c r="G52" i="243" s="1"/>
  <c r="H30" i="243"/>
  <c r="I30" i="243"/>
  <c r="J30" i="243" s="1"/>
  <c r="H31" i="243"/>
  <c r="I31" i="243"/>
  <c r="J31" i="243"/>
  <c r="H32" i="243"/>
  <c r="J32" i="243"/>
  <c r="K32" i="243" s="1"/>
  <c r="I32" i="243"/>
  <c r="H33" i="243"/>
  <c r="J33" i="243" s="1"/>
  <c r="K33" i="243" s="1"/>
  <c r="I33" i="243"/>
  <c r="H34" i="243"/>
  <c r="I34" i="243"/>
  <c r="H35" i="243"/>
  <c r="J35" i="243" s="1"/>
  <c r="I35" i="243"/>
  <c r="H36" i="243"/>
  <c r="J36" i="243"/>
  <c r="K36" i="243"/>
  <c r="I36" i="243"/>
  <c r="H37" i="243"/>
  <c r="I37" i="243"/>
  <c r="J37" i="243" s="1"/>
  <c r="H38" i="243"/>
  <c r="I38" i="243"/>
  <c r="J38" i="243"/>
  <c r="H39" i="243"/>
  <c r="I39" i="243"/>
  <c r="H40" i="243"/>
  <c r="J40" i="243"/>
  <c r="K40" i="243"/>
  <c r="I40" i="243"/>
  <c r="H41" i="243"/>
  <c r="I41" i="243"/>
  <c r="J41" i="243" s="1"/>
  <c r="K41" i="243" s="1"/>
  <c r="H42" i="243"/>
  <c r="I42" i="243"/>
  <c r="J42" i="243"/>
  <c r="H43" i="243"/>
  <c r="I43" i="243"/>
  <c r="J43" i="243"/>
  <c r="D44" i="243"/>
  <c r="E44" i="243"/>
  <c r="F44" i="243"/>
  <c r="G44" i="243"/>
  <c r="H45" i="243"/>
  <c r="J45" i="243" s="1"/>
  <c r="K45" i="243" s="1"/>
  <c r="I45" i="243"/>
  <c r="H46" i="243"/>
  <c r="I46" i="243"/>
  <c r="H47" i="243"/>
  <c r="I47" i="243"/>
  <c r="J47" i="243" s="1"/>
  <c r="H48" i="243"/>
  <c r="I48" i="243"/>
  <c r="J48" i="243" s="1"/>
  <c r="K48" i="243" s="1"/>
  <c r="H49" i="243"/>
  <c r="I49" i="243"/>
  <c r="J49" i="243" s="1"/>
  <c r="H50" i="243"/>
  <c r="J50" i="243" s="1"/>
  <c r="I50" i="243"/>
  <c r="D51" i="243"/>
  <c r="E51" i="243"/>
  <c r="F51" i="243"/>
  <c r="F52" i="243" s="1"/>
  <c r="G51" i="243"/>
  <c r="D52" i="243"/>
  <c r="H16" i="242"/>
  <c r="J16" i="242"/>
  <c r="I16" i="242"/>
  <c r="K16" i="242"/>
  <c r="H17" i="242"/>
  <c r="I17" i="242"/>
  <c r="J17" i="242" s="1"/>
  <c r="H18" i="242"/>
  <c r="J18" i="242" s="1"/>
  <c r="I18" i="242"/>
  <c r="H19" i="242"/>
  <c r="J19" i="242"/>
  <c r="K19" i="242" s="1"/>
  <c r="I19" i="242"/>
  <c r="H20" i="242"/>
  <c r="J20" i="242" s="1"/>
  <c r="K20" i="242" s="1"/>
  <c r="I20" i="242"/>
  <c r="H21" i="242"/>
  <c r="I21" i="242"/>
  <c r="D22" i="242"/>
  <c r="E22" i="242"/>
  <c r="F22" i="242"/>
  <c r="F52" i="242" s="1"/>
  <c r="G22" i="242"/>
  <c r="G52" i="242" s="1"/>
  <c r="H23" i="242"/>
  <c r="I23" i="242"/>
  <c r="H24" i="242"/>
  <c r="J24" i="242"/>
  <c r="I24" i="242"/>
  <c r="K24" i="242"/>
  <c r="H25" i="242"/>
  <c r="I25" i="242"/>
  <c r="J25" i="242" s="1"/>
  <c r="H26" i="242"/>
  <c r="J26" i="242" s="1"/>
  <c r="I26" i="242"/>
  <c r="H27" i="242"/>
  <c r="J27" i="242"/>
  <c r="K27" i="242" s="1"/>
  <c r="I27" i="242"/>
  <c r="H28" i="242"/>
  <c r="J28" i="242" s="1"/>
  <c r="K28" i="242" s="1"/>
  <c r="I28" i="242"/>
  <c r="D29" i="242"/>
  <c r="E29" i="242"/>
  <c r="F29" i="242"/>
  <c r="G29" i="242"/>
  <c r="H30" i="242"/>
  <c r="J30" i="242" s="1"/>
  <c r="I30" i="242"/>
  <c r="H31" i="242"/>
  <c r="J31" i="242" s="1"/>
  <c r="K31" i="242" s="1"/>
  <c r="I31" i="242"/>
  <c r="H32" i="242"/>
  <c r="J32" i="242" s="1"/>
  <c r="K32" i="242" s="1"/>
  <c r="I32" i="242"/>
  <c r="H33" i="242"/>
  <c r="J33" i="242" s="1"/>
  <c r="K33" i="242" s="1"/>
  <c r="I33" i="242"/>
  <c r="H34" i="242"/>
  <c r="I34" i="242"/>
  <c r="J34" i="242" s="1"/>
  <c r="H35" i="242"/>
  <c r="I35" i="242"/>
  <c r="J35" i="242" s="1"/>
  <c r="K35" i="242" s="1"/>
  <c r="H36" i="242"/>
  <c r="I36" i="242"/>
  <c r="J36" i="242" s="1"/>
  <c r="K36" i="242" s="1"/>
  <c r="H37" i="242"/>
  <c r="I37" i="242"/>
  <c r="J37" i="242"/>
  <c r="K37" i="242" s="1"/>
  <c r="H38" i="242"/>
  <c r="I38" i="242"/>
  <c r="H39" i="242"/>
  <c r="J39" i="242" s="1"/>
  <c r="K39" i="242"/>
  <c r="I39" i="242"/>
  <c r="H40" i="242"/>
  <c r="J40" i="242" s="1"/>
  <c r="K40" i="242" s="1"/>
  <c r="I40" i="242"/>
  <c r="H41" i="242"/>
  <c r="I41" i="242"/>
  <c r="J41" i="242"/>
  <c r="K41" i="242"/>
  <c r="H42" i="242"/>
  <c r="I42" i="242"/>
  <c r="J42" i="242"/>
  <c r="H43" i="242"/>
  <c r="J43" i="242" s="1"/>
  <c r="K43" i="242" s="1"/>
  <c r="I43" i="242"/>
  <c r="I44" i="242" s="1"/>
  <c r="D44" i="242"/>
  <c r="E44" i="242"/>
  <c r="F44" i="242"/>
  <c r="G44" i="242"/>
  <c r="H45" i="242"/>
  <c r="I45" i="242"/>
  <c r="J45" i="242"/>
  <c r="H46" i="242"/>
  <c r="I46" i="242"/>
  <c r="I51" i="242" s="1"/>
  <c r="H47" i="242"/>
  <c r="H51" i="242"/>
  <c r="I47" i="242"/>
  <c r="H48" i="242"/>
  <c r="I48" i="242"/>
  <c r="J48" i="242" s="1"/>
  <c r="K48" i="242" s="1"/>
  <c r="H49" i="242"/>
  <c r="I49" i="242"/>
  <c r="J49" i="242"/>
  <c r="K49" i="242" s="1"/>
  <c r="H50" i="242"/>
  <c r="I50" i="242"/>
  <c r="J50" i="242"/>
  <c r="D51" i="242"/>
  <c r="E51" i="242"/>
  <c r="F51" i="242"/>
  <c r="G51" i="242"/>
  <c r="H16" i="241"/>
  <c r="I16" i="241"/>
  <c r="J16" i="241"/>
  <c r="K16" i="241" s="1"/>
  <c r="H17" i="241"/>
  <c r="I17" i="241"/>
  <c r="H18" i="241"/>
  <c r="I18" i="241"/>
  <c r="H19" i="241"/>
  <c r="I19" i="241"/>
  <c r="H20" i="241"/>
  <c r="J20" i="241" s="1"/>
  <c r="K20" i="241" s="1"/>
  <c r="I20" i="241"/>
  <c r="H21" i="241"/>
  <c r="J21" i="241" s="1"/>
  <c r="I21" i="241"/>
  <c r="D22" i="241"/>
  <c r="E22" i="241"/>
  <c r="F22" i="241"/>
  <c r="G22" i="241"/>
  <c r="H22" i="241"/>
  <c r="H23" i="241"/>
  <c r="I23" i="241"/>
  <c r="H24" i="241"/>
  <c r="I24" i="241"/>
  <c r="J24" i="241" s="1"/>
  <c r="K24" i="241" s="1"/>
  <c r="H25" i="241"/>
  <c r="I25" i="241"/>
  <c r="J25" i="241"/>
  <c r="H26" i="241"/>
  <c r="I26" i="241"/>
  <c r="J26" i="241" s="1"/>
  <c r="K26" i="241" s="1"/>
  <c r="H27" i="241"/>
  <c r="I27" i="241"/>
  <c r="J27" i="241" s="1"/>
  <c r="K27" i="241" s="1"/>
  <c r="H28" i="241"/>
  <c r="I28" i="241"/>
  <c r="J28" i="241" s="1"/>
  <c r="K28" i="241" s="1"/>
  <c r="D29" i="241"/>
  <c r="E29" i="241"/>
  <c r="F29" i="241"/>
  <c r="G29" i="241"/>
  <c r="G52" i="241" s="1"/>
  <c r="H30" i="241"/>
  <c r="I30" i="241"/>
  <c r="H31" i="241"/>
  <c r="J31" i="241"/>
  <c r="K31" i="241" s="1"/>
  <c r="I31" i="241"/>
  <c r="H32" i="241"/>
  <c r="I32" i="241"/>
  <c r="H33" i="241"/>
  <c r="J33" i="241" s="1"/>
  <c r="I33" i="241"/>
  <c r="H34" i="241"/>
  <c r="I34" i="241"/>
  <c r="H35" i="241"/>
  <c r="J35" i="241" s="1"/>
  <c r="K35" i="241" s="1"/>
  <c r="I35" i="241"/>
  <c r="H36" i="241"/>
  <c r="I36" i="241"/>
  <c r="H37" i="241"/>
  <c r="J37" i="241" s="1"/>
  <c r="I37" i="241"/>
  <c r="H38" i="241"/>
  <c r="I38" i="241"/>
  <c r="I44" i="241" s="1"/>
  <c r="H39" i="241"/>
  <c r="J39" i="241" s="1"/>
  <c r="K39" i="241" s="1"/>
  <c r="I39" i="241"/>
  <c r="H40" i="241"/>
  <c r="I40" i="241"/>
  <c r="J40" i="241"/>
  <c r="H41" i="241"/>
  <c r="J41" i="241" s="1"/>
  <c r="I41" i="241"/>
  <c r="H42" i="241"/>
  <c r="I42" i="241"/>
  <c r="H43" i="241"/>
  <c r="J43" i="241" s="1"/>
  <c r="K43" i="241" s="1"/>
  <c r="I43" i="241"/>
  <c r="D44" i="241"/>
  <c r="E44" i="241"/>
  <c r="F44" i="241"/>
  <c r="F52" i="241" s="1"/>
  <c r="G44" i="241"/>
  <c r="H45" i="241"/>
  <c r="I45" i="241"/>
  <c r="J45" i="241" s="1"/>
  <c r="H46" i="241"/>
  <c r="I46" i="241"/>
  <c r="H47" i="241"/>
  <c r="J47" i="241" s="1"/>
  <c r="K47" i="241" s="1"/>
  <c r="I47" i="241"/>
  <c r="H48" i="241"/>
  <c r="J48" i="241" s="1"/>
  <c r="K48" i="241" s="1"/>
  <c r="I48" i="241"/>
  <c r="H49" i="241"/>
  <c r="J49" i="241" s="1"/>
  <c r="I49" i="241"/>
  <c r="H50" i="241"/>
  <c r="I50" i="241"/>
  <c r="D51" i="241"/>
  <c r="E51" i="241"/>
  <c r="F51" i="241"/>
  <c r="G51" i="241"/>
  <c r="H16" i="240"/>
  <c r="I16" i="240"/>
  <c r="J16" i="240"/>
  <c r="H17" i="240"/>
  <c r="I17" i="240"/>
  <c r="H18" i="240"/>
  <c r="J18" i="240"/>
  <c r="K18" i="240" s="1"/>
  <c r="I18" i="240"/>
  <c r="H19" i="240"/>
  <c r="I19" i="240"/>
  <c r="J19" i="240" s="1"/>
  <c r="K19" i="240" s="1"/>
  <c r="H20" i="240"/>
  <c r="I20" i="240"/>
  <c r="J20" i="240" s="1"/>
  <c r="H21" i="240"/>
  <c r="J21" i="240" s="1"/>
  <c r="K21" i="240" s="1"/>
  <c r="I21" i="240"/>
  <c r="D22" i="240"/>
  <c r="E22" i="240"/>
  <c r="F22" i="240"/>
  <c r="G22" i="240"/>
  <c r="H23" i="240"/>
  <c r="I23" i="240"/>
  <c r="J23" i="240"/>
  <c r="K23" i="240" s="1"/>
  <c r="H24" i="240"/>
  <c r="I24" i="240"/>
  <c r="J24" i="240"/>
  <c r="H25" i="240"/>
  <c r="I25" i="240"/>
  <c r="I29" i="240" s="1"/>
  <c r="H26" i="240"/>
  <c r="J26" i="240" s="1"/>
  <c r="K26" i="240" s="1"/>
  <c r="I26" i="240"/>
  <c r="H27" i="240"/>
  <c r="J27" i="240" s="1"/>
  <c r="I27" i="240"/>
  <c r="H28" i="240"/>
  <c r="I28" i="240"/>
  <c r="J28" i="240" s="1"/>
  <c r="D29" i="240"/>
  <c r="E29" i="240"/>
  <c r="F29" i="240"/>
  <c r="G29" i="240"/>
  <c r="H30" i="240"/>
  <c r="J30" i="240"/>
  <c r="K30" i="240" s="1"/>
  <c r="I30" i="240"/>
  <c r="H31" i="240"/>
  <c r="I31" i="240"/>
  <c r="J31" i="240" s="1"/>
  <c r="K31" i="240" s="1"/>
  <c r="H32" i="240"/>
  <c r="I32" i="240"/>
  <c r="J32" i="240" s="1"/>
  <c r="H33" i="240"/>
  <c r="I33" i="240"/>
  <c r="H34" i="240"/>
  <c r="J34" i="240" s="1"/>
  <c r="K34" i="240" s="1"/>
  <c r="I34" i="240"/>
  <c r="H35" i="240"/>
  <c r="J35" i="240" s="1"/>
  <c r="I35" i="240"/>
  <c r="H36" i="240"/>
  <c r="I36" i="240"/>
  <c r="J36" i="240" s="1"/>
  <c r="H37" i="240"/>
  <c r="I37" i="240"/>
  <c r="H38" i="240"/>
  <c r="I38" i="240"/>
  <c r="I44" i="240" s="1"/>
  <c r="H39" i="240"/>
  <c r="I39" i="240"/>
  <c r="J39" i="240"/>
  <c r="K39" i="240" s="1"/>
  <c r="H40" i="240"/>
  <c r="I40" i="240"/>
  <c r="J40" i="240"/>
  <c r="H41" i="240"/>
  <c r="I41" i="240"/>
  <c r="H42" i="240"/>
  <c r="J42" i="240" s="1"/>
  <c r="K42" i="240" s="1"/>
  <c r="I42" i="240"/>
  <c r="H43" i="240"/>
  <c r="J43" i="240" s="1"/>
  <c r="I43" i="240"/>
  <c r="D44" i="240"/>
  <c r="E44" i="240"/>
  <c r="E52" i="240" s="1"/>
  <c r="F44" i="240"/>
  <c r="G44" i="240"/>
  <c r="H45" i="240"/>
  <c r="I45" i="240"/>
  <c r="H46" i="240"/>
  <c r="J46" i="240"/>
  <c r="I46" i="240"/>
  <c r="K46" i="240"/>
  <c r="H47" i="240"/>
  <c r="J47" i="240" s="1"/>
  <c r="K47" i="240" s="1"/>
  <c r="I47" i="240"/>
  <c r="H48" i="240"/>
  <c r="J48" i="240" s="1"/>
  <c r="I48" i="240"/>
  <c r="H49" i="240"/>
  <c r="J49" i="240" s="1"/>
  <c r="K49" i="240" s="1"/>
  <c r="I49" i="240"/>
  <c r="H50" i="240"/>
  <c r="J50" i="240" s="1"/>
  <c r="K50" i="240" s="1"/>
  <c r="I50" i="240"/>
  <c r="D51" i="240"/>
  <c r="E51" i="240"/>
  <c r="F51" i="240"/>
  <c r="G51" i="240"/>
  <c r="F52" i="240"/>
  <c r="H16" i="239"/>
  <c r="I16" i="239"/>
  <c r="H17" i="239"/>
  <c r="I17" i="239"/>
  <c r="J17" i="239" s="1"/>
  <c r="K17" i="239" s="1"/>
  <c r="H18" i="239"/>
  <c r="I18" i="239"/>
  <c r="J18" i="239" s="1"/>
  <c r="H19" i="239"/>
  <c r="I19" i="239"/>
  <c r="J19" i="239"/>
  <c r="H20" i="239"/>
  <c r="I20" i="239"/>
  <c r="H21" i="239"/>
  <c r="I21" i="239"/>
  <c r="J21" i="239" s="1"/>
  <c r="D22" i="239"/>
  <c r="D52" i="239" s="1"/>
  <c r="E22" i="239"/>
  <c r="F22" i="239"/>
  <c r="G22" i="239"/>
  <c r="I22" i="239"/>
  <c r="H23" i="239"/>
  <c r="I23" i="239"/>
  <c r="H24" i="239"/>
  <c r="I24" i="239"/>
  <c r="H25" i="239"/>
  <c r="J25" i="239" s="1"/>
  <c r="K25" i="239" s="1"/>
  <c r="I25" i="239"/>
  <c r="L25" i="239"/>
  <c r="H26" i="239"/>
  <c r="I26" i="239"/>
  <c r="J26" i="239"/>
  <c r="L26" i="239" s="1"/>
  <c r="H27" i="239"/>
  <c r="I27" i="239"/>
  <c r="H28" i="239"/>
  <c r="I28" i="239"/>
  <c r="J28" i="239" s="1"/>
  <c r="K28" i="239" s="1"/>
  <c r="D29" i="239"/>
  <c r="E29" i="239"/>
  <c r="F29" i="239"/>
  <c r="G29" i="239"/>
  <c r="H29" i="239"/>
  <c r="H30" i="239"/>
  <c r="I30" i="239"/>
  <c r="J30" i="239" s="1"/>
  <c r="L30" i="239"/>
  <c r="H31" i="239"/>
  <c r="J31" i="239"/>
  <c r="I31" i="239"/>
  <c r="H32" i="239"/>
  <c r="J32" i="239" s="1"/>
  <c r="K32" i="239" s="1"/>
  <c r="I32" i="239"/>
  <c r="H33" i="239"/>
  <c r="I33" i="239"/>
  <c r="H34" i="239"/>
  <c r="I34" i="239"/>
  <c r="H35" i="239"/>
  <c r="I35" i="239"/>
  <c r="H36" i="239"/>
  <c r="I36" i="239"/>
  <c r="H37" i="239"/>
  <c r="J37" i="239"/>
  <c r="I37" i="239"/>
  <c r="H38" i="239"/>
  <c r="J38" i="239" s="1"/>
  <c r="I38" i="239"/>
  <c r="H39" i="239"/>
  <c r="I39" i="239"/>
  <c r="J39" i="239"/>
  <c r="K39" i="239" s="1"/>
  <c r="H40" i="239"/>
  <c r="J40" i="239" s="1"/>
  <c r="L40" i="239"/>
  <c r="I40" i="239"/>
  <c r="K40" i="239"/>
  <c r="H41" i="239"/>
  <c r="I41" i="239"/>
  <c r="I44" i="239" s="1"/>
  <c r="H42" i="239"/>
  <c r="J42" i="239" s="1"/>
  <c r="I42" i="239"/>
  <c r="H43" i="239"/>
  <c r="J43" i="239" s="1"/>
  <c r="I43" i="239"/>
  <c r="D44" i="239"/>
  <c r="E44" i="239"/>
  <c r="E52" i="239" s="1"/>
  <c r="F44" i="239"/>
  <c r="G44" i="239"/>
  <c r="H45" i="239"/>
  <c r="J45" i="239" s="1"/>
  <c r="K45" i="239" s="1"/>
  <c r="I45" i="239"/>
  <c r="H46" i="239"/>
  <c r="I46" i="239"/>
  <c r="J46" i="239"/>
  <c r="L46" i="239" s="1"/>
  <c r="H47" i="239"/>
  <c r="I47" i="239"/>
  <c r="H48" i="239"/>
  <c r="I48" i="239"/>
  <c r="J48" i="239" s="1"/>
  <c r="K48" i="239" s="1"/>
  <c r="H49" i="239"/>
  <c r="J49" i="239"/>
  <c r="I49" i="239"/>
  <c r="H50" i="239"/>
  <c r="I50" i="239"/>
  <c r="J50" i="239"/>
  <c r="D51" i="239"/>
  <c r="E51" i="239"/>
  <c r="F51" i="239"/>
  <c r="G51" i="239"/>
  <c r="H16" i="238"/>
  <c r="J16" i="238" s="1"/>
  <c r="I16" i="238"/>
  <c r="K16" i="238"/>
  <c r="H17" i="238"/>
  <c r="I17" i="238"/>
  <c r="H18" i="238"/>
  <c r="I18" i="238"/>
  <c r="H19" i="238"/>
  <c r="I19" i="238"/>
  <c r="H20" i="238"/>
  <c r="J20" i="238"/>
  <c r="I20" i="238"/>
  <c r="H21" i="238"/>
  <c r="I21" i="238"/>
  <c r="J21" i="238"/>
  <c r="D22" i="238"/>
  <c r="E22" i="238"/>
  <c r="F22" i="238"/>
  <c r="F52" i="238" s="1"/>
  <c r="G22" i="238"/>
  <c r="H22" i="238"/>
  <c r="H23" i="238"/>
  <c r="I23" i="238"/>
  <c r="I29" i="238" s="1"/>
  <c r="H24" i="238"/>
  <c r="J24" i="238"/>
  <c r="I24" i="238"/>
  <c r="H25" i="238"/>
  <c r="J25" i="238" s="1"/>
  <c r="I25" i="238"/>
  <c r="H26" i="238"/>
  <c r="I26" i="238"/>
  <c r="H27" i="238"/>
  <c r="I27" i="238"/>
  <c r="H28" i="238"/>
  <c r="I28" i="238"/>
  <c r="J28" i="238"/>
  <c r="K28" i="238" s="1"/>
  <c r="D29" i="238"/>
  <c r="D52" i="238" s="1"/>
  <c r="E29" i="238"/>
  <c r="F29" i="238"/>
  <c r="G29" i="238"/>
  <c r="H30" i="238"/>
  <c r="I30" i="238"/>
  <c r="J30" i="238" s="1"/>
  <c r="H31" i="238"/>
  <c r="I31" i="238"/>
  <c r="H32" i="238"/>
  <c r="J32" i="238" s="1"/>
  <c r="K32" i="238" s="1"/>
  <c r="I32" i="238"/>
  <c r="H33" i="238"/>
  <c r="I33" i="238"/>
  <c r="J33" i="238" s="1"/>
  <c r="K33" i="238" s="1"/>
  <c r="H34" i="238"/>
  <c r="I34" i="238"/>
  <c r="J34" i="238"/>
  <c r="K34" i="238" s="1"/>
  <c r="H35" i="238"/>
  <c r="J35" i="238"/>
  <c r="K35" i="238" s="1"/>
  <c r="I35" i="238"/>
  <c r="H36" i="238"/>
  <c r="J36" i="238" s="1"/>
  <c r="K36" i="238" s="1"/>
  <c r="I36" i="238"/>
  <c r="H37" i="238"/>
  <c r="I37" i="238"/>
  <c r="J37" i="238" s="1"/>
  <c r="H38" i="238"/>
  <c r="I38" i="238"/>
  <c r="J38" i="238" s="1"/>
  <c r="H39" i="238"/>
  <c r="I39" i="238"/>
  <c r="H40" i="238"/>
  <c r="J40" i="238"/>
  <c r="I40" i="238"/>
  <c r="H41" i="238"/>
  <c r="I41" i="238"/>
  <c r="J41" i="238"/>
  <c r="H42" i="238"/>
  <c r="I42" i="238"/>
  <c r="H43" i="238"/>
  <c r="J43" i="238"/>
  <c r="I43" i="238"/>
  <c r="D44" i="238"/>
  <c r="E44" i="238"/>
  <c r="F44" i="238"/>
  <c r="G44" i="238"/>
  <c r="H44" i="238"/>
  <c r="H45" i="238"/>
  <c r="I45" i="238"/>
  <c r="I51" i="238" s="1"/>
  <c r="H46" i="238"/>
  <c r="H51" i="238"/>
  <c r="I46" i="238"/>
  <c r="H47" i="238"/>
  <c r="I47" i="238"/>
  <c r="J47" i="238" s="1"/>
  <c r="H48" i="238"/>
  <c r="I48" i="238"/>
  <c r="H49" i="238"/>
  <c r="I49" i="238"/>
  <c r="H50" i="238"/>
  <c r="I50" i="238"/>
  <c r="J50" i="238" s="1"/>
  <c r="D51" i="238"/>
  <c r="E51" i="238"/>
  <c r="F51" i="238"/>
  <c r="G51" i="238"/>
  <c r="H16" i="237"/>
  <c r="J16" i="237" s="1"/>
  <c r="I16" i="237"/>
  <c r="H17" i="237"/>
  <c r="I17" i="237"/>
  <c r="H18" i="237"/>
  <c r="J18" i="237" s="1"/>
  <c r="I18" i="237"/>
  <c r="I22" i="237" s="1"/>
  <c r="H19" i="237"/>
  <c r="J19" i="237"/>
  <c r="I19" i="237"/>
  <c r="H20" i="237"/>
  <c r="J20" i="237" s="1"/>
  <c r="I20" i="237"/>
  <c r="H21" i="237"/>
  <c r="I21" i="237"/>
  <c r="D22" i="237"/>
  <c r="E22" i="237"/>
  <c r="E52" i="237" s="1"/>
  <c r="F22" i="237"/>
  <c r="G22" i="237"/>
  <c r="H23" i="237"/>
  <c r="I23" i="237"/>
  <c r="J23" i="237"/>
  <c r="K23" i="237" s="1"/>
  <c r="H24" i="237"/>
  <c r="I24" i="237"/>
  <c r="J24" i="237"/>
  <c r="L24" i="237" s="1"/>
  <c r="H25" i="237"/>
  <c r="I25" i="237"/>
  <c r="H26" i="237"/>
  <c r="J26" i="237"/>
  <c r="K26" i="237" s="1"/>
  <c r="I26" i="237"/>
  <c r="H27" i="237"/>
  <c r="I27" i="237"/>
  <c r="H28" i="237"/>
  <c r="J28" i="237" s="1"/>
  <c r="I28" i="237"/>
  <c r="D29" i="237"/>
  <c r="E29" i="237"/>
  <c r="F29" i="237"/>
  <c r="G29" i="237"/>
  <c r="I29" i="237"/>
  <c r="H30" i="237"/>
  <c r="I30" i="237"/>
  <c r="H31" i="237"/>
  <c r="J31" i="237"/>
  <c r="I31" i="237"/>
  <c r="H32" i="237"/>
  <c r="I32" i="237"/>
  <c r="J32" i="237"/>
  <c r="H33" i="237"/>
  <c r="J33" i="237"/>
  <c r="I33" i="237"/>
  <c r="H34" i="237"/>
  <c r="J34" i="237" s="1"/>
  <c r="L34" i="237" s="1"/>
  <c r="I34" i="237"/>
  <c r="H35" i="237"/>
  <c r="J35" i="237" s="1"/>
  <c r="I35" i="237"/>
  <c r="H36" i="237"/>
  <c r="I36" i="237"/>
  <c r="J36" i="237" s="1"/>
  <c r="H37" i="237"/>
  <c r="I37" i="237"/>
  <c r="J37" i="237"/>
  <c r="H38" i="237"/>
  <c r="I38" i="237"/>
  <c r="I44" i="237" s="1"/>
  <c r="H39" i="237"/>
  <c r="I39" i="237"/>
  <c r="J39" i="237"/>
  <c r="K39" i="237" s="1"/>
  <c r="H40" i="237"/>
  <c r="I40" i="237"/>
  <c r="J40" i="237"/>
  <c r="K40" i="237" s="1"/>
  <c r="H41" i="237"/>
  <c r="I41" i="237"/>
  <c r="J41" i="237"/>
  <c r="K41" i="237" s="1"/>
  <c r="H42" i="237"/>
  <c r="J42" i="237" s="1"/>
  <c r="I42" i="237"/>
  <c r="H43" i="237"/>
  <c r="J43" i="237" s="1"/>
  <c r="K43" i="237" s="1"/>
  <c r="I43" i="237"/>
  <c r="D44" i="237"/>
  <c r="E44" i="237"/>
  <c r="F44" i="237"/>
  <c r="G44" i="237"/>
  <c r="G52" i="237" s="1"/>
  <c r="H45" i="237"/>
  <c r="I45" i="237"/>
  <c r="J45" i="237"/>
  <c r="K45" i="237" s="1"/>
  <c r="H46" i="237"/>
  <c r="H51" i="237" s="1"/>
  <c r="I46" i="237"/>
  <c r="H47" i="237"/>
  <c r="J47" i="237" s="1"/>
  <c r="K47" i="237" s="1"/>
  <c r="I47" i="237"/>
  <c r="H48" i="237"/>
  <c r="J48" i="237" s="1"/>
  <c r="I48" i="237"/>
  <c r="H49" i="237"/>
  <c r="J49" i="237"/>
  <c r="I49" i="237"/>
  <c r="H50" i="237"/>
  <c r="I50" i="237"/>
  <c r="D51" i="237"/>
  <c r="E51" i="237"/>
  <c r="F51" i="237"/>
  <c r="G51" i="237"/>
  <c r="F52" i="237"/>
  <c r="H16" i="236"/>
  <c r="I16" i="236"/>
  <c r="H17" i="236"/>
  <c r="I17" i="236"/>
  <c r="H18" i="236"/>
  <c r="I18" i="236"/>
  <c r="J18" i="236" s="1"/>
  <c r="H19" i="236"/>
  <c r="I19" i="236"/>
  <c r="J19" i="236"/>
  <c r="L19" i="236" s="1"/>
  <c r="H20" i="236"/>
  <c r="I20" i="236"/>
  <c r="J20" i="236"/>
  <c r="K20" i="236" s="1"/>
  <c r="H21" i="236"/>
  <c r="J21" i="236" s="1"/>
  <c r="I21" i="236"/>
  <c r="D22" i="236"/>
  <c r="E22" i="236"/>
  <c r="F22" i="236"/>
  <c r="F52" i="236"/>
  <c r="G22" i="236"/>
  <c r="H22" i="236"/>
  <c r="H23" i="236"/>
  <c r="I23" i="236"/>
  <c r="J23" i="236" s="1"/>
  <c r="K23" i="236" s="1"/>
  <c r="H24" i="236"/>
  <c r="I24" i="236"/>
  <c r="J24" i="236"/>
  <c r="K24" i="236" s="1"/>
  <c r="H25" i="236"/>
  <c r="J25" i="236" s="1"/>
  <c r="K25" i="236" s="1"/>
  <c r="I25" i="236"/>
  <c r="H26" i="236"/>
  <c r="I26" i="236"/>
  <c r="J26" i="236"/>
  <c r="K26" i="236" s="1"/>
  <c r="H27" i="236"/>
  <c r="I27" i="236"/>
  <c r="J27" i="236"/>
  <c r="H28" i="236"/>
  <c r="J28" i="236"/>
  <c r="I28" i="236"/>
  <c r="D29" i="236"/>
  <c r="D52" i="236" s="1"/>
  <c r="E29" i="236"/>
  <c r="F29" i="236"/>
  <c r="G29" i="236"/>
  <c r="H30" i="236"/>
  <c r="J30" i="236" s="1"/>
  <c r="I30" i="236"/>
  <c r="H31" i="236"/>
  <c r="I31" i="236"/>
  <c r="J31" i="236" s="1"/>
  <c r="H32" i="236"/>
  <c r="J32" i="236" s="1"/>
  <c r="I32" i="236"/>
  <c r="H33" i="236"/>
  <c r="J33" i="236"/>
  <c r="I33" i="236"/>
  <c r="H34" i="236"/>
  <c r="J34" i="236" s="1"/>
  <c r="I34" i="236"/>
  <c r="H35" i="236"/>
  <c r="I35" i="236"/>
  <c r="J35" i="236" s="1"/>
  <c r="H36" i="236"/>
  <c r="J36" i="236" s="1"/>
  <c r="K36" i="236" s="1"/>
  <c r="I36" i="236"/>
  <c r="H37" i="236"/>
  <c r="I37" i="236"/>
  <c r="H38" i="236"/>
  <c r="I38" i="236"/>
  <c r="J38" i="236" s="1"/>
  <c r="H39" i="236"/>
  <c r="H44" i="236" s="1"/>
  <c r="I39" i="236"/>
  <c r="J39" i="236"/>
  <c r="L39" i="236" s="1"/>
  <c r="H40" i="236"/>
  <c r="J40" i="236" s="1"/>
  <c r="K40" i="236" s="1"/>
  <c r="I40" i="236"/>
  <c r="H41" i="236"/>
  <c r="J41" i="236"/>
  <c r="K41" i="236" s="1"/>
  <c r="I41" i="236"/>
  <c r="H42" i="236"/>
  <c r="J42" i="236" s="1"/>
  <c r="K42" i="236" s="1"/>
  <c r="I42" i="236"/>
  <c r="H43" i="236"/>
  <c r="J43" i="236" s="1"/>
  <c r="L43" i="236" s="1"/>
  <c r="I43" i="236"/>
  <c r="D44" i="236"/>
  <c r="E44" i="236"/>
  <c r="E52" i="236" s="1"/>
  <c r="F44" i="236"/>
  <c r="G44" i="236"/>
  <c r="H45" i="236"/>
  <c r="I45" i="236"/>
  <c r="H46" i="236"/>
  <c r="J46" i="236"/>
  <c r="I46" i="236"/>
  <c r="H47" i="236"/>
  <c r="I47" i="236"/>
  <c r="J47" i="236"/>
  <c r="L47" i="236" s="1"/>
  <c r="H48" i="236"/>
  <c r="J48" i="236" s="1"/>
  <c r="I48" i="236"/>
  <c r="I51" i="236" s="1"/>
  <c r="H49" i="236"/>
  <c r="J49" i="236"/>
  <c r="I49" i="236"/>
  <c r="H50" i="236"/>
  <c r="J50" i="236" s="1"/>
  <c r="I50" i="236"/>
  <c r="D51" i="236"/>
  <c r="E51" i="236"/>
  <c r="F51" i="236"/>
  <c r="G51" i="236"/>
  <c r="H16" i="235"/>
  <c r="I16" i="235"/>
  <c r="H17" i="235"/>
  <c r="J17" i="235"/>
  <c r="I17" i="235"/>
  <c r="H18" i="235"/>
  <c r="I18" i="235"/>
  <c r="J18" i="235"/>
  <c r="H19" i="235"/>
  <c r="I19" i="235"/>
  <c r="I22" i="235" s="1"/>
  <c r="H20" i="235"/>
  <c r="J20" i="235"/>
  <c r="I20" i="235"/>
  <c r="H21" i="235"/>
  <c r="J21" i="235" s="1"/>
  <c r="I21" i="235"/>
  <c r="D22" i="235"/>
  <c r="E22" i="235"/>
  <c r="E52" i="235" s="1"/>
  <c r="F22" i="235"/>
  <c r="G22" i="235"/>
  <c r="H23" i="235"/>
  <c r="H29" i="235" s="1"/>
  <c r="I23" i="235"/>
  <c r="H24" i="235"/>
  <c r="J24" i="235"/>
  <c r="I24" i="235"/>
  <c r="H25" i="235"/>
  <c r="J25" i="235" s="1"/>
  <c r="I25" i="235"/>
  <c r="H26" i="235"/>
  <c r="J26" i="235" s="1"/>
  <c r="K26" i="235" s="1"/>
  <c r="I26" i="235"/>
  <c r="H27" i="235"/>
  <c r="I27" i="235"/>
  <c r="J27" i="235"/>
  <c r="H28" i="235"/>
  <c r="I28" i="235"/>
  <c r="D29" i="235"/>
  <c r="E29" i="235"/>
  <c r="F29" i="235"/>
  <c r="G29" i="235"/>
  <c r="H30" i="235"/>
  <c r="J30" i="235" s="1"/>
  <c r="I30" i="235"/>
  <c r="H31" i="235"/>
  <c r="I31" i="235"/>
  <c r="J31" i="235"/>
  <c r="H32" i="235"/>
  <c r="I32" i="235"/>
  <c r="H33" i="235"/>
  <c r="J33" i="235" s="1"/>
  <c r="K33" i="235" s="1"/>
  <c r="I33" i="235"/>
  <c r="H34" i="235"/>
  <c r="J34" i="235" s="1"/>
  <c r="K34" i="235" s="1"/>
  <c r="I34" i="235"/>
  <c r="H35" i="235"/>
  <c r="I35" i="235"/>
  <c r="J35" i="235" s="1"/>
  <c r="K35" i="235" s="1"/>
  <c r="H36" i="235"/>
  <c r="J36" i="235"/>
  <c r="K36" i="235" s="1"/>
  <c r="I36" i="235"/>
  <c r="H37" i="235"/>
  <c r="I37" i="235"/>
  <c r="J37" i="235" s="1"/>
  <c r="K37" i="235" s="1"/>
  <c r="H38" i="235"/>
  <c r="I38" i="235"/>
  <c r="J38" i="235" s="1"/>
  <c r="K38" i="235" s="1"/>
  <c r="H39" i="235"/>
  <c r="J39" i="235" s="1"/>
  <c r="I39" i="235"/>
  <c r="H40" i="235"/>
  <c r="I40" i="235"/>
  <c r="H41" i="235"/>
  <c r="J41" i="235"/>
  <c r="I41" i="235"/>
  <c r="H42" i="235"/>
  <c r="I42" i="235"/>
  <c r="J42" i="235"/>
  <c r="H43" i="235"/>
  <c r="J43" i="235"/>
  <c r="I43" i="235"/>
  <c r="D44" i="235"/>
  <c r="D52" i="235" s="1"/>
  <c r="E44" i="235"/>
  <c r="F44" i="235"/>
  <c r="G44" i="235"/>
  <c r="G52" i="235" s="1"/>
  <c r="H45" i="235"/>
  <c r="J45" i="235" s="1"/>
  <c r="I45" i="235"/>
  <c r="H46" i="235"/>
  <c r="J46" i="235" s="1"/>
  <c r="I46" i="235"/>
  <c r="H47" i="235"/>
  <c r="J47" i="235" s="1"/>
  <c r="I47" i="235"/>
  <c r="H48" i="235"/>
  <c r="I48" i="235"/>
  <c r="H49" i="235"/>
  <c r="J49" i="235" s="1"/>
  <c r="K49" i="235" s="1"/>
  <c r="I49" i="235"/>
  <c r="H50" i="235"/>
  <c r="J50" i="235" s="1"/>
  <c r="K50" i="235" s="1"/>
  <c r="I50" i="235"/>
  <c r="D51" i="235"/>
  <c r="E51" i="235"/>
  <c r="F51" i="235"/>
  <c r="G51" i="235"/>
  <c r="H16" i="234"/>
  <c r="I16" i="234"/>
  <c r="J16" i="234"/>
  <c r="L16" i="234" s="1"/>
  <c r="H17" i="234"/>
  <c r="I17" i="234"/>
  <c r="J17" i="234" s="1"/>
  <c r="L17" i="234" s="1"/>
  <c r="H18" i="234"/>
  <c r="I18" i="234"/>
  <c r="J18" i="234"/>
  <c r="K18" i="234" s="1"/>
  <c r="H19" i="234"/>
  <c r="H22" i="234" s="1"/>
  <c r="I19" i="234"/>
  <c r="H20" i="234"/>
  <c r="J20" i="234" s="1"/>
  <c r="K20" i="234" s="1"/>
  <c r="I20" i="234"/>
  <c r="H21" i="234"/>
  <c r="J21" i="234" s="1"/>
  <c r="I21" i="234"/>
  <c r="D22" i="234"/>
  <c r="E22" i="234"/>
  <c r="F22" i="234"/>
  <c r="G22" i="234"/>
  <c r="G52" i="234" s="1"/>
  <c r="H23" i="234"/>
  <c r="I23" i="234"/>
  <c r="I29" i="234"/>
  <c r="H24" i="234"/>
  <c r="J24" i="234"/>
  <c r="I24" i="234"/>
  <c r="H25" i="234"/>
  <c r="J25" i="234" s="1"/>
  <c r="L25" i="234" s="1"/>
  <c r="I25" i="234"/>
  <c r="H26" i="234"/>
  <c r="J26" i="234" s="1"/>
  <c r="I26" i="234"/>
  <c r="H27" i="234"/>
  <c r="J27" i="234"/>
  <c r="L27" i="234" s="1"/>
  <c r="I27" i="234"/>
  <c r="H28" i="234"/>
  <c r="J28" i="234"/>
  <c r="I28" i="234"/>
  <c r="D29" i="234"/>
  <c r="E29" i="234"/>
  <c r="F29" i="234"/>
  <c r="F52" i="234" s="1"/>
  <c r="G29" i="234"/>
  <c r="H30" i="234"/>
  <c r="J30" i="234" s="1"/>
  <c r="I30" i="234"/>
  <c r="H31" i="234"/>
  <c r="J31" i="234"/>
  <c r="I31" i="234"/>
  <c r="H32" i="234"/>
  <c r="J32" i="234" s="1"/>
  <c r="I32" i="234"/>
  <c r="H33" i="234"/>
  <c r="J33" i="234" s="1"/>
  <c r="K33" i="234" s="1"/>
  <c r="I33" i="234"/>
  <c r="H34" i="234"/>
  <c r="J34" i="234" s="1"/>
  <c r="I34" i="234"/>
  <c r="H35" i="234"/>
  <c r="I35" i="234"/>
  <c r="H36" i="234"/>
  <c r="J36" i="234" s="1"/>
  <c r="I36" i="234"/>
  <c r="H37" i="234"/>
  <c r="I37" i="234"/>
  <c r="J37" i="234"/>
  <c r="K37" i="234" s="1"/>
  <c r="H38" i="234"/>
  <c r="H44" i="234" s="1"/>
  <c r="I38" i="234"/>
  <c r="H39" i="234"/>
  <c r="J39" i="234"/>
  <c r="K39" i="234" s="1"/>
  <c r="I39" i="234"/>
  <c r="H40" i="234"/>
  <c r="J40" i="234" s="1"/>
  <c r="K40" i="234" s="1"/>
  <c r="I40" i="234"/>
  <c r="H41" i="234"/>
  <c r="J41" i="234" s="1"/>
  <c r="I41" i="234"/>
  <c r="H42" i="234"/>
  <c r="J42" i="234"/>
  <c r="I42" i="234"/>
  <c r="H43" i="234"/>
  <c r="I43" i="234"/>
  <c r="D44" i="234"/>
  <c r="D52" i="234" s="1"/>
  <c r="E44" i="234"/>
  <c r="E52" i="234" s="1"/>
  <c r="F44" i="234"/>
  <c r="G44" i="234"/>
  <c r="H45" i="234"/>
  <c r="J45" i="234" s="1"/>
  <c r="K45" i="234" s="1"/>
  <c r="I45" i="234"/>
  <c r="H46" i="234"/>
  <c r="J46" i="234"/>
  <c r="I46" i="234"/>
  <c r="H47" i="234"/>
  <c r="I47" i="234"/>
  <c r="H48" i="234"/>
  <c r="J48" i="234" s="1"/>
  <c r="I48" i="234"/>
  <c r="H49" i="234"/>
  <c r="I49" i="234"/>
  <c r="J49" i="234" s="1"/>
  <c r="L49" i="234" s="1"/>
  <c r="H50" i="234"/>
  <c r="J50" i="234"/>
  <c r="I50" i="234"/>
  <c r="D51" i="234"/>
  <c r="E51" i="234"/>
  <c r="F51" i="234"/>
  <c r="G51" i="234"/>
  <c r="H16" i="233"/>
  <c r="J16" i="233" s="1"/>
  <c r="I16" i="233"/>
  <c r="H17" i="233"/>
  <c r="J17" i="233" s="1"/>
  <c r="I17" i="233"/>
  <c r="H18" i="233"/>
  <c r="I18" i="233"/>
  <c r="J18" i="233"/>
  <c r="K18" i="233" s="1"/>
  <c r="H19" i="233"/>
  <c r="J19" i="233" s="1"/>
  <c r="I19" i="233"/>
  <c r="H20" i="233"/>
  <c r="J20" i="233"/>
  <c r="I20" i="233"/>
  <c r="H21" i="233"/>
  <c r="J21" i="233" s="1"/>
  <c r="I21" i="233"/>
  <c r="D22" i="233"/>
  <c r="E22" i="233"/>
  <c r="F22" i="233"/>
  <c r="G22" i="233"/>
  <c r="H23" i="233"/>
  <c r="J23" i="233"/>
  <c r="I23" i="233"/>
  <c r="H24" i="233"/>
  <c r="J24" i="233" s="1"/>
  <c r="K24" i="233" s="1"/>
  <c r="I24" i="233"/>
  <c r="H25" i="233"/>
  <c r="J25" i="233" s="1"/>
  <c r="K25" i="233" s="1"/>
  <c r="I25" i="233"/>
  <c r="H26" i="233"/>
  <c r="J26" i="233" s="1"/>
  <c r="I26" i="233"/>
  <c r="H27" i="233"/>
  <c r="I27" i="233"/>
  <c r="H28" i="233"/>
  <c r="I28" i="233"/>
  <c r="J28" i="233" s="1"/>
  <c r="K28" i="233" s="1"/>
  <c r="D29" i="233"/>
  <c r="E29" i="233"/>
  <c r="F29" i="233"/>
  <c r="F52" i="233" s="1"/>
  <c r="G29" i="233"/>
  <c r="G52" i="233" s="1"/>
  <c r="H30" i="233"/>
  <c r="I30" i="233"/>
  <c r="J30" i="233"/>
  <c r="H31" i="233"/>
  <c r="J31" i="233"/>
  <c r="I31" i="233"/>
  <c r="H32" i="233"/>
  <c r="J32" i="233" s="1"/>
  <c r="K32" i="233" s="1"/>
  <c r="I32" i="233"/>
  <c r="H33" i="233"/>
  <c r="J33" i="233" s="1"/>
  <c r="K33" i="233" s="1"/>
  <c r="I33" i="233"/>
  <c r="H34" i="233"/>
  <c r="J34" i="233" s="1"/>
  <c r="I34" i="233"/>
  <c r="H35" i="233"/>
  <c r="I35" i="233"/>
  <c r="H36" i="233"/>
  <c r="J36" i="233" s="1"/>
  <c r="K36" i="233" s="1"/>
  <c r="I36" i="233"/>
  <c r="H37" i="233"/>
  <c r="J37" i="233" s="1"/>
  <c r="K37" i="233" s="1"/>
  <c r="I37" i="233"/>
  <c r="H38" i="233"/>
  <c r="I38" i="233"/>
  <c r="J38" i="233"/>
  <c r="H39" i="233"/>
  <c r="I39" i="233"/>
  <c r="I44" i="233" s="1"/>
  <c r="H40" i="233"/>
  <c r="I40" i="233"/>
  <c r="H41" i="233"/>
  <c r="I41" i="233"/>
  <c r="J41" i="233"/>
  <c r="H42" i="233"/>
  <c r="J42" i="233" s="1"/>
  <c r="K42" i="233" s="1"/>
  <c r="I42" i="233"/>
  <c r="H43" i="233"/>
  <c r="I43" i="233"/>
  <c r="D44" i="233"/>
  <c r="E44" i="233"/>
  <c r="F44" i="233"/>
  <c r="G44" i="233"/>
  <c r="H45" i="233"/>
  <c r="I45" i="233"/>
  <c r="J45" i="233"/>
  <c r="K45" i="233"/>
  <c r="H46" i="233"/>
  <c r="H51" i="233" s="1"/>
  <c r="I46" i="233"/>
  <c r="J46" i="233"/>
  <c r="H47" i="233"/>
  <c r="I47" i="233"/>
  <c r="H48" i="233"/>
  <c r="J48" i="233" s="1"/>
  <c r="K48" i="233" s="1"/>
  <c r="I48" i="233"/>
  <c r="I51" i="233" s="1"/>
  <c r="H49" i="233"/>
  <c r="J49" i="233" s="1"/>
  <c r="L49" i="233" s="1"/>
  <c r="I49" i="233"/>
  <c r="H50" i="233"/>
  <c r="J50" i="233" s="1"/>
  <c r="I50" i="233"/>
  <c r="D51" i="233"/>
  <c r="E51" i="233"/>
  <c r="F51" i="233"/>
  <c r="G51" i="233"/>
  <c r="D52" i="233"/>
  <c r="H16" i="232"/>
  <c r="H22" i="232" s="1"/>
  <c r="I16" i="232"/>
  <c r="H17" i="232"/>
  <c r="J17" i="232" s="1"/>
  <c r="I17" i="232"/>
  <c r="H18" i="232"/>
  <c r="J18" i="232" s="1"/>
  <c r="L18" i="232" s="1"/>
  <c r="I18" i="232"/>
  <c r="H19" i="232"/>
  <c r="J19" i="232"/>
  <c r="K19" i="232" s="1"/>
  <c r="I19" i="232"/>
  <c r="H20" i="232"/>
  <c r="J20" i="232" s="1"/>
  <c r="K20" i="232" s="1"/>
  <c r="I20" i="232"/>
  <c r="I22" i="232" s="1"/>
  <c r="H21" i="232"/>
  <c r="J21" i="232" s="1"/>
  <c r="I21" i="232"/>
  <c r="D22" i="232"/>
  <c r="E22" i="232"/>
  <c r="F22" i="232"/>
  <c r="G22" i="232"/>
  <c r="H23" i="232"/>
  <c r="I23" i="232"/>
  <c r="H24" i="232"/>
  <c r="I24" i="232"/>
  <c r="J24" i="232"/>
  <c r="H25" i="232"/>
  <c r="I25" i="232"/>
  <c r="J25" i="232"/>
  <c r="H26" i="232"/>
  <c r="I26" i="232"/>
  <c r="H27" i="232"/>
  <c r="J27" i="232"/>
  <c r="K27" i="232"/>
  <c r="I27" i="232"/>
  <c r="H28" i="232"/>
  <c r="I28" i="232"/>
  <c r="J28" i="232"/>
  <c r="K28" i="232" s="1"/>
  <c r="D29" i="232"/>
  <c r="E29" i="232"/>
  <c r="E52" i="232" s="1"/>
  <c r="F29" i="232"/>
  <c r="F52" i="232" s="1"/>
  <c r="G29" i="232"/>
  <c r="H30" i="232"/>
  <c r="I30" i="232"/>
  <c r="H31" i="232"/>
  <c r="J31" i="232" s="1"/>
  <c r="I31" i="232"/>
  <c r="H32" i="232"/>
  <c r="J32" i="232" s="1"/>
  <c r="I32" i="232"/>
  <c r="H33" i="232"/>
  <c r="J33" i="232" s="1"/>
  <c r="I33" i="232"/>
  <c r="H34" i="232"/>
  <c r="I34" i="232"/>
  <c r="J34" i="232" s="1"/>
  <c r="H35" i="232"/>
  <c r="J35" i="232" s="1"/>
  <c r="K35" i="232" s="1"/>
  <c r="I35" i="232"/>
  <c r="H36" i="232"/>
  <c r="I36" i="232"/>
  <c r="J36" i="232"/>
  <c r="K36" i="232"/>
  <c r="H37" i="232"/>
  <c r="I37" i="232"/>
  <c r="J37" i="232"/>
  <c r="H38" i="232"/>
  <c r="J38" i="232" s="1"/>
  <c r="I38" i="232"/>
  <c r="H39" i="232"/>
  <c r="J39" i="232"/>
  <c r="K39" i="232" s="1"/>
  <c r="I39" i="232"/>
  <c r="H40" i="232"/>
  <c r="J40" i="232" s="1"/>
  <c r="K40" i="232" s="1"/>
  <c r="I40" i="232"/>
  <c r="H41" i="232"/>
  <c r="I41" i="232"/>
  <c r="J41" i="232" s="1"/>
  <c r="H42" i="232"/>
  <c r="I42" i="232"/>
  <c r="H43" i="232"/>
  <c r="J43" i="232" s="1"/>
  <c r="K43" i="232" s="1"/>
  <c r="I43" i="232"/>
  <c r="D44" i="232"/>
  <c r="E44" i="232"/>
  <c r="F44" i="232"/>
  <c r="G44" i="232"/>
  <c r="H45" i="232"/>
  <c r="J45" i="232" s="1"/>
  <c r="I45" i="232"/>
  <c r="H46" i="232"/>
  <c r="J46" i="232"/>
  <c r="I46" i="232"/>
  <c r="H47" i="232"/>
  <c r="I47" i="232"/>
  <c r="J47" i="232" s="1"/>
  <c r="K47" i="232" s="1"/>
  <c r="H48" i="232"/>
  <c r="I48" i="232"/>
  <c r="J48" i="232"/>
  <c r="K48" i="232" s="1"/>
  <c r="H49" i="232"/>
  <c r="I49" i="232"/>
  <c r="J49" i="232"/>
  <c r="H50" i="232"/>
  <c r="I50" i="232"/>
  <c r="D51" i="232"/>
  <c r="E51" i="232"/>
  <c r="F51" i="232"/>
  <c r="G51" i="232"/>
  <c r="H51" i="232"/>
  <c r="G52" i="232"/>
  <c r="H16" i="231"/>
  <c r="I16" i="231"/>
  <c r="J16" i="231"/>
  <c r="H17" i="231"/>
  <c r="J17" i="231" s="1"/>
  <c r="I17" i="231"/>
  <c r="H18" i="231"/>
  <c r="J18" i="231"/>
  <c r="L18" i="231" s="1"/>
  <c r="I18" i="231"/>
  <c r="H19" i="231"/>
  <c r="J19" i="231" s="1"/>
  <c r="I19" i="231"/>
  <c r="H20" i="231"/>
  <c r="I20" i="231"/>
  <c r="J20" i="231"/>
  <c r="H21" i="231"/>
  <c r="H22" i="231" s="1"/>
  <c r="I21" i="231"/>
  <c r="D22" i="231"/>
  <c r="E22" i="231"/>
  <c r="E52" i="231" s="1"/>
  <c r="F22" i="231"/>
  <c r="G22" i="231"/>
  <c r="H23" i="231"/>
  <c r="J23" i="231" s="1"/>
  <c r="I23" i="231"/>
  <c r="H24" i="231"/>
  <c r="J24" i="231" s="1"/>
  <c r="I24" i="231"/>
  <c r="H25" i="231"/>
  <c r="I25" i="231"/>
  <c r="J25" i="231" s="1"/>
  <c r="H26" i="231"/>
  <c r="J26" i="231" s="1"/>
  <c r="K26" i="231" s="1"/>
  <c r="I26" i="231"/>
  <c r="H27" i="231"/>
  <c r="I27" i="231"/>
  <c r="J27" i="231"/>
  <c r="K27" i="231"/>
  <c r="H28" i="231"/>
  <c r="I28" i="231"/>
  <c r="J28" i="231"/>
  <c r="D29" i="231"/>
  <c r="D52" i="231" s="1"/>
  <c r="E29" i="231"/>
  <c r="F29" i="231"/>
  <c r="G29" i="231"/>
  <c r="I29" i="231"/>
  <c r="H30" i="231"/>
  <c r="I30" i="231"/>
  <c r="J30" i="231" s="1"/>
  <c r="K30" i="231" s="1"/>
  <c r="H31" i="231"/>
  <c r="I31" i="231"/>
  <c r="J31" i="231"/>
  <c r="K31" i="231" s="1"/>
  <c r="H32" i="231"/>
  <c r="I32" i="231"/>
  <c r="J32" i="231"/>
  <c r="H33" i="231"/>
  <c r="I33" i="231"/>
  <c r="H34" i="231"/>
  <c r="J34" i="231"/>
  <c r="I34" i="231"/>
  <c r="H35" i="231"/>
  <c r="I35" i="231"/>
  <c r="J35" i="231"/>
  <c r="H36" i="231"/>
  <c r="I36" i="231"/>
  <c r="J36" i="231"/>
  <c r="H37" i="231"/>
  <c r="J37" i="231" s="1"/>
  <c r="I37" i="231"/>
  <c r="H38" i="231"/>
  <c r="I38" i="231"/>
  <c r="H39" i="231"/>
  <c r="I39" i="231"/>
  <c r="J39" i="231"/>
  <c r="K39" i="231"/>
  <c r="H40" i="231"/>
  <c r="I40" i="231"/>
  <c r="J40" i="231"/>
  <c r="H41" i="231"/>
  <c r="J41" i="231" s="1"/>
  <c r="K41" i="231" s="1"/>
  <c r="I41" i="231"/>
  <c r="H42" i="231"/>
  <c r="J42" i="231"/>
  <c r="K42" i="231" s="1"/>
  <c r="I42" i="231"/>
  <c r="H43" i="231"/>
  <c r="J43" i="231" s="1"/>
  <c r="K43" i="231" s="1"/>
  <c r="I43" i="231"/>
  <c r="D44" i="231"/>
  <c r="E44" i="231"/>
  <c r="F44" i="231"/>
  <c r="G44" i="231"/>
  <c r="H45" i="231"/>
  <c r="J45" i="231"/>
  <c r="I45" i="231"/>
  <c r="H46" i="231"/>
  <c r="J46" i="231"/>
  <c r="K46" i="231"/>
  <c r="I46" i="231"/>
  <c r="H47" i="231"/>
  <c r="I47" i="231"/>
  <c r="J47" i="231"/>
  <c r="K47" i="231" s="1"/>
  <c r="H48" i="231"/>
  <c r="I48" i="231"/>
  <c r="J48" i="231"/>
  <c r="H49" i="231"/>
  <c r="J49" i="231" s="1"/>
  <c r="I49" i="231"/>
  <c r="H50" i="231"/>
  <c r="J50" i="231" s="1"/>
  <c r="K50" i="231" s="1"/>
  <c r="I50" i="231"/>
  <c r="D51" i="231"/>
  <c r="E51" i="231"/>
  <c r="F51" i="231"/>
  <c r="G51" i="231"/>
  <c r="F52" i="231"/>
  <c r="H16" i="230"/>
  <c r="I16" i="230"/>
  <c r="H17" i="230"/>
  <c r="I17" i="230"/>
  <c r="J17" i="230" s="1"/>
  <c r="K17" i="230" s="1"/>
  <c r="H18" i="230"/>
  <c r="I18" i="230"/>
  <c r="J18" i="230" s="1"/>
  <c r="K18" i="230" s="1"/>
  <c r="H19" i="230"/>
  <c r="I19" i="230"/>
  <c r="H20" i="230"/>
  <c r="J20" i="230" s="1"/>
  <c r="K20" i="230" s="1"/>
  <c r="I20" i="230"/>
  <c r="H21" i="230"/>
  <c r="J21" i="230" s="1"/>
  <c r="I21" i="230"/>
  <c r="D22" i="230"/>
  <c r="E22" i="230"/>
  <c r="E52" i="230" s="1"/>
  <c r="F22" i="230"/>
  <c r="G22" i="230"/>
  <c r="I22" i="230"/>
  <c r="H23" i="230"/>
  <c r="I23" i="230"/>
  <c r="J23" i="230"/>
  <c r="H24" i="230"/>
  <c r="H29" i="230" s="1"/>
  <c r="I24" i="230"/>
  <c r="H25" i="230"/>
  <c r="I25" i="230"/>
  <c r="J25" i="230"/>
  <c r="H26" i="230"/>
  <c r="I26" i="230"/>
  <c r="H27" i="230"/>
  <c r="I27" i="230"/>
  <c r="H28" i="230"/>
  <c r="I28" i="230"/>
  <c r="D29" i="230"/>
  <c r="E29" i="230"/>
  <c r="F29" i="230"/>
  <c r="G29" i="230"/>
  <c r="H30" i="230"/>
  <c r="J30" i="230" s="1"/>
  <c r="K30" i="230" s="1"/>
  <c r="I30" i="230"/>
  <c r="H31" i="230"/>
  <c r="I31" i="230"/>
  <c r="H32" i="230"/>
  <c r="I32" i="230"/>
  <c r="H33" i="230"/>
  <c r="J33" i="230"/>
  <c r="I33" i="230"/>
  <c r="H34" i="230"/>
  <c r="I34" i="230"/>
  <c r="J34" i="230"/>
  <c r="K34" i="230" s="1"/>
  <c r="H35" i="230"/>
  <c r="I35" i="230"/>
  <c r="J35" i="230" s="1"/>
  <c r="H36" i="230"/>
  <c r="J36" i="230" s="1"/>
  <c r="I36" i="230"/>
  <c r="H37" i="230"/>
  <c r="J37" i="230" s="1"/>
  <c r="K37" i="230" s="1"/>
  <c r="I37" i="230"/>
  <c r="H38" i="230"/>
  <c r="J38" i="230" s="1"/>
  <c r="K38" i="230" s="1"/>
  <c r="I38" i="230"/>
  <c r="I44" i="230" s="1"/>
  <c r="H39" i="230"/>
  <c r="J39" i="230" s="1"/>
  <c r="K39" i="230" s="1"/>
  <c r="I39" i="230"/>
  <c r="H40" i="230"/>
  <c r="J40" i="230" s="1"/>
  <c r="K40" i="230" s="1"/>
  <c r="I40" i="230"/>
  <c r="H41" i="230"/>
  <c r="J41" i="230" s="1"/>
  <c r="I41" i="230"/>
  <c r="H42" i="230"/>
  <c r="I42" i="230"/>
  <c r="H43" i="230"/>
  <c r="I43" i="230"/>
  <c r="J43" i="230" s="1"/>
  <c r="K43" i="230" s="1"/>
  <c r="D44" i="230"/>
  <c r="E44" i="230"/>
  <c r="F44" i="230"/>
  <c r="F52" i="230" s="1"/>
  <c r="G44" i="230"/>
  <c r="H45" i="230"/>
  <c r="I45" i="230"/>
  <c r="J45" i="230" s="1"/>
  <c r="H46" i="230"/>
  <c r="I46" i="230"/>
  <c r="H47" i="230"/>
  <c r="J47" i="230" s="1"/>
  <c r="K47" i="230" s="1"/>
  <c r="I47" i="230"/>
  <c r="H48" i="230"/>
  <c r="J48" i="230" s="1"/>
  <c r="K48" i="230" s="1"/>
  <c r="I48" i="230"/>
  <c r="H49" i="230"/>
  <c r="J49" i="230" s="1"/>
  <c r="I49" i="230"/>
  <c r="H50" i="230"/>
  <c r="I50" i="230"/>
  <c r="I51" i="230" s="1"/>
  <c r="D51" i="230"/>
  <c r="E51" i="230"/>
  <c r="F51" i="230"/>
  <c r="G51" i="230"/>
  <c r="G52" i="230" s="1"/>
  <c r="H51" i="230"/>
  <c r="H16" i="229"/>
  <c r="J16" i="229" s="1"/>
  <c r="K16" i="229" s="1"/>
  <c r="I16" i="229"/>
  <c r="I22" i="229" s="1"/>
  <c r="H17" i="229"/>
  <c r="J17" i="229" s="1"/>
  <c r="L17" i="229" s="1"/>
  <c r="I17" i="229"/>
  <c r="H18" i="229"/>
  <c r="I18" i="229"/>
  <c r="H19" i="229"/>
  <c r="I19" i="229"/>
  <c r="J19" i="229"/>
  <c r="K19" i="229" s="1"/>
  <c r="L19" i="229"/>
  <c r="H20" i="229"/>
  <c r="I20" i="229"/>
  <c r="J20" i="229"/>
  <c r="H21" i="229"/>
  <c r="J21" i="229" s="1"/>
  <c r="L21" i="229" s="1"/>
  <c r="I21" i="229"/>
  <c r="D22" i="229"/>
  <c r="D52" i="229" s="1"/>
  <c r="E22" i="229"/>
  <c r="F22" i="229"/>
  <c r="G22" i="229"/>
  <c r="G52" i="229" s="1"/>
  <c r="H22" i="229"/>
  <c r="H23" i="229"/>
  <c r="I23" i="229"/>
  <c r="J23" i="229"/>
  <c r="L23" i="229" s="1"/>
  <c r="H24" i="229"/>
  <c r="I24" i="229"/>
  <c r="J24" i="229" s="1"/>
  <c r="K24" i="229" s="1"/>
  <c r="H25" i="229"/>
  <c r="I25" i="229"/>
  <c r="H26" i="229"/>
  <c r="I26" i="229"/>
  <c r="H27" i="229"/>
  <c r="I27" i="229"/>
  <c r="I29" i="229" s="1"/>
  <c r="H28" i="229"/>
  <c r="J28" i="229" s="1"/>
  <c r="I28" i="229"/>
  <c r="D29" i="229"/>
  <c r="E29" i="229"/>
  <c r="E52" i="229" s="1"/>
  <c r="F29" i="229"/>
  <c r="G29" i="229"/>
  <c r="H30" i="229"/>
  <c r="J30" i="229" s="1"/>
  <c r="K30" i="229" s="1"/>
  <c r="I30" i="229"/>
  <c r="H31" i="229"/>
  <c r="J31" i="229" s="1"/>
  <c r="I31" i="229"/>
  <c r="H32" i="229"/>
  <c r="J32" i="229" s="1"/>
  <c r="I32" i="229"/>
  <c r="H33" i="229"/>
  <c r="I33" i="229"/>
  <c r="H34" i="229"/>
  <c r="I34" i="229"/>
  <c r="J34" i="229" s="1"/>
  <c r="K34" i="229" s="1"/>
  <c r="H35" i="229"/>
  <c r="I35" i="229"/>
  <c r="J35" i="229"/>
  <c r="L35" i="229" s="1"/>
  <c r="H36" i="229"/>
  <c r="I36" i="229"/>
  <c r="J36" i="229" s="1"/>
  <c r="H37" i="229"/>
  <c r="I37" i="229"/>
  <c r="H38" i="229"/>
  <c r="I38" i="229"/>
  <c r="H39" i="229"/>
  <c r="I39" i="229"/>
  <c r="J39" i="229"/>
  <c r="L39" i="229" s="1"/>
  <c r="H40" i="229"/>
  <c r="I40" i="229"/>
  <c r="J40" i="229" s="1"/>
  <c r="H41" i="229"/>
  <c r="I41" i="229"/>
  <c r="H42" i="229"/>
  <c r="J42" i="229" s="1"/>
  <c r="I42" i="229"/>
  <c r="I44" i="229" s="1"/>
  <c r="H43" i="229"/>
  <c r="J43" i="229" s="1"/>
  <c r="I43" i="229"/>
  <c r="D44" i="229"/>
  <c r="E44" i="229"/>
  <c r="F44" i="229"/>
  <c r="G44" i="229"/>
  <c r="H45" i="229"/>
  <c r="I45" i="229"/>
  <c r="J45" i="229" s="1"/>
  <c r="H46" i="229"/>
  <c r="J46" i="229" s="1"/>
  <c r="I46" i="229"/>
  <c r="H47" i="229"/>
  <c r="I47" i="229"/>
  <c r="J47" i="229"/>
  <c r="L47" i="229" s="1"/>
  <c r="H48" i="229"/>
  <c r="I48" i="229"/>
  <c r="J48" i="229" s="1"/>
  <c r="L48" i="229" s="1"/>
  <c r="H49" i="229"/>
  <c r="I49" i="229"/>
  <c r="J49" i="229" s="1"/>
  <c r="K49" i="229" s="1"/>
  <c r="H50" i="229"/>
  <c r="J50" i="229" s="1"/>
  <c r="I50" i="229"/>
  <c r="D51" i="229"/>
  <c r="E51" i="229"/>
  <c r="F51" i="229"/>
  <c r="G51" i="229"/>
  <c r="F52" i="229"/>
  <c r="H16" i="228"/>
  <c r="J16" i="228" s="1"/>
  <c r="I16" i="228"/>
  <c r="H17" i="228"/>
  <c r="I17" i="228"/>
  <c r="H18" i="228"/>
  <c r="I18" i="228"/>
  <c r="J18" i="228"/>
  <c r="L18" i="228" s="1"/>
  <c r="H19" i="228"/>
  <c r="I19" i="228"/>
  <c r="J19" i="228" s="1"/>
  <c r="H20" i="228"/>
  <c r="J20" i="228" s="1"/>
  <c r="K20" i="228" s="1"/>
  <c r="I20" i="228"/>
  <c r="H21" i="228"/>
  <c r="J21" i="228" s="1"/>
  <c r="I21" i="228"/>
  <c r="D22" i="228"/>
  <c r="E22" i="228"/>
  <c r="F22" i="228"/>
  <c r="G22" i="228"/>
  <c r="H23" i="228"/>
  <c r="I23" i="228"/>
  <c r="I29" i="228" s="1"/>
  <c r="J23" i="228"/>
  <c r="H24" i="228"/>
  <c r="I24" i="228"/>
  <c r="H25" i="228"/>
  <c r="I25" i="228"/>
  <c r="J25" i="228" s="1"/>
  <c r="K25" i="228" s="1"/>
  <c r="H26" i="228"/>
  <c r="J26" i="228" s="1"/>
  <c r="I26" i="228"/>
  <c r="H27" i="228"/>
  <c r="J27" i="228" s="1"/>
  <c r="L27" i="228" s="1"/>
  <c r="I27" i="228"/>
  <c r="H28" i="228"/>
  <c r="I28" i="228"/>
  <c r="D29" i="228"/>
  <c r="E29" i="228"/>
  <c r="F29" i="228"/>
  <c r="G29" i="228"/>
  <c r="H29" i="228"/>
  <c r="H30" i="228"/>
  <c r="J30" i="228" s="1"/>
  <c r="I30" i="228"/>
  <c r="H31" i="228"/>
  <c r="I31" i="228"/>
  <c r="J31" i="228"/>
  <c r="H32" i="228"/>
  <c r="J32" i="228"/>
  <c r="I32" i="228"/>
  <c r="H33" i="228"/>
  <c r="J33" i="228" s="1"/>
  <c r="I33" i="228"/>
  <c r="H34" i="228"/>
  <c r="J34" i="228" s="1"/>
  <c r="I34" i="228"/>
  <c r="H35" i="228"/>
  <c r="I35" i="228"/>
  <c r="J35" i="228"/>
  <c r="H36" i="228"/>
  <c r="J36" i="228"/>
  <c r="I36" i="228"/>
  <c r="H37" i="228"/>
  <c r="J37" i="228" s="1"/>
  <c r="I37" i="228"/>
  <c r="H38" i="228"/>
  <c r="J38" i="228" s="1"/>
  <c r="I38" i="228"/>
  <c r="H39" i="228"/>
  <c r="I39" i="228"/>
  <c r="J39" i="228"/>
  <c r="H40" i="228"/>
  <c r="J40" i="228"/>
  <c r="I40" i="228"/>
  <c r="H41" i="228"/>
  <c r="I41" i="228"/>
  <c r="H42" i="228"/>
  <c r="I42" i="228"/>
  <c r="J42" i="228"/>
  <c r="K42" i="228" s="1"/>
  <c r="H43" i="228"/>
  <c r="I43" i="228"/>
  <c r="J43" i="228"/>
  <c r="D44" i="228"/>
  <c r="D52" i="228" s="1"/>
  <c r="E44" i="228"/>
  <c r="F44" i="228"/>
  <c r="G44" i="228"/>
  <c r="G52" i="228" s="1"/>
  <c r="I44" i="228"/>
  <c r="H45" i="228"/>
  <c r="I45" i="228"/>
  <c r="H46" i="228"/>
  <c r="J46" i="228" s="1"/>
  <c r="I46" i="228"/>
  <c r="H47" i="228"/>
  <c r="J47" i="228" s="1"/>
  <c r="L47" i="228" s="1"/>
  <c r="I47" i="228"/>
  <c r="H48" i="228"/>
  <c r="I48" i="228"/>
  <c r="H49" i="228"/>
  <c r="I49" i="228"/>
  <c r="J49" i="228" s="1"/>
  <c r="H50" i="228"/>
  <c r="I50" i="228"/>
  <c r="J50" i="228"/>
  <c r="K50" i="228" s="1"/>
  <c r="D51" i="228"/>
  <c r="E51" i="228"/>
  <c r="F51" i="228"/>
  <c r="F52" i="228"/>
  <c r="G51" i="228"/>
  <c r="E52" i="228"/>
  <c r="H16" i="227"/>
  <c r="I16" i="227"/>
  <c r="H17" i="227"/>
  <c r="J17" i="227" s="1"/>
  <c r="I17" i="227"/>
  <c r="H18" i="227"/>
  <c r="J18" i="227" s="1"/>
  <c r="K18" i="227" s="1"/>
  <c r="I18" i="227"/>
  <c r="H19" i="227"/>
  <c r="I19" i="227"/>
  <c r="H20" i="227"/>
  <c r="I20" i="227"/>
  <c r="J20" i="227" s="1"/>
  <c r="K20" i="227" s="1"/>
  <c r="H21" i="227"/>
  <c r="I21" i="227"/>
  <c r="J21" i="227" s="1"/>
  <c r="D22" i="227"/>
  <c r="E22" i="227"/>
  <c r="E52" i="227" s="1"/>
  <c r="F22" i="227"/>
  <c r="F52" i="227" s="1"/>
  <c r="G22" i="227"/>
  <c r="H23" i="227"/>
  <c r="I23" i="227"/>
  <c r="I29" i="227" s="1"/>
  <c r="H24" i="227"/>
  <c r="J24" i="227" s="1"/>
  <c r="I24" i="227"/>
  <c r="H25" i="227"/>
  <c r="J25" i="227" s="1"/>
  <c r="I25" i="227"/>
  <c r="H26" i="227"/>
  <c r="J26" i="227" s="1"/>
  <c r="L26" i="227" s="1"/>
  <c r="I26" i="227"/>
  <c r="H27" i="227"/>
  <c r="I27" i="227"/>
  <c r="H28" i="227"/>
  <c r="I28" i="227"/>
  <c r="J28" i="227" s="1"/>
  <c r="D29" i="227"/>
  <c r="E29" i="227"/>
  <c r="F29" i="227"/>
  <c r="G29" i="227"/>
  <c r="H30" i="227"/>
  <c r="J30" i="227" s="1"/>
  <c r="I30" i="227"/>
  <c r="H31" i="227"/>
  <c r="J31" i="227" s="1"/>
  <c r="I31" i="227"/>
  <c r="H32" i="227"/>
  <c r="I32" i="227"/>
  <c r="J32" i="227" s="1"/>
  <c r="H33" i="227"/>
  <c r="I33" i="227"/>
  <c r="J33" i="227"/>
  <c r="K33" i="227" s="1"/>
  <c r="H34" i="227"/>
  <c r="I34" i="227"/>
  <c r="J34" i="227"/>
  <c r="H35" i="227"/>
  <c r="J35" i="227"/>
  <c r="I35" i="227"/>
  <c r="H36" i="227"/>
  <c r="J36" i="227" s="1"/>
  <c r="I36" i="227"/>
  <c r="H37" i="227"/>
  <c r="I37" i="227"/>
  <c r="J37" i="227" s="1"/>
  <c r="H38" i="227"/>
  <c r="J38" i="227" s="1"/>
  <c r="J44" i="227" s="1"/>
  <c r="I38" i="227"/>
  <c r="H39" i="227"/>
  <c r="J39" i="227" s="1"/>
  <c r="K39" i="227" s="1"/>
  <c r="I39" i="227"/>
  <c r="I44" i="227" s="1"/>
  <c r="H40" i="227"/>
  <c r="I40" i="227"/>
  <c r="J40" i="227" s="1"/>
  <c r="H41" i="227"/>
  <c r="I41" i="227"/>
  <c r="J41" i="227"/>
  <c r="K41" i="227" s="1"/>
  <c r="H42" i="227"/>
  <c r="J42" i="227" s="1"/>
  <c r="I42" i="227"/>
  <c r="H43" i="227"/>
  <c r="J43" i="227" s="1"/>
  <c r="I43" i="227"/>
  <c r="D44" i="227"/>
  <c r="E44" i="227"/>
  <c r="F44" i="227"/>
  <c r="G44" i="227"/>
  <c r="G52" i="227" s="1"/>
  <c r="H45" i="227"/>
  <c r="I45" i="227"/>
  <c r="J45" i="227"/>
  <c r="K45" i="227" s="1"/>
  <c r="H46" i="227"/>
  <c r="J46" i="227" s="1"/>
  <c r="I46" i="227"/>
  <c r="H47" i="227"/>
  <c r="I47" i="227"/>
  <c r="H48" i="227"/>
  <c r="I48" i="227"/>
  <c r="H49" i="227"/>
  <c r="J49" i="227" s="1"/>
  <c r="I49" i="227"/>
  <c r="I51" i="227" s="1"/>
  <c r="H50" i="227"/>
  <c r="J50" i="227" s="1"/>
  <c r="L50" i="227" s="1"/>
  <c r="I50" i="227"/>
  <c r="D51" i="227"/>
  <c r="E51" i="227"/>
  <c r="F51" i="227"/>
  <c r="G51" i="227"/>
  <c r="D52" i="227"/>
  <c r="H16" i="226"/>
  <c r="I16" i="226"/>
  <c r="J16" i="226" s="1"/>
  <c r="K16" i="226" s="1"/>
  <c r="H17" i="226"/>
  <c r="I17" i="226"/>
  <c r="J17" i="226" s="1"/>
  <c r="L17" i="226" s="1"/>
  <c r="H18" i="226"/>
  <c r="I18" i="226"/>
  <c r="H19" i="226"/>
  <c r="I19" i="226"/>
  <c r="I22" i="226" s="1"/>
  <c r="H20" i="226"/>
  <c r="I20" i="226"/>
  <c r="J20" i="226"/>
  <c r="L20" i="226" s="1"/>
  <c r="H21" i="226"/>
  <c r="I21" i="226"/>
  <c r="J21" i="226"/>
  <c r="D22" i="226"/>
  <c r="E22" i="226"/>
  <c r="F22" i="226"/>
  <c r="G22" i="226"/>
  <c r="H23" i="226"/>
  <c r="I23" i="226"/>
  <c r="J23" i="226" s="1"/>
  <c r="K23" i="226" s="1"/>
  <c r="H24" i="226"/>
  <c r="J24" i="226"/>
  <c r="I24" i="226"/>
  <c r="H25" i="226"/>
  <c r="J25" i="226" s="1"/>
  <c r="I25" i="226"/>
  <c r="H26" i="226"/>
  <c r="I26" i="226"/>
  <c r="J26" i="226"/>
  <c r="K26" i="226" s="1"/>
  <c r="H27" i="226"/>
  <c r="J27" i="226" s="1"/>
  <c r="K27" i="226" s="1"/>
  <c r="I27" i="226"/>
  <c r="H28" i="226"/>
  <c r="J28" i="226"/>
  <c r="I28" i="226"/>
  <c r="D29" i="226"/>
  <c r="E29" i="226"/>
  <c r="F29" i="226"/>
  <c r="G29" i="226"/>
  <c r="G52" i="226"/>
  <c r="H30" i="226"/>
  <c r="J30" i="226" s="1"/>
  <c r="I30" i="226"/>
  <c r="H31" i="226"/>
  <c r="I31" i="226"/>
  <c r="J31" i="226"/>
  <c r="K31" i="226" s="1"/>
  <c r="H32" i="226"/>
  <c r="J32" i="226" s="1"/>
  <c r="K32" i="226" s="1"/>
  <c r="I32" i="226"/>
  <c r="H33" i="226"/>
  <c r="J33" i="226"/>
  <c r="I33" i="226"/>
  <c r="H34" i="226"/>
  <c r="J34" i="226" s="1"/>
  <c r="I34" i="226"/>
  <c r="H35" i="226"/>
  <c r="J35" i="226" s="1"/>
  <c r="K35" i="226" s="1"/>
  <c r="I35" i="226"/>
  <c r="H36" i="226"/>
  <c r="J36" i="226"/>
  <c r="I36" i="226"/>
  <c r="H37" i="226"/>
  <c r="J37" i="226" s="1"/>
  <c r="I37" i="226"/>
  <c r="H38" i="226"/>
  <c r="I38" i="226"/>
  <c r="J38" i="226" s="1"/>
  <c r="H39" i="226"/>
  <c r="J39" i="226" s="1"/>
  <c r="I39" i="226"/>
  <c r="H40" i="226"/>
  <c r="J40" i="226" s="1"/>
  <c r="I40" i="226"/>
  <c r="H41" i="226"/>
  <c r="H44" i="226"/>
  <c r="I41" i="226"/>
  <c r="H42" i="226"/>
  <c r="I42" i="226"/>
  <c r="J42" i="226"/>
  <c r="K42" i="226" s="1"/>
  <c r="H43" i="226"/>
  <c r="I43" i="226"/>
  <c r="J43" i="226"/>
  <c r="K43" i="226" s="1"/>
  <c r="D44" i="226"/>
  <c r="E44" i="226"/>
  <c r="F44" i="226"/>
  <c r="F52" i="226" s="1"/>
  <c r="G44" i="226"/>
  <c r="H45" i="226"/>
  <c r="J45" i="226"/>
  <c r="K45" i="226" s="1"/>
  <c r="I45" i="226"/>
  <c r="H46" i="226"/>
  <c r="I46" i="226"/>
  <c r="J46" i="226"/>
  <c r="L46" i="226" s="1"/>
  <c r="H47" i="226"/>
  <c r="I47" i="226"/>
  <c r="J47" i="226" s="1"/>
  <c r="L47" i="226" s="1"/>
  <c r="H48" i="226"/>
  <c r="J48" i="226"/>
  <c r="I48" i="226"/>
  <c r="H49" i="226"/>
  <c r="J49" i="226"/>
  <c r="K49" i="226" s="1"/>
  <c r="I49" i="226"/>
  <c r="H50" i="226"/>
  <c r="I50" i="226"/>
  <c r="J50" i="226"/>
  <c r="L50" i="226" s="1"/>
  <c r="D51" i="226"/>
  <c r="E51" i="226"/>
  <c r="E52" i="226" s="1"/>
  <c r="F51" i="226"/>
  <c r="G51" i="226"/>
  <c r="D52" i="226"/>
  <c r="H16" i="225"/>
  <c r="J16" i="225" s="1"/>
  <c r="I16" i="225"/>
  <c r="I22" i="225" s="1"/>
  <c r="H17" i="225"/>
  <c r="J17" i="225" s="1"/>
  <c r="I17" i="225"/>
  <c r="H18" i="225"/>
  <c r="J18" i="225" s="1"/>
  <c r="K18" i="225" s="1"/>
  <c r="I18" i="225"/>
  <c r="H19" i="225"/>
  <c r="J19" i="225"/>
  <c r="I19" i="225"/>
  <c r="H20" i="225"/>
  <c r="J20" i="225"/>
  <c r="L20" i="225" s="1"/>
  <c r="I20" i="225"/>
  <c r="H21" i="225"/>
  <c r="I21" i="225"/>
  <c r="J21" i="225"/>
  <c r="L21" i="225" s="1"/>
  <c r="D22" i="225"/>
  <c r="E22" i="225"/>
  <c r="E52" i="225" s="1"/>
  <c r="F22" i="225"/>
  <c r="F52" i="225" s="1"/>
  <c r="G22" i="225"/>
  <c r="G52" i="225" s="1"/>
  <c r="H23" i="225"/>
  <c r="J23" i="225"/>
  <c r="I23" i="225"/>
  <c r="I29" i="225"/>
  <c r="H24" i="225"/>
  <c r="J24" i="225"/>
  <c r="K24" i="225" s="1"/>
  <c r="I24" i="225"/>
  <c r="H25" i="225"/>
  <c r="J25" i="225" s="1"/>
  <c r="I25" i="225"/>
  <c r="H26" i="225"/>
  <c r="J26" i="225" s="1"/>
  <c r="K26" i="225" s="1"/>
  <c r="I26" i="225"/>
  <c r="H27" i="225"/>
  <c r="J27" i="225"/>
  <c r="K27" i="225" s="1"/>
  <c r="I27" i="225"/>
  <c r="H28" i="225"/>
  <c r="J28" i="225" s="1"/>
  <c r="I28" i="225"/>
  <c r="D29" i="225"/>
  <c r="E29" i="225"/>
  <c r="F29" i="225"/>
  <c r="G29" i="225"/>
  <c r="H30" i="225"/>
  <c r="J30" i="225" s="1"/>
  <c r="I30" i="225"/>
  <c r="H31" i="225"/>
  <c r="J31" i="225" s="1"/>
  <c r="K31" i="225" s="1"/>
  <c r="I31" i="225"/>
  <c r="H32" i="225"/>
  <c r="J32" i="225"/>
  <c r="I32" i="225"/>
  <c r="H33" i="225"/>
  <c r="I33" i="225"/>
  <c r="J33" i="225"/>
  <c r="L33" i="225" s="1"/>
  <c r="H34" i="225"/>
  <c r="I34" i="225"/>
  <c r="J34" i="225" s="1"/>
  <c r="K34" i="225" s="1"/>
  <c r="H35" i="225"/>
  <c r="J35" i="225"/>
  <c r="L35" i="225" s="1"/>
  <c r="I35" i="225"/>
  <c r="H36" i="225"/>
  <c r="J36" i="225" s="1"/>
  <c r="I36" i="225"/>
  <c r="H37" i="225"/>
  <c r="J37" i="225" s="1"/>
  <c r="I37" i="225"/>
  <c r="H38" i="225"/>
  <c r="J38" i="225" s="1"/>
  <c r="I38" i="225"/>
  <c r="H39" i="225"/>
  <c r="J39" i="225"/>
  <c r="L39" i="225" s="1"/>
  <c r="I39" i="225"/>
  <c r="H40" i="225"/>
  <c r="J40" i="225" s="1"/>
  <c r="I40" i="225"/>
  <c r="I44" i="225" s="1"/>
  <c r="H41" i="225"/>
  <c r="J41" i="225" s="1"/>
  <c r="I41" i="225"/>
  <c r="H42" i="225"/>
  <c r="I42" i="225"/>
  <c r="J42" i="225"/>
  <c r="K42" i="225" s="1"/>
  <c r="H43" i="225"/>
  <c r="J43" i="225" s="1"/>
  <c r="I43" i="225"/>
  <c r="D44" i="225"/>
  <c r="D52" i="225" s="1"/>
  <c r="E44" i="225"/>
  <c r="F44" i="225"/>
  <c r="G44" i="225"/>
  <c r="H45" i="225"/>
  <c r="I45" i="225"/>
  <c r="J45" i="225"/>
  <c r="L45" i="225" s="1"/>
  <c r="H46" i="225"/>
  <c r="I46" i="225"/>
  <c r="J46" i="225" s="1"/>
  <c r="K46" i="225" s="1"/>
  <c r="H47" i="225"/>
  <c r="J47" i="225"/>
  <c r="L47" i="225" s="1"/>
  <c r="I47" i="225"/>
  <c r="H48" i="225"/>
  <c r="J48" i="225" s="1"/>
  <c r="I48" i="225"/>
  <c r="H49" i="225"/>
  <c r="J49" i="225" s="1"/>
  <c r="I49" i="225"/>
  <c r="H50" i="225"/>
  <c r="I50" i="225"/>
  <c r="J50" i="225"/>
  <c r="K50" i="225" s="1"/>
  <c r="D51" i="225"/>
  <c r="E51" i="225"/>
  <c r="F51" i="225"/>
  <c r="G51" i="225"/>
  <c r="K20" i="225"/>
  <c r="K35" i="225"/>
  <c r="L48" i="226"/>
  <c r="K48" i="226"/>
  <c r="L36" i="226"/>
  <c r="K36" i="226"/>
  <c r="K28" i="226"/>
  <c r="L28" i="226"/>
  <c r="K39" i="225"/>
  <c r="K32" i="225"/>
  <c r="K23" i="225"/>
  <c r="L23" i="225"/>
  <c r="L19" i="225"/>
  <c r="K19" i="225"/>
  <c r="L45" i="226"/>
  <c r="K33" i="226"/>
  <c r="L31" i="225"/>
  <c r="L24" i="225"/>
  <c r="K47" i="225"/>
  <c r="K43" i="225"/>
  <c r="L27" i="225"/>
  <c r="L49" i="226"/>
  <c r="L27" i="226"/>
  <c r="K24" i="226"/>
  <c r="L24" i="226"/>
  <c r="L20" i="228"/>
  <c r="L49" i="229"/>
  <c r="K17" i="229"/>
  <c r="L45" i="234"/>
  <c r="L33" i="234"/>
  <c r="K46" i="235"/>
  <c r="K31" i="235"/>
  <c r="K46" i="236"/>
  <c r="K43" i="236"/>
  <c r="K37" i="237"/>
  <c r="L37" i="237"/>
  <c r="K50" i="238"/>
  <c r="K49" i="239"/>
  <c r="L49" i="239"/>
  <c r="K21" i="241"/>
  <c r="K42" i="242"/>
  <c r="H51" i="225"/>
  <c r="K21" i="226"/>
  <c r="L21" i="226"/>
  <c r="L39" i="227"/>
  <c r="L18" i="227"/>
  <c r="K32" i="228"/>
  <c r="K27" i="228"/>
  <c r="J38" i="229"/>
  <c r="H44" i="229"/>
  <c r="K21" i="229"/>
  <c r="K41" i="230"/>
  <c r="J26" i="230"/>
  <c r="K24" i="231"/>
  <c r="K23" i="233"/>
  <c r="L46" i="225"/>
  <c r="L42" i="225"/>
  <c r="L34" i="225"/>
  <c r="L26" i="225"/>
  <c r="H22" i="225"/>
  <c r="L18" i="225"/>
  <c r="H51" i="226"/>
  <c r="L43" i="226"/>
  <c r="J41" i="226"/>
  <c r="L35" i="226"/>
  <c r="L31" i="226"/>
  <c r="J29" i="226"/>
  <c r="L23" i="226"/>
  <c r="J18" i="226"/>
  <c r="J47" i="227"/>
  <c r="K42" i="227"/>
  <c r="K38" i="227"/>
  <c r="L38" i="227"/>
  <c r="K34" i="227"/>
  <c r="K30" i="227"/>
  <c r="L30" i="227"/>
  <c r="J27" i="227"/>
  <c r="J23" i="227"/>
  <c r="J16" i="227"/>
  <c r="H22" i="227"/>
  <c r="J48" i="228"/>
  <c r="K43" i="228"/>
  <c r="L43" i="228"/>
  <c r="K39" i="228"/>
  <c r="K35" i="228"/>
  <c r="K31" i="228"/>
  <c r="K19" i="228"/>
  <c r="K48" i="229"/>
  <c r="J25" i="229"/>
  <c r="K20" i="229"/>
  <c r="L20" i="229"/>
  <c r="L16" i="229"/>
  <c r="K35" i="230"/>
  <c r="K36" i="231"/>
  <c r="K46" i="232"/>
  <c r="K31" i="232"/>
  <c r="J23" i="232"/>
  <c r="H29" i="232"/>
  <c r="K18" i="232"/>
  <c r="K31" i="233"/>
  <c r="K35" i="227"/>
  <c r="L35" i="227"/>
  <c r="K31" i="227"/>
  <c r="L31" i="227"/>
  <c r="K40" i="228"/>
  <c r="L40" i="228"/>
  <c r="K36" i="228"/>
  <c r="L36" i="228"/>
  <c r="K23" i="228"/>
  <c r="L23" i="228"/>
  <c r="K23" i="230"/>
  <c r="K35" i="231"/>
  <c r="K38" i="232"/>
  <c r="H29" i="225"/>
  <c r="L26" i="226"/>
  <c r="K17" i="226"/>
  <c r="L16" i="226"/>
  <c r="K50" i="227"/>
  <c r="K46" i="227"/>
  <c r="L46" i="227"/>
  <c r="K26" i="227"/>
  <c r="I22" i="227"/>
  <c r="I52" i="227" s="1"/>
  <c r="K47" i="228"/>
  <c r="J41" i="228"/>
  <c r="H44" i="228"/>
  <c r="J17" i="228"/>
  <c r="J41" i="229"/>
  <c r="J37" i="229"/>
  <c r="L34" i="229"/>
  <c r="J33" i="229"/>
  <c r="L30" i="229"/>
  <c r="K28" i="229"/>
  <c r="L28" i="229"/>
  <c r="L24" i="229"/>
  <c r="J18" i="229"/>
  <c r="J50" i="230"/>
  <c r="J46" i="230"/>
  <c r="K25" i="230"/>
  <c r="K21" i="230"/>
  <c r="J19" i="230"/>
  <c r="L17" i="231"/>
  <c r="K17" i="231"/>
  <c r="K32" i="232"/>
  <c r="K24" i="232"/>
  <c r="J40" i="233"/>
  <c r="H44" i="233"/>
  <c r="H29" i="226"/>
  <c r="H22" i="226"/>
  <c r="H52" i="226"/>
  <c r="K20" i="226"/>
  <c r="J48" i="227"/>
  <c r="H51" i="227"/>
  <c r="L20" i="227"/>
  <c r="J19" i="227"/>
  <c r="J45" i="228"/>
  <c r="H51" i="228"/>
  <c r="J28" i="228"/>
  <c r="J29" i="228" s="1"/>
  <c r="K29" i="228" s="1"/>
  <c r="J24" i="228"/>
  <c r="I22" i="228"/>
  <c r="I51" i="229"/>
  <c r="I52" i="229"/>
  <c r="K40" i="229"/>
  <c r="L40" i="229"/>
  <c r="K36" i="229"/>
  <c r="L36" i="229"/>
  <c r="K32" i="229"/>
  <c r="J26" i="229"/>
  <c r="H29" i="229"/>
  <c r="K49" i="230"/>
  <c r="K45" i="230"/>
  <c r="J42" i="230"/>
  <c r="K36" i="230"/>
  <c r="K33" i="230"/>
  <c r="J31" i="230"/>
  <c r="D52" i="230"/>
  <c r="J27" i="230"/>
  <c r="K49" i="231"/>
  <c r="K34" i="231"/>
  <c r="J29" i="231"/>
  <c r="K23" i="231"/>
  <c r="K33" i="232"/>
  <c r="K25" i="232"/>
  <c r="K41" i="233"/>
  <c r="J32" i="230"/>
  <c r="J28" i="230"/>
  <c r="I29" i="230"/>
  <c r="I52" i="230" s="1"/>
  <c r="K48" i="231"/>
  <c r="K40" i="231"/>
  <c r="J38" i="231"/>
  <c r="H44" i="231"/>
  <c r="G52" i="231"/>
  <c r="K28" i="231"/>
  <c r="J21" i="231"/>
  <c r="K16" i="231"/>
  <c r="L16" i="231"/>
  <c r="J50" i="232"/>
  <c r="K45" i="232"/>
  <c r="J42" i="232"/>
  <c r="K37" i="232"/>
  <c r="K17" i="232"/>
  <c r="L17" i="232"/>
  <c r="J47" i="233"/>
  <c r="J51" i="233" s="1"/>
  <c r="K51" i="233" s="1"/>
  <c r="J35" i="233"/>
  <c r="K30" i="233"/>
  <c r="J27" i="233"/>
  <c r="K20" i="233"/>
  <c r="K42" i="234"/>
  <c r="L42" i="234"/>
  <c r="K28" i="234"/>
  <c r="L28" i="234"/>
  <c r="K26" i="234"/>
  <c r="L26" i="234"/>
  <c r="K21" i="235"/>
  <c r="K34" i="236"/>
  <c r="L34" i="236"/>
  <c r="K32" i="236"/>
  <c r="K28" i="236"/>
  <c r="L28" i="236"/>
  <c r="K35" i="237"/>
  <c r="K33" i="237"/>
  <c r="L33" i="237"/>
  <c r="K24" i="238"/>
  <c r="K20" i="238"/>
  <c r="L50" i="239"/>
  <c r="K50" i="239"/>
  <c r="K43" i="239"/>
  <c r="L43" i="239"/>
  <c r="K19" i="239"/>
  <c r="L19" i="239"/>
  <c r="K16" i="240"/>
  <c r="K34" i="242"/>
  <c r="J24" i="230"/>
  <c r="J16" i="230"/>
  <c r="I51" i="231"/>
  <c r="J33" i="231"/>
  <c r="H29" i="231"/>
  <c r="K20" i="231"/>
  <c r="L20" i="231"/>
  <c r="I22" i="231"/>
  <c r="K49" i="232"/>
  <c r="I51" i="232"/>
  <c r="K41" i="232"/>
  <c r="J30" i="232"/>
  <c r="K21" i="232"/>
  <c r="K49" i="233"/>
  <c r="K46" i="233"/>
  <c r="J39" i="233"/>
  <c r="J44" i="233" s="1"/>
  <c r="K44" i="233" s="1"/>
  <c r="K34" i="233"/>
  <c r="K26" i="233"/>
  <c r="K21" i="233"/>
  <c r="K16" i="233"/>
  <c r="K50" i="234"/>
  <c r="L50" i="234"/>
  <c r="L41" i="234"/>
  <c r="K41" i="234"/>
  <c r="K34" i="234"/>
  <c r="L24" i="234"/>
  <c r="K24" i="234"/>
  <c r="L21" i="234"/>
  <c r="K21" i="234"/>
  <c r="K47" i="235"/>
  <c r="K43" i="235"/>
  <c r="K30" i="235"/>
  <c r="K27" i="235"/>
  <c r="K17" i="235"/>
  <c r="K35" i="236"/>
  <c r="K30" i="236"/>
  <c r="L27" i="236"/>
  <c r="K27" i="236"/>
  <c r="K49" i="237"/>
  <c r="L49" i="237"/>
  <c r="K36" i="237"/>
  <c r="K31" i="237"/>
  <c r="L28" i="237"/>
  <c r="K28" i="237"/>
  <c r="K19" i="237"/>
  <c r="L19" i="237"/>
  <c r="K40" i="238"/>
  <c r="K38" i="238"/>
  <c r="K25" i="238"/>
  <c r="L37" i="239"/>
  <c r="K37" i="239"/>
  <c r="K31" i="239"/>
  <c r="K20" i="240"/>
  <c r="J51" i="227"/>
  <c r="H29" i="227"/>
  <c r="J44" i="228"/>
  <c r="H22" i="228"/>
  <c r="H52" i="228" s="1"/>
  <c r="H51" i="229"/>
  <c r="H52" i="229" s="1"/>
  <c r="H44" i="230"/>
  <c r="J51" i="231"/>
  <c r="K45" i="231"/>
  <c r="K37" i="231"/>
  <c r="K32" i="231"/>
  <c r="K25" i="231"/>
  <c r="I44" i="232"/>
  <c r="K34" i="232"/>
  <c r="D52" i="232"/>
  <c r="J26" i="232"/>
  <c r="K50" i="233"/>
  <c r="J43" i="233"/>
  <c r="K38" i="233"/>
  <c r="E52" i="233"/>
  <c r="I29" i="233"/>
  <c r="K19" i="233"/>
  <c r="K17" i="233"/>
  <c r="L48" i="234"/>
  <c r="K48" i="234"/>
  <c r="K46" i="234"/>
  <c r="L46" i="234"/>
  <c r="K32" i="234"/>
  <c r="L32" i="234"/>
  <c r="K30" i="234"/>
  <c r="L30" i="234"/>
  <c r="K45" i="235"/>
  <c r="K41" i="235"/>
  <c r="K39" i="235"/>
  <c r="K25" i="235"/>
  <c r="K50" i="236"/>
  <c r="L50" i="236"/>
  <c r="K48" i="236"/>
  <c r="L48" i="236"/>
  <c r="L48" i="237"/>
  <c r="K48" i="237"/>
  <c r="L20" i="237"/>
  <c r="K20" i="237"/>
  <c r="K37" i="238"/>
  <c r="K30" i="238"/>
  <c r="L42" i="239"/>
  <c r="K42" i="239"/>
  <c r="L18" i="239"/>
  <c r="K18" i="239"/>
  <c r="K48" i="240"/>
  <c r="K25" i="241"/>
  <c r="K30" i="242"/>
  <c r="H22" i="233"/>
  <c r="L40" i="234"/>
  <c r="K31" i="234"/>
  <c r="K27" i="234"/>
  <c r="L20" i="234"/>
  <c r="H51" i="235"/>
  <c r="K24" i="235"/>
  <c r="J23" i="235"/>
  <c r="K20" i="235"/>
  <c r="J19" i="235"/>
  <c r="K49" i="236"/>
  <c r="L42" i="236"/>
  <c r="K33" i="236"/>
  <c r="L26" i="236"/>
  <c r="I22" i="236"/>
  <c r="L43" i="237"/>
  <c r="K34" i="237"/>
  <c r="K18" i="237"/>
  <c r="J17" i="237"/>
  <c r="L16" i="237"/>
  <c r="K47" i="238"/>
  <c r="J46" i="238"/>
  <c r="K43" i="238"/>
  <c r="L38" i="239"/>
  <c r="I29" i="239"/>
  <c r="J45" i="240"/>
  <c r="H51" i="240"/>
  <c r="J38" i="240"/>
  <c r="H44" i="240"/>
  <c r="K36" i="240"/>
  <c r="K28" i="240"/>
  <c r="G52" i="240"/>
  <c r="J17" i="240"/>
  <c r="K45" i="241"/>
  <c r="K41" i="241"/>
  <c r="K33" i="241"/>
  <c r="D52" i="241"/>
  <c r="K25" i="242"/>
  <c r="J23" i="242"/>
  <c r="H29" i="242"/>
  <c r="E52" i="242"/>
  <c r="K47" i="243"/>
  <c r="K42" i="243"/>
  <c r="K35" i="243"/>
  <c r="K27" i="243"/>
  <c r="J19" i="243"/>
  <c r="L48" i="244"/>
  <c r="K48" i="244"/>
  <c r="K43" i="244"/>
  <c r="L43" i="244"/>
  <c r="K42" i="244"/>
  <c r="L42" i="244"/>
  <c r="L36" i="244"/>
  <c r="K36" i="244"/>
  <c r="K33" i="244"/>
  <c r="L33" i="244"/>
  <c r="K21" i="244"/>
  <c r="L21" i="244"/>
  <c r="K47" i="245"/>
  <c r="L47" i="245"/>
  <c r="K41" i="246"/>
  <c r="L41" i="246"/>
  <c r="J38" i="246"/>
  <c r="H44" i="246"/>
  <c r="K37" i="246"/>
  <c r="H22" i="230"/>
  <c r="H52" i="230" s="1"/>
  <c r="H51" i="231"/>
  <c r="H44" i="232"/>
  <c r="H52" i="232" s="1"/>
  <c r="H29" i="233"/>
  <c r="I51" i="234"/>
  <c r="J35" i="234"/>
  <c r="L18" i="234"/>
  <c r="K17" i="234"/>
  <c r="J48" i="235"/>
  <c r="I44" i="235"/>
  <c r="J32" i="235"/>
  <c r="J28" i="235"/>
  <c r="I29" i="235"/>
  <c r="I52" i="235" s="1"/>
  <c r="J44" i="236"/>
  <c r="L40" i="236"/>
  <c r="K39" i="236"/>
  <c r="J37" i="236"/>
  <c r="L24" i="236"/>
  <c r="G52" i="236"/>
  <c r="L20" i="236"/>
  <c r="K19" i="236"/>
  <c r="J17" i="236"/>
  <c r="L41" i="237"/>
  <c r="J38" i="237"/>
  <c r="H44" i="237"/>
  <c r="K24" i="237"/>
  <c r="D52" i="237"/>
  <c r="J31" i="238"/>
  <c r="J27" i="238"/>
  <c r="I22" i="238"/>
  <c r="E52" i="238"/>
  <c r="L48" i="239"/>
  <c r="K46" i="239"/>
  <c r="L32" i="239"/>
  <c r="K30" i="239"/>
  <c r="L28" i="239"/>
  <c r="K26" i="239"/>
  <c r="J24" i="239"/>
  <c r="J20" i="239"/>
  <c r="J16" i="239"/>
  <c r="H22" i="239"/>
  <c r="J41" i="240"/>
  <c r="J33" i="240"/>
  <c r="J25" i="240"/>
  <c r="J50" i="241"/>
  <c r="I51" i="241"/>
  <c r="J38" i="241"/>
  <c r="H44" i="241"/>
  <c r="H52" i="241" s="1"/>
  <c r="J30" i="241"/>
  <c r="J23" i="241"/>
  <c r="H29" i="241"/>
  <c r="H44" i="242"/>
  <c r="I22" i="242"/>
  <c r="K17" i="242"/>
  <c r="H44" i="243"/>
  <c r="J39" i="243"/>
  <c r="I44" i="243"/>
  <c r="K30" i="243"/>
  <c r="I22" i="243"/>
  <c r="L49" i="244"/>
  <c r="K46" i="244"/>
  <c r="I51" i="244"/>
  <c r="K38" i="244"/>
  <c r="L38" i="244"/>
  <c r="J44" i="244"/>
  <c r="K32" i="244"/>
  <c r="L28" i="244"/>
  <c r="K28" i="244"/>
  <c r="K25" i="244"/>
  <c r="L25" i="244"/>
  <c r="L20" i="244"/>
  <c r="K20" i="244"/>
  <c r="K27" i="246"/>
  <c r="L27" i="246"/>
  <c r="H23" i="247"/>
  <c r="L23" i="236"/>
  <c r="J29" i="236"/>
  <c r="I44" i="238"/>
  <c r="J23" i="238"/>
  <c r="H29" i="238"/>
  <c r="H52" i="238" s="1"/>
  <c r="I52" i="238"/>
  <c r="J47" i="239"/>
  <c r="F52" i="239"/>
  <c r="L17" i="239"/>
  <c r="K40" i="240"/>
  <c r="K32" i="240"/>
  <c r="K24" i="240"/>
  <c r="J29" i="240"/>
  <c r="I22" i="240"/>
  <c r="H51" i="241"/>
  <c r="K49" i="241"/>
  <c r="K37" i="241"/>
  <c r="K50" i="242"/>
  <c r="K26" i="242"/>
  <c r="I51" i="243"/>
  <c r="K49" i="243"/>
  <c r="K43" i="243"/>
  <c r="K37" i="243"/>
  <c r="K26" i="243"/>
  <c r="H29" i="243"/>
  <c r="J24" i="243"/>
  <c r="K21" i="243"/>
  <c r="K18" i="243"/>
  <c r="J16" i="243"/>
  <c r="H22" i="243"/>
  <c r="K50" i="244"/>
  <c r="K47" i="244"/>
  <c r="L47" i="244"/>
  <c r="J45" i="244"/>
  <c r="H51" i="244"/>
  <c r="K41" i="244"/>
  <c r="L41" i="244"/>
  <c r="L24" i="244"/>
  <c r="K24" i="244"/>
  <c r="L16" i="244"/>
  <c r="K16" i="244"/>
  <c r="K50" i="245"/>
  <c r="L50" i="245"/>
  <c r="K46" i="245"/>
  <c r="L46" i="245"/>
  <c r="L48" i="246"/>
  <c r="K48" i="246"/>
  <c r="K32" i="246"/>
  <c r="J25" i="246"/>
  <c r="I44" i="231"/>
  <c r="I52" i="231" s="1"/>
  <c r="I29" i="232"/>
  <c r="I52" i="232" s="1"/>
  <c r="I22" i="233"/>
  <c r="K49" i="234"/>
  <c r="J47" i="234"/>
  <c r="J43" i="234"/>
  <c r="I44" i="234"/>
  <c r="K25" i="234"/>
  <c r="J23" i="234"/>
  <c r="H29" i="234"/>
  <c r="I51" i="235"/>
  <c r="K42" i="235"/>
  <c r="J40" i="235"/>
  <c r="J44" i="235"/>
  <c r="F52" i="235"/>
  <c r="K18" i="235"/>
  <c r="J16" i="235"/>
  <c r="H22" i="235"/>
  <c r="K47" i="236"/>
  <c r="J45" i="236"/>
  <c r="H51" i="236"/>
  <c r="K31" i="236"/>
  <c r="J16" i="236"/>
  <c r="J50" i="237"/>
  <c r="I51" i="237"/>
  <c r="I52" i="237" s="1"/>
  <c r="K32" i="237"/>
  <c r="J30" i="237"/>
  <c r="K16" i="237"/>
  <c r="K41" i="238"/>
  <c r="J39" i="238"/>
  <c r="K21" i="238"/>
  <c r="J19" i="238"/>
  <c r="L39" i="239"/>
  <c r="K38" i="239"/>
  <c r="J36" i="239"/>
  <c r="J23" i="239"/>
  <c r="I51" i="240"/>
  <c r="I52" i="240" s="1"/>
  <c r="K43" i="240"/>
  <c r="J37" i="240"/>
  <c r="K35" i="240"/>
  <c r="H29" i="240"/>
  <c r="K27" i="240"/>
  <c r="H22" i="240"/>
  <c r="H52" i="240"/>
  <c r="D52" i="240"/>
  <c r="J46" i="241"/>
  <c r="J42" i="241"/>
  <c r="K40" i="241"/>
  <c r="J34" i="241"/>
  <c r="I29" i="241"/>
  <c r="I22" i="241"/>
  <c r="I52" i="241" s="1"/>
  <c r="E52" i="241"/>
  <c r="J17" i="241"/>
  <c r="J47" i="242"/>
  <c r="K45" i="242"/>
  <c r="J38" i="242"/>
  <c r="I29" i="242"/>
  <c r="I52" i="242" s="1"/>
  <c r="K18" i="242"/>
  <c r="K50" i="243"/>
  <c r="K38" i="243"/>
  <c r="J44" i="243"/>
  <c r="K31" i="243"/>
  <c r="J23" i="243"/>
  <c r="I29" i="243"/>
  <c r="I52" i="243" s="1"/>
  <c r="L40" i="244"/>
  <c r="K40" i="244"/>
  <c r="K37" i="244"/>
  <c r="L37" i="244"/>
  <c r="K30" i="244"/>
  <c r="K18" i="244"/>
  <c r="L18" i="244"/>
  <c r="K24" i="245"/>
  <c r="L24" i="245"/>
  <c r="J50" i="246"/>
  <c r="J49" i="246"/>
  <c r="K39" i="246"/>
  <c r="L39" i="246"/>
  <c r="L36" i="246"/>
  <c r="K36" i="246"/>
  <c r="L39" i="244"/>
  <c r="I22" i="244"/>
  <c r="L19" i="244"/>
  <c r="J17" i="244"/>
  <c r="E51" i="245"/>
  <c r="D44" i="245"/>
  <c r="G29" i="245"/>
  <c r="K25" i="245"/>
  <c r="E23" i="260"/>
  <c r="H23" i="245"/>
  <c r="D22" i="245"/>
  <c r="D52" i="245" s="1"/>
  <c r="H21" i="245"/>
  <c r="D21" i="260"/>
  <c r="H21" i="260"/>
  <c r="D21" i="247"/>
  <c r="G18" i="260"/>
  <c r="G18" i="247"/>
  <c r="F44" i="246"/>
  <c r="D44" i="246"/>
  <c r="I31" i="246"/>
  <c r="J31" i="246"/>
  <c r="K30" i="246"/>
  <c r="E29" i="246"/>
  <c r="H26" i="246"/>
  <c r="J26" i="246"/>
  <c r="G29" i="246"/>
  <c r="G22" i="246"/>
  <c r="I17" i="246"/>
  <c r="J17" i="246"/>
  <c r="I16" i="246"/>
  <c r="E50" i="247"/>
  <c r="G48" i="247"/>
  <c r="E47" i="247"/>
  <c r="D46" i="247"/>
  <c r="G45" i="247"/>
  <c r="D43" i="247"/>
  <c r="H43" i="247"/>
  <c r="F41" i="247"/>
  <c r="I41" i="247"/>
  <c r="D40" i="247"/>
  <c r="F38" i="247"/>
  <c r="E37" i="247"/>
  <c r="G35" i="247"/>
  <c r="E34" i="247"/>
  <c r="G32" i="247"/>
  <c r="E31" i="247"/>
  <c r="D30" i="247"/>
  <c r="F28" i="247"/>
  <c r="D27" i="247"/>
  <c r="H27" i="247" s="1"/>
  <c r="F25" i="247"/>
  <c r="D24" i="247"/>
  <c r="E21" i="247"/>
  <c r="G19" i="247"/>
  <c r="D51" i="248"/>
  <c r="H46" i="250"/>
  <c r="G45" i="250"/>
  <c r="I45" i="250" s="1"/>
  <c r="G51" i="250"/>
  <c r="G51" i="248"/>
  <c r="D44" i="248"/>
  <c r="I43" i="250"/>
  <c r="I39" i="248"/>
  <c r="I38" i="248"/>
  <c r="F38" i="250"/>
  <c r="F44" i="248"/>
  <c r="H36" i="248"/>
  <c r="J36" i="248" s="1"/>
  <c r="K36" i="248" s="1"/>
  <c r="H36" i="250"/>
  <c r="I35" i="250"/>
  <c r="G22" i="250"/>
  <c r="J41" i="249"/>
  <c r="J38" i="249"/>
  <c r="H34" i="250"/>
  <c r="H38" i="250"/>
  <c r="I29" i="244"/>
  <c r="H22" i="244"/>
  <c r="H52" i="244" s="1"/>
  <c r="D51" i="245"/>
  <c r="I45" i="260"/>
  <c r="G44" i="245"/>
  <c r="F29" i="245"/>
  <c r="E24" i="260"/>
  <c r="H24" i="260" s="1"/>
  <c r="E24" i="247"/>
  <c r="I23" i="245"/>
  <c r="F19" i="260"/>
  <c r="I19" i="260"/>
  <c r="F19" i="247"/>
  <c r="I19" i="247"/>
  <c r="F18" i="260"/>
  <c r="I18" i="260" s="1"/>
  <c r="I18" i="245"/>
  <c r="I16" i="260"/>
  <c r="J42" i="246"/>
  <c r="I20" i="246"/>
  <c r="J20" i="246" s="1"/>
  <c r="L20" i="246" s="1"/>
  <c r="J18" i="246"/>
  <c r="D52" i="246"/>
  <c r="D50" i="247"/>
  <c r="H50" i="247" s="1"/>
  <c r="J50" i="247" s="1"/>
  <c r="F48" i="247"/>
  <c r="I48" i="247" s="1"/>
  <c r="D47" i="247"/>
  <c r="H47" i="247" s="1"/>
  <c r="F45" i="247"/>
  <c r="E41" i="247"/>
  <c r="G39" i="247"/>
  <c r="E38" i="247"/>
  <c r="G36" i="247"/>
  <c r="D34" i="247"/>
  <c r="H34" i="247"/>
  <c r="F32" i="247"/>
  <c r="I32" i="247"/>
  <c r="D31" i="247"/>
  <c r="H31" i="247"/>
  <c r="E25" i="247"/>
  <c r="G23" i="247"/>
  <c r="D18" i="247"/>
  <c r="H18" i="247"/>
  <c r="F16" i="247"/>
  <c r="F49" i="250"/>
  <c r="I49" i="250" s="1"/>
  <c r="I49" i="248"/>
  <c r="J49" i="248" s="1"/>
  <c r="H47" i="248"/>
  <c r="J47" i="248" s="1"/>
  <c r="E47" i="250"/>
  <c r="H47" i="250" s="1"/>
  <c r="J47" i="250" s="1"/>
  <c r="K47" i="250" s="1"/>
  <c r="E43" i="250"/>
  <c r="H43" i="248"/>
  <c r="J43" i="248"/>
  <c r="H35" i="248"/>
  <c r="J35" i="248"/>
  <c r="E35" i="250"/>
  <c r="K27" i="249"/>
  <c r="K21" i="249"/>
  <c r="H38" i="260"/>
  <c r="D25" i="260"/>
  <c r="H25" i="260"/>
  <c r="D25" i="247"/>
  <c r="H25" i="247"/>
  <c r="E19" i="260"/>
  <c r="H19" i="245"/>
  <c r="E16" i="260"/>
  <c r="E16" i="247"/>
  <c r="E22" i="245"/>
  <c r="E51" i="246"/>
  <c r="F49" i="247"/>
  <c r="I49" i="247" s="1"/>
  <c r="E45" i="247"/>
  <c r="G43" i="247"/>
  <c r="E42" i="247"/>
  <c r="G40" i="247"/>
  <c r="D38" i="247"/>
  <c r="F36" i="247"/>
  <c r="I36" i="247"/>
  <c r="D35" i="247"/>
  <c r="H35" i="247"/>
  <c r="F33" i="247"/>
  <c r="I33" i="247"/>
  <c r="G27" i="247"/>
  <c r="G21" i="247"/>
  <c r="I21" i="247" s="1"/>
  <c r="F20" i="247"/>
  <c r="I20" i="247" s="1"/>
  <c r="I22" i="247" s="1"/>
  <c r="D16" i="247"/>
  <c r="E50" i="250"/>
  <c r="H50" i="250"/>
  <c r="J50" i="250" s="1"/>
  <c r="H50" i="248"/>
  <c r="I46" i="248"/>
  <c r="F46" i="250"/>
  <c r="I46" i="250" s="1"/>
  <c r="H43" i="250"/>
  <c r="J43" i="250" s="1"/>
  <c r="K43" i="250" s="1"/>
  <c r="I42" i="248"/>
  <c r="F42" i="250"/>
  <c r="I42" i="250"/>
  <c r="H35" i="250"/>
  <c r="J35" i="250"/>
  <c r="F34" i="250"/>
  <c r="I34" i="250"/>
  <c r="I34" i="248"/>
  <c r="K28" i="248"/>
  <c r="I40" i="250"/>
  <c r="J40" i="250" s="1"/>
  <c r="K40" i="250" s="1"/>
  <c r="K32" i="249"/>
  <c r="K20" i="249"/>
  <c r="H26" i="250"/>
  <c r="H22" i="242"/>
  <c r="H52" i="242" s="1"/>
  <c r="H51" i="243"/>
  <c r="H44" i="244"/>
  <c r="F51" i="245"/>
  <c r="G50" i="260"/>
  <c r="I50" i="260"/>
  <c r="J50" i="260" s="1"/>
  <c r="K50" i="260" s="1"/>
  <c r="G50" i="247"/>
  <c r="I50" i="247" s="1"/>
  <c r="H49" i="245"/>
  <c r="D49" i="260"/>
  <c r="H49" i="260" s="1"/>
  <c r="D49" i="247"/>
  <c r="I48" i="245"/>
  <c r="J48" i="245" s="1"/>
  <c r="L48" i="245" s="1"/>
  <c r="E48" i="260"/>
  <c r="E51" i="260" s="1"/>
  <c r="E48" i="247"/>
  <c r="F47" i="260"/>
  <c r="I47" i="260"/>
  <c r="J47" i="260" s="1"/>
  <c r="K47" i="260" s="1"/>
  <c r="F47" i="247"/>
  <c r="G46" i="260"/>
  <c r="I46" i="260"/>
  <c r="J46" i="260" s="1"/>
  <c r="G46" i="247"/>
  <c r="I46" i="247" s="1"/>
  <c r="H45" i="245"/>
  <c r="D45" i="260"/>
  <c r="D45" i="247"/>
  <c r="E44" i="245"/>
  <c r="F43" i="260"/>
  <c r="I43" i="260" s="1"/>
  <c r="F43" i="247"/>
  <c r="I43" i="247"/>
  <c r="G42" i="260"/>
  <c r="I42" i="260"/>
  <c r="G42" i="247"/>
  <c r="I42" i="247" s="1"/>
  <c r="H41" i="245"/>
  <c r="D41" i="260"/>
  <c r="H41" i="260" s="1"/>
  <c r="J41" i="260" s="1"/>
  <c r="D41" i="247"/>
  <c r="H41" i="247"/>
  <c r="J41" i="247" s="1"/>
  <c r="K41" i="247" s="1"/>
  <c r="I40" i="245"/>
  <c r="E40" i="260"/>
  <c r="E44" i="260" s="1"/>
  <c r="E40" i="247"/>
  <c r="F39" i="260"/>
  <c r="I39" i="260"/>
  <c r="F39" i="247"/>
  <c r="I39" i="247" s="1"/>
  <c r="G38" i="260"/>
  <c r="G44" i="260" s="1"/>
  <c r="G38" i="247"/>
  <c r="H37" i="245"/>
  <c r="J37" i="245"/>
  <c r="D37" i="260"/>
  <c r="H37" i="260"/>
  <c r="D37" i="247"/>
  <c r="H37" i="247" s="1"/>
  <c r="I36" i="245"/>
  <c r="E36" i="260"/>
  <c r="H36" i="260" s="1"/>
  <c r="J36" i="260" s="1"/>
  <c r="K36" i="260" s="1"/>
  <c r="E36" i="247"/>
  <c r="F35" i="260"/>
  <c r="I35" i="260" s="1"/>
  <c r="F35" i="247"/>
  <c r="I35" i="247"/>
  <c r="G34" i="260"/>
  <c r="I34" i="260"/>
  <c r="G34" i="247"/>
  <c r="I34" i="247" s="1"/>
  <c r="J34" i="247" s="1"/>
  <c r="H33" i="245"/>
  <c r="J33" i="245" s="1"/>
  <c r="D33" i="260"/>
  <c r="H33" i="260" s="1"/>
  <c r="J33" i="260" s="1"/>
  <c r="K33" i="260" s="1"/>
  <c r="D33" i="247"/>
  <c r="I32" i="245"/>
  <c r="E32" i="260"/>
  <c r="H32" i="260" s="1"/>
  <c r="E32" i="247"/>
  <c r="F31" i="260"/>
  <c r="F31" i="247"/>
  <c r="G30" i="260"/>
  <c r="I30" i="260" s="1"/>
  <c r="G30" i="247"/>
  <c r="I30" i="247"/>
  <c r="D29" i="245"/>
  <c r="I28" i="245"/>
  <c r="J28" i="245" s="1"/>
  <c r="E28" i="260"/>
  <c r="H28" i="260" s="1"/>
  <c r="J28" i="260" s="1"/>
  <c r="E28" i="247"/>
  <c r="F27" i="260"/>
  <c r="I27" i="260"/>
  <c r="J27" i="260" s="1"/>
  <c r="K27" i="260" s="1"/>
  <c r="F27" i="247"/>
  <c r="I27" i="247" s="1"/>
  <c r="G26" i="260"/>
  <c r="I26" i="260" s="1"/>
  <c r="G26" i="247"/>
  <c r="I26" i="247"/>
  <c r="F23" i="260"/>
  <c r="F23" i="247"/>
  <c r="F22" i="245"/>
  <c r="I21" i="245"/>
  <c r="I20" i="245"/>
  <c r="J20" i="245" s="1"/>
  <c r="L20" i="245" s="1"/>
  <c r="E20" i="260"/>
  <c r="H20" i="260" s="1"/>
  <c r="E20" i="247"/>
  <c r="H20" i="247"/>
  <c r="J20" i="247" s="1"/>
  <c r="I19" i="245"/>
  <c r="H17" i="245"/>
  <c r="D17" i="260"/>
  <c r="H17" i="260"/>
  <c r="J17" i="260" s="1"/>
  <c r="D17" i="247"/>
  <c r="H16" i="245"/>
  <c r="H16" i="260"/>
  <c r="D22" i="260"/>
  <c r="H45" i="246"/>
  <c r="I43" i="246"/>
  <c r="I44" i="246"/>
  <c r="F29" i="246"/>
  <c r="F52" i="246"/>
  <c r="I24" i="246"/>
  <c r="H22" i="246"/>
  <c r="I19" i="246"/>
  <c r="J19" i="246"/>
  <c r="E49" i="247"/>
  <c r="G47" i="247"/>
  <c r="E46" i="247"/>
  <c r="D42" i="247"/>
  <c r="H42" i="247" s="1"/>
  <c r="J42" i="247" s="1"/>
  <c r="F40" i="247"/>
  <c r="I40" i="247" s="1"/>
  <c r="D39" i="247"/>
  <c r="H39" i="247" s="1"/>
  <c r="J39" i="247" s="1"/>
  <c r="K39" i="247" s="1"/>
  <c r="F37" i="247"/>
  <c r="I37" i="247"/>
  <c r="E33" i="247"/>
  <c r="G31" i="247"/>
  <c r="E30" i="247"/>
  <c r="G28" i="247"/>
  <c r="D26" i="247"/>
  <c r="H26" i="247"/>
  <c r="G25" i="247"/>
  <c r="F18" i="247"/>
  <c r="I18" i="247" s="1"/>
  <c r="E17" i="247"/>
  <c r="E51" i="248"/>
  <c r="I50" i="248"/>
  <c r="H48" i="248"/>
  <c r="J48" i="248" s="1"/>
  <c r="H48" i="250"/>
  <c r="E44" i="248"/>
  <c r="J41" i="250"/>
  <c r="H39" i="248"/>
  <c r="J39" i="248" s="1"/>
  <c r="K39" i="248" s="1"/>
  <c r="E39" i="250"/>
  <c r="H39" i="250" s="1"/>
  <c r="G38" i="250"/>
  <c r="G44" i="250"/>
  <c r="G44" i="248"/>
  <c r="I37" i="250"/>
  <c r="H30" i="250"/>
  <c r="H27" i="250"/>
  <c r="J27" i="250" s="1"/>
  <c r="K27" i="250" s="1"/>
  <c r="D29" i="250"/>
  <c r="I21" i="250"/>
  <c r="I17" i="250"/>
  <c r="J17" i="250" s="1"/>
  <c r="H16" i="250"/>
  <c r="H42" i="250"/>
  <c r="J42" i="250" s="1"/>
  <c r="K42" i="250" s="1"/>
  <c r="K36" i="249"/>
  <c r="K34" i="249"/>
  <c r="H18" i="250"/>
  <c r="I25" i="260"/>
  <c r="H23" i="260"/>
  <c r="D29" i="260"/>
  <c r="I21" i="260"/>
  <c r="H19" i="260"/>
  <c r="J19" i="260" s="1"/>
  <c r="K19" i="260" s="1"/>
  <c r="I17" i="260"/>
  <c r="H46" i="248"/>
  <c r="I45" i="248"/>
  <c r="I51" i="248"/>
  <c r="H42" i="248"/>
  <c r="J42" i="248"/>
  <c r="I41" i="248"/>
  <c r="J41" i="248"/>
  <c r="H38" i="248"/>
  <c r="I37" i="248"/>
  <c r="J37" i="248" s="1"/>
  <c r="H34" i="248"/>
  <c r="J34" i="248" s="1"/>
  <c r="I33" i="248"/>
  <c r="H30" i="248"/>
  <c r="J30" i="248"/>
  <c r="E29" i="248"/>
  <c r="H26" i="248"/>
  <c r="J26" i="248" s="1"/>
  <c r="K26" i="248" s="1"/>
  <c r="I25" i="248"/>
  <c r="J25" i="248" s="1"/>
  <c r="K25" i="248" s="1"/>
  <c r="D22" i="248"/>
  <c r="I21" i="248"/>
  <c r="H18" i="248"/>
  <c r="I17" i="248"/>
  <c r="H49" i="249"/>
  <c r="F44" i="249"/>
  <c r="I40" i="249"/>
  <c r="D44" i="249"/>
  <c r="I31" i="249"/>
  <c r="J31" i="249"/>
  <c r="K30" i="249"/>
  <c r="E29" i="249"/>
  <c r="H25" i="249"/>
  <c r="G29" i="249"/>
  <c r="I16" i="249"/>
  <c r="E31" i="250"/>
  <c r="D51" i="251"/>
  <c r="I46" i="251"/>
  <c r="G45" i="253"/>
  <c r="G51" i="253"/>
  <c r="G51" i="251"/>
  <c r="D44" i="251"/>
  <c r="E42" i="253"/>
  <c r="E44" i="253"/>
  <c r="H42" i="251"/>
  <c r="J42" i="251"/>
  <c r="H41" i="253"/>
  <c r="I35" i="253"/>
  <c r="H33" i="253"/>
  <c r="J33" i="253" s="1"/>
  <c r="K33" i="253" s="1"/>
  <c r="H20" i="253"/>
  <c r="H16" i="253"/>
  <c r="K49" i="252"/>
  <c r="K48" i="252"/>
  <c r="J47" i="252"/>
  <c r="I51" i="252"/>
  <c r="J43" i="252"/>
  <c r="K41" i="252"/>
  <c r="J39" i="252"/>
  <c r="I44" i="252"/>
  <c r="K36" i="252"/>
  <c r="J35" i="252"/>
  <c r="K33" i="252"/>
  <c r="J31" i="252"/>
  <c r="J23" i="252"/>
  <c r="H33" i="250"/>
  <c r="D29" i="248"/>
  <c r="H25" i="250"/>
  <c r="J25" i="250" s="1"/>
  <c r="G22" i="248"/>
  <c r="G52" i="248" s="1"/>
  <c r="H21" i="250"/>
  <c r="J21" i="250" s="1"/>
  <c r="K21" i="250" s="1"/>
  <c r="F48" i="250"/>
  <c r="I48" i="250" s="1"/>
  <c r="J48" i="250" s="1"/>
  <c r="D44" i="250"/>
  <c r="I32" i="250"/>
  <c r="J32" i="250" s="1"/>
  <c r="K32" i="250" s="1"/>
  <c r="F26" i="250"/>
  <c r="E22" i="250"/>
  <c r="E19" i="250"/>
  <c r="H19" i="250"/>
  <c r="J19" i="250" s="1"/>
  <c r="K19" i="250" s="1"/>
  <c r="F16" i="250"/>
  <c r="F49" i="253"/>
  <c r="I49" i="253"/>
  <c r="I49" i="251"/>
  <c r="F45" i="253"/>
  <c r="I45" i="251"/>
  <c r="H42" i="253"/>
  <c r="K32" i="253"/>
  <c r="E51" i="249"/>
  <c r="E45" i="250"/>
  <c r="E51" i="250"/>
  <c r="F36" i="250"/>
  <c r="I36" i="250"/>
  <c r="F30" i="250"/>
  <c r="I30" i="250"/>
  <c r="E23" i="250"/>
  <c r="E29" i="250"/>
  <c r="E50" i="253"/>
  <c r="E51" i="253"/>
  <c r="H50" i="251"/>
  <c r="F41" i="253"/>
  <c r="I41" i="253"/>
  <c r="I41" i="251"/>
  <c r="J41" i="251"/>
  <c r="H38" i="253"/>
  <c r="D44" i="253"/>
  <c r="K35" i="251"/>
  <c r="K46" i="252"/>
  <c r="K42" i="252"/>
  <c r="K38" i="252"/>
  <c r="K34" i="252"/>
  <c r="K30" i="252"/>
  <c r="K21" i="252"/>
  <c r="K17" i="252"/>
  <c r="J16" i="252"/>
  <c r="H22" i="252"/>
  <c r="F29" i="248"/>
  <c r="H27" i="248"/>
  <c r="J27" i="248"/>
  <c r="E22" i="248"/>
  <c r="E52" i="248"/>
  <c r="I18" i="248"/>
  <c r="F51" i="249"/>
  <c r="H45" i="249"/>
  <c r="I43" i="249"/>
  <c r="J43" i="249" s="1"/>
  <c r="H33" i="249"/>
  <c r="J33" i="249" s="1"/>
  <c r="K33" i="249" s="1"/>
  <c r="F29" i="249"/>
  <c r="F52" i="249" s="1"/>
  <c r="I24" i="249"/>
  <c r="I19" i="249"/>
  <c r="J19" i="249"/>
  <c r="E51" i="251"/>
  <c r="I50" i="251"/>
  <c r="H49" i="253"/>
  <c r="J49" i="253"/>
  <c r="H48" i="251"/>
  <c r="H48" i="253"/>
  <c r="J48" i="253"/>
  <c r="E46" i="253"/>
  <c r="H46" i="253" s="1"/>
  <c r="H46" i="251"/>
  <c r="D51" i="253"/>
  <c r="H45" i="253"/>
  <c r="H43" i="251"/>
  <c r="H43" i="253"/>
  <c r="J43" i="253"/>
  <c r="I42" i="253"/>
  <c r="G40" i="253"/>
  <c r="I40" i="253" s="1"/>
  <c r="J40" i="253" s="1"/>
  <c r="K40" i="253" s="1"/>
  <c r="I40" i="251"/>
  <c r="J40" i="251"/>
  <c r="H37" i="253"/>
  <c r="J37" i="253" s="1"/>
  <c r="K37" i="253" s="1"/>
  <c r="H24" i="253"/>
  <c r="I19" i="253"/>
  <c r="I18" i="253"/>
  <c r="F44" i="251"/>
  <c r="H38" i="251"/>
  <c r="I37" i="251"/>
  <c r="H34" i="251"/>
  <c r="I33" i="251"/>
  <c r="J33" i="251"/>
  <c r="H30" i="251"/>
  <c r="D30" i="253"/>
  <c r="H30" i="253" s="1"/>
  <c r="J30" i="253" s="1"/>
  <c r="E29" i="251"/>
  <c r="F28" i="253"/>
  <c r="G27" i="253"/>
  <c r="I27" i="253"/>
  <c r="J27" i="253" s="1"/>
  <c r="H26" i="251"/>
  <c r="J26" i="251" s="1"/>
  <c r="K26" i="251" s="1"/>
  <c r="D26" i="253"/>
  <c r="H26" i="253"/>
  <c r="I25" i="251"/>
  <c r="J25" i="251"/>
  <c r="E25" i="253"/>
  <c r="F24" i="253"/>
  <c r="I24" i="253" s="1"/>
  <c r="G23" i="253"/>
  <c r="D22" i="251"/>
  <c r="I21" i="251"/>
  <c r="E21" i="253"/>
  <c r="H21" i="253" s="1"/>
  <c r="J21" i="253" s="1"/>
  <c r="K21" i="253" s="1"/>
  <c r="F20" i="253"/>
  <c r="G19" i="253"/>
  <c r="H18" i="251"/>
  <c r="D18" i="253"/>
  <c r="I17" i="251"/>
  <c r="E17" i="253"/>
  <c r="F16" i="253"/>
  <c r="F29" i="252"/>
  <c r="E22" i="252"/>
  <c r="G51" i="254"/>
  <c r="E48" i="256"/>
  <c r="H48" i="254"/>
  <c r="J48" i="254"/>
  <c r="K48" i="254" s="1"/>
  <c r="I46" i="254"/>
  <c r="G46" i="256"/>
  <c r="I46" i="256"/>
  <c r="J46" i="256" s="1"/>
  <c r="K46" i="256" s="1"/>
  <c r="E40" i="256"/>
  <c r="H40" i="254"/>
  <c r="I38" i="254"/>
  <c r="G44" i="254"/>
  <c r="G38" i="256"/>
  <c r="I36" i="254"/>
  <c r="E29" i="254"/>
  <c r="E24" i="256"/>
  <c r="H24" i="254"/>
  <c r="J24" i="254" s="1"/>
  <c r="K24" i="254" s="1"/>
  <c r="G23" i="256"/>
  <c r="G29" i="254"/>
  <c r="E20" i="256"/>
  <c r="H20" i="254"/>
  <c r="K42" i="255"/>
  <c r="J35" i="255"/>
  <c r="J32" i="255"/>
  <c r="J31" i="255"/>
  <c r="K26" i="255"/>
  <c r="E44" i="251"/>
  <c r="I36" i="251"/>
  <c r="J36" i="251"/>
  <c r="I32" i="251"/>
  <c r="D29" i="251"/>
  <c r="I28" i="251"/>
  <c r="I24" i="251"/>
  <c r="G22" i="251"/>
  <c r="I20" i="251"/>
  <c r="J20" i="251" s="1"/>
  <c r="K20" i="251" s="1"/>
  <c r="F44" i="252"/>
  <c r="E29" i="252"/>
  <c r="E23" i="253"/>
  <c r="G50" i="256"/>
  <c r="I50" i="254"/>
  <c r="J50" i="254"/>
  <c r="H48" i="256"/>
  <c r="E45" i="256"/>
  <c r="E51" i="254"/>
  <c r="G42" i="256"/>
  <c r="I42" i="254"/>
  <c r="H40" i="256"/>
  <c r="J40" i="256"/>
  <c r="K40" i="256" s="1"/>
  <c r="F35" i="256"/>
  <c r="I35" i="256" s="1"/>
  <c r="I35" i="254"/>
  <c r="J35" i="254"/>
  <c r="K35" i="254" s="1"/>
  <c r="F23" i="256"/>
  <c r="F29" i="254"/>
  <c r="I23" i="254"/>
  <c r="F19" i="256"/>
  <c r="I19" i="256" s="1"/>
  <c r="I19" i="254"/>
  <c r="D17" i="256"/>
  <c r="H17" i="256"/>
  <c r="J17" i="256" s="1"/>
  <c r="K50" i="255"/>
  <c r="K49" i="255"/>
  <c r="J48" i="255"/>
  <c r="K39" i="255"/>
  <c r="G29" i="251"/>
  <c r="I50" i="256"/>
  <c r="F47" i="256"/>
  <c r="I47" i="256" s="1"/>
  <c r="I47" i="254"/>
  <c r="J47" i="254"/>
  <c r="K47" i="254" s="1"/>
  <c r="H45" i="254"/>
  <c r="D45" i="256"/>
  <c r="D51" i="254"/>
  <c r="I42" i="256"/>
  <c r="F39" i="256"/>
  <c r="I39" i="256" s="1"/>
  <c r="I39" i="254"/>
  <c r="H37" i="254"/>
  <c r="J37" i="254" s="1"/>
  <c r="K37" i="254" s="1"/>
  <c r="H37" i="256"/>
  <c r="I36" i="256"/>
  <c r="E32" i="256"/>
  <c r="H32" i="256" s="1"/>
  <c r="H32" i="254"/>
  <c r="J32" i="254" s="1"/>
  <c r="E28" i="256"/>
  <c r="H28" i="254"/>
  <c r="I51" i="255"/>
  <c r="K43" i="255"/>
  <c r="J38" i="255"/>
  <c r="K34" i="255"/>
  <c r="K23" i="255"/>
  <c r="K18" i="255"/>
  <c r="H35" i="253"/>
  <c r="J35" i="253"/>
  <c r="H31" i="253"/>
  <c r="H27" i="253"/>
  <c r="I25" i="253"/>
  <c r="I21" i="253"/>
  <c r="H19" i="251"/>
  <c r="J19" i="251"/>
  <c r="H19" i="253"/>
  <c r="J19" i="253" s="1"/>
  <c r="K19" i="253" s="1"/>
  <c r="I18" i="251"/>
  <c r="I17" i="253"/>
  <c r="E51" i="252"/>
  <c r="F43" i="256"/>
  <c r="I43" i="254"/>
  <c r="J43" i="254"/>
  <c r="H41" i="254"/>
  <c r="J41" i="254" s="1"/>
  <c r="H41" i="256"/>
  <c r="J38" i="254"/>
  <c r="D38" i="256"/>
  <c r="D44" i="254"/>
  <c r="D52" i="254"/>
  <c r="E36" i="256"/>
  <c r="H36" i="256" s="1"/>
  <c r="J36" i="256" s="1"/>
  <c r="K36" i="256" s="1"/>
  <c r="H36" i="254"/>
  <c r="J36" i="254"/>
  <c r="G34" i="256"/>
  <c r="I34" i="256" s="1"/>
  <c r="J34" i="256" s="1"/>
  <c r="K34" i="256" s="1"/>
  <c r="I34" i="254"/>
  <c r="I32" i="254"/>
  <c r="F31" i="256"/>
  <c r="I31" i="256"/>
  <c r="I31" i="254"/>
  <c r="I28" i="254"/>
  <c r="F27" i="256"/>
  <c r="I27" i="256"/>
  <c r="I27" i="254"/>
  <c r="I24" i="256"/>
  <c r="G18" i="256"/>
  <c r="J47" i="255"/>
  <c r="K33" i="255"/>
  <c r="K27" i="255"/>
  <c r="F30" i="256"/>
  <c r="I30" i="256"/>
  <c r="D28" i="256"/>
  <c r="H28" i="256" s="1"/>
  <c r="J28" i="256" s="1"/>
  <c r="E27" i="256"/>
  <c r="I26" i="256"/>
  <c r="G25" i="256"/>
  <c r="D24" i="256"/>
  <c r="H24" i="256"/>
  <c r="J24" i="256" s="1"/>
  <c r="F22" i="254"/>
  <c r="D20" i="256"/>
  <c r="H20" i="256" s="1"/>
  <c r="J20" i="256" s="1"/>
  <c r="F18" i="256"/>
  <c r="H16" i="254"/>
  <c r="D16" i="256"/>
  <c r="F51" i="255"/>
  <c r="F52" i="255" s="1"/>
  <c r="J45" i="255"/>
  <c r="F44" i="255"/>
  <c r="I37" i="255"/>
  <c r="J37" i="255"/>
  <c r="K37" i="255" s="1"/>
  <c r="H29" i="255"/>
  <c r="I25" i="255"/>
  <c r="I29" i="255"/>
  <c r="E22" i="255"/>
  <c r="E50" i="256"/>
  <c r="H50" i="256"/>
  <c r="J50" i="256"/>
  <c r="K50" i="256" s="1"/>
  <c r="F49" i="256"/>
  <c r="I49" i="256" s="1"/>
  <c r="J49" i="256" s="1"/>
  <c r="K49" i="256" s="1"/>
  <c r="G48" i="256"/>
  <c r="D47" i="256"/>
  <c r="H47" i="256" s="1"/>
  <c r="F45" i="256"/>
  <c r="F51" i="256" s="1"/>
  <c r="H43" i="256"/>
  <c r="E42" i="256"/>
  <c r="H42" i="256"/>
  <c r="J42" i="256"/>
  <c r="K42" i="256" s="1"/>
  <c r="D39" i="256"/>
  <c r="G36" i="256"/>
  <c r="D35" i="256"/>
  <c r="H35" i="256"/>
  <c r="J35" i="256" s="1"/>
  <c r="F33" i="256"/>
  <c r="I33" i="256"/>
  <c r="G32" i="256"/>
  <c r="I32" i="256" s="1"/>
  <c r="H31" i="254"/>
  <c r="H31" i="256"/>
  <c r="J31" i="256" s="1"/>
  <c r="I30" i="254"/>
  <c r="J30" i="254"/>
  <c r="E30" i="256"/>
  <c r="H27" i="254"/>
  <c r="D27" i="256"/>
  <c r="H27" i="256" s="1"/>
  <c r="J27" i="256" s="1"/>
  <c r="K27" i="256" s="1"/>
  <c r="I26" i="254"/>
  <c r="J26" i="254"/>
  <c r="K26" i="254" s="1"/>
  <c r="I25" i="256"/>
  <c r="J25" i="256" s="1"/>
  <c r="K25" i="256" s="1"/>
  <c r="G24" i="256"/>
  <c r="H23" i="254"/>
  <c r="D23" i="256"/>
  <c r="E22" i="254"/>
  <c r="E52" i="254" s="1"/>
  <c r="F21" i="256"/>
  <c r="I21" i="256"/>
  <c r="J21" i="256" s="1"/>
  <c r="K21" i="256" s="1"/>
  <c r="H19" i="254"/>
  <c r="J19" i="254"/>
  <c r="D19" i="256"/>
  <c r="I18" i="254"/>
  <c r="E18" i="256"/>
  <c r="I17" i="256"/>
  <c r="G16" i="256"/>
  <c r="E51" i="255"/>
  <c r="H44" i="255"/>
  <c r="I41" i="255"/>
  <c r="J41" i="255" s="1"/>
  <c r="K41" i="255" s="1"/>
  <c r="G29" i="255"/>
  <c r="E29" i="255"/>
  <c r="I17" i="255"/>
  <c r="J17" i="255" s="1"/>
  <c r="K40" i="257"/>
  <c r="J30" i="257"/>
  <c r="K30" i="257" s="1"/>
  <c r="J36" i="255"/>
  <c r="J24" i="255"/>
  <c r="G22" i="255"/>
  <c r="J16" i="255"/>
  <c r="H22" i="255"/>
  <c r="D22" i="255"/>
  <c r="D52" i="255" s="1"/>
  <c r="K49" i="257"/>
  <c r="E51" i="257"/>
  <c r="I50" i="259"/>
  <c r="J50" i="259"/>
  <c r="H48" i="257"/>
  <c r="H48" i="259"/>
  <c r="I47" i="257"/>
  <c r="J47" i="257" s="1"/>
  <c r="K47" i="257" s="1"/>
  <c r="I46" i="259"/>
  <c r="J46" i="259"/>
  <c r="G51" i="259"/>
  <c r="D44" i="257"/>
  <c r="I43" i="257"/>
  <c r="J43" i="257"/>
  <c r="I42" i="259"/>
  <c r="J42" i="259" s="1"/>
  <c r="K42" i="259" s="1"/>
  <c r="I41" i="259"/>
  <c r="E39" i="259"/>
  <c r="H39" i="257"/>
  <c r="I37" i="257"/>
  <c r="J37" i="257" s="1"/>
  <c r="K37" i="257" s="1"/>
  <c r="I36" i="257"/>
  <c r="J36" i="257"/>
  <c r="K36" i="257" s="1"/>
  <c r="I35" i="257"/>
  <c r="H33" i="257"/>
  <c r="H33" i="259"/>
  <c r="J33" i="259" s="1"/>
  <c r="K33" i="259" s="1"/>
  <c r="H32" i="257"/>
  <c r="J32" i="257"/>
  <c r="H32" i="259"/>
  <c r="J32" i="259" s="1"/>
  <c r="K32" i="259" s="1"/>
  <c r="K43" i="258"/>
  <c r="K28" i="258"/>
  <c r="K27" i="258"/>
  <c r="J18" i="258"/>
  <c r="D51" i="257"/>
  <c r="I50" i="257"/>
  <c r="J47" i="259"/>
  <c r="I46" i="257"/>
  <c r="G44" i="257"/>
  <c r="I42" i="257"/>
  <c r="J42" i="257" s="1"/>
  <c r="K42" i="257" s="1"/>
  <c r="I41" i="257"/>
  <c r="I39" i="257"/>
  <c r="J39" i="257" s="1"/>
  <c r="K39" i="257" s="1"/>
  <c r="H38" i="259"/>
  <c r="J37" i="259"/>
  <c r="F30" i="259"/>
  <c r="I30" i="259" s="1"/>
  <c r="J30" i="259" s="1"/>
  <c r="K30" i="259" s="1"/>
  <c r="I30" i="257"/>
  <c r="E27" i="259"/>
  <c r="H27" i="257"/>
  <c r="J27" i="257"/>
  <c r="D24" i="259"/>
  <c r="D29" i="257"/>
  <c r="E23" i="259"/>
  <c r="E29" i="257"/>
  <c r="H23" i="257"/>
  <c r="K20" i="259"/>
  <c r="E19" i="259"/>
  <c r="H19" i="257"/>
  <c r="E22" i="257"/>
  <c r="E52" i="257" s="1"/>
  <c r="K49" i="258"/>
  <c r="K47" i="258"/>
  <c r="J42" i="258"/>
  <c r="J33" i="258"/>
  <c r="K32" i="258"/>
  <c r="K31" i="258"/>
  <c r="J26" i="258"/>
  <c r="G51" i="257"/>
  <c r="E51" i="259"/>
  <c r="F44" i="257"/>
  <c r="J41" i="259"/>
  <c r="K41" i="259" s="1"/>
  <c r="G44" i="259"/>
  <c r="F34" i="259"/>
  <c r="I34" i="259"/>
  <c r="J34" i="259" s="1"/>
  <c r="I34" i="257"/>
  <c r="J34" i="257"/>
  <c r="E31" i="259"/>
  <c r="H31" i="259" s="1"/>
  <c r="H31" i="257"/>
  <c r="H27" i="259"/>
  <c r="F26" i="259"/>
  <c r="I26" i="257"/>
  <c r="J26" i="257"/>
  <c r="J21" i="257"/>
  <c r="K21" i="257" s="1"/>
  <c r="H19" i="259"/>
  <c r="F18" i="259"/>
  <c r="I18" i="259"/>
  <c r="I18" i="257"/>
  <c r="K36" i="258"/>
  <c r="K35" i="258"/>
  <c r="K30" i="258"/>
  <c r="E52" i="258"/>
  <c r="H45" i="259"/>
  <c r="D51" i="259"/>
  <c r="F38" i="259"/>
  <c r="I38" i="259" s="1"/>
  <c r="I38" i="257"/>
  <c r="E35" i="259"/>
  <c r="H35" i="259" s="1"/>
  <c r="J35" i="259" s="1"/>
  <c r="K35" i="259" s="1"/>
  <c r="H35" i="257"/>
  <c r="J35" i="257" s="1"/>
  <c r="K35" i="257" s="1"/>
  <c r="G25" i="259"/>
  <c r="I25" i="259" s="1"/>
  <c r="J25" i="259" s="1"/>
  <c r="I25" i="257"/>
  <c r="G21" i="259"/>
  <c r="I21" i="259" s="1"/>
  <c r="I21" i="257"/>
  <c r="G17" i="259"/>
  <c r="G22" i="257"/>
  <c r="I17" i="257"/>
  <c r="J17" i="257" s="1"/>
  <c r="K25" i="258"/>
  <c r="K21" i="258"/>
  <c r="K19" i="258"/>
  <c r="H39" i="259"/>
  <c r="J39" i="259" s="1"/>
  <c r="K39" i="259" s="1"/>
  <c r="E44" i="259"/>
  <c r="F29" i="257"/>
  <c r="F52" i="257"/>
  <c r="E51" i="258"/>
  <c r="I39" i="258"/>
  <c r="G29" i="258"/>
  <c r="G52" i="258" s="1"/>
  <c r="H24" i="258"/>
  <c r="I23" i="258"/>
  <c r="F22" i="258"/>
  <c r="F52" i="258" s="1"/>
  <c r="H16" i="258"/>
  <c r="H26" i="259"/>
  <c r="I24" i="259"/>
  <c r="D22" i="257"/>
  <c r="D52" i="257"/>
  <c r="H18" i="259"/>
  <c r="J18" i="259" s="1"/>
  <c r="K18" i="259" s="1"/>
  <c r="F22" i="259"/>
  <c r="I16" i="259"/>
  <c r="I46" i="258"/>
  <c r="J46" i="258"/>
  <c r="G44" i="258"/>
  <c r="I27" i="259"/>
  <c r="H25" i="259"/>
  <c r="H21" i="259"/>
  <c r="J21" i="259" s="1"/>
  <c r="I19" i="259"/>
  <c r="J11" i="224"/>
  <c r="J12" i="224"/>
  <c r="J15" i="224" s="1"/>
  <c r="J13" i="224"/>
  <c r="J14" i="224"/>
  <c r="F15" i="224"/>
  <c r="G15" i="224"/>
  <c r="H15" i="224"/>
  <c r="I15" i="224"/>
  <c r="J16" i="224"/>
  <c r="J17" i="224"/>
  <c r="J20" i="224" s="1"/>
  <c r="J18" i="224"/>
  <c r="J19" i="224"/>
  <c r="E20" i="224"/>
  <c r="G20" i="224"/>
  <c r="H20" i="224"/>
  <c r="I20" i="224"/>
  <c r="J21" i="224"/>
  <c r="J22" i="224"/>
  <c r="J23" i="224"/>
  <c r="J24" i="224"/>
  <c r="E25" i="224"/>
  <c r="F25" i="224"/>
  <c r="H25" i="224"/>
  <c r="I25" i="224"/>
  <c r="J25" i="224"/>
  <c r="J26" i="224"/>
  <c r="J27" i="224"/>
  <c r="J28" i="224"/>
  <c r="J29" i="224"/>
  <c r="E30" i="224"/>
  <c r="F30" i="224"/>
  <c r="G30" i="224"/>
  <c r="I30" i="224"/>
  <c r="J31" i="224"/>
  <c r="J32" i="224"/>
  <c r="J33" i="224"/>
  <c r="J34" i="224"/>
  <c r="E35" i="224"/>
  <c r="F35" i="224"/>
  <c r="G35" i="224"/>
  <c r="H35" i="224"/>
  <c r="E36" i="224"/>
  <c r="F36" i="224"/>
  <c r="G36" i="224"/>
  <c r="H36" i="224"/>
  <c r="I36" i="224"/>
  <c r="E37" i="224"/>
  <c r="F37" i="224"/>
  <c r="G37" i="224"/>
  <c r="H37" i="224"/>
  <c r="I37" i="224"/>
  <c r="E38" i="224"/>
  <c r="F38" i="224"/>
  <c r="G38" i="224"/>
  <c r="H38" i="224"/>
  <c r="I38" i="224"/>
  <c r="J38" i="224"/>
  <c r="E39" i="224"/>
  <c r="E40" i="224" s="1"/>
  <c r="F39" i="224"/>
  <c r="G39" i="224"/>
  <c r="H39" i="224"/>
  <c r="I39" i="224"/>
  <c r="K36" i="251"/>
  <c r="K40" i="251"/>
  <c r="K37" i="248"/>
  <c r="K34" i="259"/>
  <c r="K50" i="254"/>
  <c r="K31" i="249"/>
  <c r="K19" i="246"/>
  <c r="L19" i="246"/>
  <c r="K20" i="245"/>
  <c r="K46" i="260"/>
  <c r="K31" i="246"/>
  <c r="K30" i="254"/>
  <c r="K19" i="249"/>
  <c r="K43" i="249"/>
  <c r="K41" i="248"/>
  <c r="K48" i="245"/>
  <c r="K44" i="235"/>
  <c r="K46" i="258"/>
  <c r="K46" i="259"/>
  <c r="K50" i="259"/>
  <c r="K17" i="250"/>
  <c r="K28" i="260"/>
  <c r="K17" i="246"/>
  <c r="L17" i="246"/>
  <c r="J27" i="259"/>
  <c r="K26" i="258"/>
  <c r="J23" i="258"/>
  <c r="H51" i="259"/>
  <c r="K33" i="258"/>
  <c r="K27" i="257"/>
  <c r="K18" i="258"/>
  <c r="K24" i="255"/>
  <c r="J27" i="254"/>
  <c r="J31" i="254"/>
  <c r="K20" i="256"/>
  <c r="K47" i="255"/>
  <c r="H38" i="256"/>
  <c r="D44" i="256"/>
  <c r="K41" i="254"/>
  <c r="K19" i="251"/>
  <c r="J28" i="254"/>
  <c r="G52" i="251"/>
  <c r="J25" i="255"/>
  <c r="K32" i="255"/>
  <c r="G22" i="253"/>
  <c r="I16" i="253"/>
  <c r="J18" i="251"/>
  <c r="K30" i="253"/>
  <c r="H50" i="253"/>
  <c r="J50" i="253" s="1"/>
  <c r="K16" i="252"/>
  <c r="I23" i="253"/>
  <c r="I16" i="250"/>
  <c r="F22" i="250"/>
  <c r="K23" i="252"/>
  <c r="K31" i="252"/>
  <c r="J41" i="253"/>
  <c r="J16" i="249"/>
  <c r="J25" i="249"/>
  <c r="H29" i="249"/>
  <c r="K30" i="248"/>
  <c r="J38" i="248"/>
  <c r="H44" i="248"/>
  <c r="H51" i="248"/>
  <c r="J46" i="248"/>
  <c r="H23" i="250"/>
  <c r="J30" i="250"/>
  <c r="K41" i="250"/>
  <c r="H45" i="250"/>
  <c r="J45" i="246"/>
  <c r="H51" i="246"/>
  <c r="H22" i="245"/>
  <c r="I23" i="260"/>
  <c r="I29" i="260" s="1"/>
  <c r="F29" i="260"/>
  <c r="H33" i="247"/>
  <c r="J33" i="247"/>
  <c r="L37" i="245"/>
  <c r="K37" i="245"/>
  <c r="H45" i="247"/>
  <c r="H16" i="247"/>
  <c r="D22" i="247"/>
  <c r="E22" i="247"/>
  <c r="E52" i="247"/>
  <c r="J25" i="260"/>
  <c r="G29" i="247"/>
  <c r="K42" i="246"/>
  <c r="L42" i="246"/>
  <c r="J18" i="245"/>
  <c r="I29" i="245"/>
  <c r="K38" i="249"/>
  <c r="I38" i="250"/>
  <c r="F44" i="250"/>
  <c r="I28" i="247"/>
  <c r="H40" i="247"/>
  <c r="J40" i="247" s="1"/>
  <c r="H46" i="247"/>
  <c r="J16" i="246"/>
  <c r="I22" i="246"/>
  <c r="J21" i="245"/>
  <c r="F44" i="260"/>
  <c r="K17" i="244"/>
  <c r="L17" i="244"/>
  <c r="K44" i="243"/>
  <c r="J44" i="242"/>
  <c r="K38" i="242"/>
  <c r="K39" i="238"/>
  <c r="K30" i="237"/>
  <c r="K45" i="236"/>
  <c r="L45" i="236"/>
  <c r="J51" i="236"/>
  <c r="K25" i="246"/>
  <c r="L25" i="246"/>
  <c r="K45" i="244"/>
  <c r="J51" i="244"/>
  <c r="K51" i="244" s="1"/>
  <c r="L45" i="244"/>
  <c r="H52" i="243"/>
  <c r="G22" i="247"/>
  <c r="G52" i="247"/>
  <c r="K39" i="243"/>
  <c r="K38" i="241"/>
  <c r="J44" i="241"/>
  <c r="K50" i="241"/>
  <c r="K41" i="240"/>
  <c r="K24" i="239"/>
  <c r="L24" i="239"/>
  <c r="K28" i="235"/>
  <c r="K48" i="235"/>
  <c r="K35" i="234"/>
  <c r="L35" i="234"/>
  <c r="K51" i="231"/>
  <c r="K32" i="230"/>
  <c r="K28" i="228"/>
  <c r="L28" i="228"/>
  <c r="K40" i="233"/>
  <c r="K46" i="230"/>
  <c r="K18" i="229"/>
  <c r="L18" i="229"/>
  <c r="K37" i="229"/>
  <c r="L37" i="229"/>
  <c r="K17" i="228"/>
  <c r="L17" i="228"/>
  <c r="K16" i="227"/>
  <c r="L16" i="227"/>
  <c r="J22" i="227"/>
  <c r="J52" i="227"/>
  <c r="K44" i="227"/>
  <c r="K29" i="226"/>
  <c r="L29" i="226"/>
  <c r="K41" i="226"/>
  <c r="L41" i="226"/>
  <c r="J22" i="228"/>
  <c r="J16" i="258"/>
  <c r="H22" i="258"/>
  <c r="F44" i="259"/>
  <c r="H29" i="258"/>
  <c r="J19" i="259"/>
  <c r="K26" i="257"/>
  <c r="K42" i="258"/>
  <c r="K36" i="255"/>
  <c r="K45" i="255"/>
  <c r="H16" i="256"/>
  <c r="D22" i="256"/>
  <c r="I22" i="255"/>
  <c r="K36" i="254"/>
  <c r="K43" i="254"/>
  <c r="I44" i="255"/>
  <c r="I52" i="255" s="1"/>
  <c r="I29" i="254"/>
  <c r="K35" i="255"/>
  <c r="D52" i="251"/>
  <c r="H44" i="251"/>
  <c r="K48" i="253"/>
  <c r="J24" i="249"/>
  <c r="I29" i="249"/>
  <c r="J45" i="249"/>
  <c r="K27" i="248"/>
  <c r="H44" i="253"/>
  <c r="K41" i="251"/>
  <c r="J50" i="251"/>
  <c r="I45" i="253"/>
  <c r="K35" i="252"/>
  <c r="J16" i="253"/>
  <c r="K42" i="251"/>
  <c r="J18" i="248"/>
  <c r="J45" i="248"/>
  <c r="J24" i="246"/>
  <c r="I29" i="246"/>
  <c r="H17" i="247"/>
  <c r="J17" i="247"/>
  <c r="G44" i="247"/>
  <c r="K41" i="260"/>
  <c r="H45" i="260"/>
  <c r="I47" i="247"/>
  <c r="J35" i="247"/>
  <c r="E22" i="260"/>
  <c r="G29" i="260"/>
  <c r="J38" i="260"/>
  <c r="E44" i="250"/>
  <c r="F51" i="250"/>
  <c r="F51" i="247"/>
  <c r="I45" i="247"/>
  <c r="E29" i="247"/>
  <c r="J34" i="250"/>
  <c r="K41" i="249"/>
  <c r="J36" i="250"/>
  <c r="J46" i="250"/>
  <c r="H24" i="247"/>
  <c r="H30" i="247"/>
  <c r="J30" i="247"/>
  <c r="K26" i="246"/>
  <c r="I38" i="260"/>
  <c r="K17" i="241"/>
  <c r="K42" i="241"/>
  <c r="K37" i="240"/>
  <c r="K16" i="236"/>
  <c r="J22" i="236"/>
  <c r="L16" i="236"/>
  <c r="K43" i="234"/>
  <c r="L43" i="234"/>
  <c r="K16" i="243"/>
  <c r="J22" i="243"/>
  <c r="K24" i="243"/>
  <c r="K29" i="240"/>
  <c r="K23" i="238"/>
  <c r="K30" i="241"/>
  <c r="K25" i="240"/>
  <c r="K32" i="235"/>
  <c r="I52" i="233"/>
  <c r="K19" i="243"/>
  <c r="K17" i="240"/>
  <c r="K19" i="235"/>
  <c r="J51" i="235"/>
  <c r="K51" i="227"/>
  <c r="L51" i="227"/>
  <c r="K39" i="233"/>
  <c r="H52" i="231"/>
  <c r="J22" i="230"/>
  <c r="K16" i="230"/>
  <c r="K42" i="232"/>
  <c r="K50" i="232"/>
  <c r="K21" i="231"/>
  <c r="K29" i="231"/>
  <c r="K31" i="230"/>
  <c r="J51" i="230"/>
  <c r="K26" i="229"/>
  <c r="L26" i="229"/>
  <c r="K19" i="230"/>
  <c r="K41" i="229"/>
  <c r="L41" i="229"/>
  <c r="K23" i="232"/>
  <c r="J29" i="232"/>
  <c r="K23" i="227"/>
  <c r="J29" i="227"/>
  <c r="K47" i="227"/>
  <c r="L47" i="227"/>
  <c r="K38" i="229"/>
  <c r="L38" i="229"/>
  <c r="J44" i="229"/>
  <c r="K34" i="257"/>
  <c r="K43" i="257"/>
  <c r="K16" i="255"/>
  <c r="I45" i="256"/>
  <c r="J16" i="254"/>
  <c r="K38" i="254"/>
  <c r="K35" i="253"/>
  <c r="J44" i="255"/>
  <c r="K38" i="255"/>
  <c r="K32" i="254"/>
  <c r="D51" i="256"/>
  <c r="H45" i="256"/>
  <c r="K48" i="255"/>
  <c r="E51" i="256"/>
  <c r="F52" i="252"/>
  <c r="K25" i="251"/>
  <c r="K33" i="251"/>
  <c r="K25" i="250"/>
  <c r="K43" i="252"/>
  <c r="K42" i="248"/>
  <c r="J26" i="247"/>
  <c r="J37" i="247"/>
  <c r="H51" i="245"/>
  <c r="H49" i="247"/>
  <c r="J49" i="247" s="1"/>
  <c r="K35" i="250"/>
  <c r="J50" i="248"/>
  <c r="J17" i="248"/>
  <c r="K35" i="248"/>
  <c r="K43" i="248"/>
  <c r="I16" i="247"/>
  <c r="F22" i="247"/>
  <c r="E44" i="247"/>
  <c r="K18" i="246"/>
  <c r="L18" i="246"/>
  <c r="I25" i="247"/>
  <c r="J43" i="247"/>
  <c r="E52" i="246"/>
  <c r="H21" i="247"/>
  <c r="J21" i="247" s="1"/>
  <c r="J23" i="245"/>
  <c r="H40" i="260"/>
  <c r="J40" i="260"/>
  <c r="K49" i="246"/>
  <c r="L49" i="246"/>
  <c r="K47" i="242"/>
  <c r="K46" i="241"/>
  <c r="K23" i="239"/>
  <c r="L23" i="239"/>
  <c r="K19" i="238"/>
  <c r="K40" i="235"/>
  <c r="K23" i="234"/>
  <c r="L23" i="234"/>
  <c r="J29" i="234"/>
  <c r="K47" i="234"/>
  <c r="L47" i="234"/>
  <c r="J43" i="246"/>
  <c r="K47" i="239"/>
  <c r="L47" i="239"/>
  <c r="K16" i="239"/>
  <c r="L16" i="239"/>
  <c r="J22" i="239"/>
  <c r="K27" i="238"/>
  <c r="K17" i="236"/>
  <c r="L17" i="236"/>
  <c r="K44" i="236"/>
  <c r="L44" i="236"/>
  <c r="K45" i="240"/>
  <c r="J51" i="240"/>
  <c r="K46" i="238"/>
  <c r="K17" i="237"/>
  <c r="H52" i="233"/>
  <c r="K30" i="232"/>
  <c r="K33" i="231"/>
  <c r="J22" i="240"/>
  <c r="K35" i="233"/>
  <c r="J51" i="232"/>
  <c r="J22" i="231"/>
  <c r="K24" i="228"/>
  <c r="L24" i="228"/>
  <c r="K45" i="228"/>
  <c r="J51" i="228"/>
  <c r="L45" i="228"/>
  <c r="K48" i="227"/>
  <c r="L48" i="227"/>
  <c r="K50" i="230"/>
  <c r="K33" i="229"/>
  <c r="L33" i="229"/>
  <c r="K41" i="228"/>
  <c r="J44" i="226"/>
  <c r="J44" i="232"/>
  <c r="J22" i="229"/>
  <c r="K48" i="228"/>
  <c r="L48" i="228"/>
  <c r="K27" i="227"/>
  <c r="L27" i="227"/>
  <c r="K18" i="226"/>
  <c r="L18" i="226"/>
  <c r="K26" i="230"/>
  <c r="J19" i="257"/>
  <c r="J23" i="257"/>
  <c r="K37" i="259"/>
  <c r="K47" i="259"/>
  <c r="K32" i="257"/>
  <c r="G52" i="255"/>
  <c r="I16" i="256"/>
  <c r="K19" i="254"/>
  <c r="J23" i="254"/>
  <c r="K31" i="256"/>
  <c r="K35" i="256"/>
  <c r="K24" i="256"/>
  <c r="K28" i="256"/>
  <c r="J29" i="255"/>
  <c r="J18" i="254"/>
  <c r="J45" i="254"/>
  <c r="I23" i="256"/>
  <c r="I29" i="256" s="1"/>
  <c r="F29" i="256"/>
  <c r="K31" i="255"/>
  <c r="G29" i="256"/>
  <c r="E52" i="251"/>
  <c r="K43" i="253"/>
  <c r="J46" i="251"/>
  <c r="K49" i="253"/>
  <c r="J17" i="251"/>
  <c r="J42" i="253"/>
  <c r="K39" i="252"/>
  <c r="K47" i="252"/>
  <c r="D52" i="248"/>
  <c r="J16" i="250"/>
  <c r="K48" i="248"/>
  <c r="J16" i="260"/>
  <c r="I23" i="247"/>
  <c r="I31" i="247"/>
  <c r="J31" i="247" s="1"/>
  <c r="K50" i="250"/>
  <c r="H38" i="247"/>
  <c r="D44" i="247"/>
  <c r="E51" i="247"/>
  <c r="E52" i="245"/>
  <c r="J19" i="245"/>
  <c r="J25" i="247"/>
  <c r="K47" i="248"/>
  <c r="J18" i="247"/>
  <c r="K20" i="246"/>
  <c r="I38" i="247"/>
  <c r="I44" i="247" s="1"/>
  <c r="F44" i="247"/>
  <c r="G51" i="247"/>
  <c r="J21" i="260"/>
  <c r="K50" i="246"/>
  <c r="L50" i="246"/>
  <c r="J29" i="243"/>
  <c r="K23" i="243"/>
  <c r="K34" i="241"/>
  <c r="K36" i="239"/>
  <c r="L36" i="239"/>
  <c r="K50" i="237"/>
  <c r="L50" i="237"/>
  <c r="K16" i="235"/>
  <c r="J22" i="235"/>
  <c r="J52" i="235" s="1"/>
  <c r="H29" i="246"/>
  <c r="J22" i="244"/>
  <c r="L44" i="244"/>
  <c r="K44" i="244"/>
  <c r="K23" i="241"/>
  <c r="J29" i="241"/>
  <c r="K33" i="240"/>
  <c r="K20" i="239"/>
  <c r="L20" i="239"/>
  <c r="J51" i="239"/>
  <c r="K31" i="238"/>
  <c r="K38" i="237"/>
  <c r="J44" i="237"/>
  <c r="K37" i="236"/>
  <c r="K38" i="246"/>
  <c r="L38" i="246"/>
  <c r="K23" i="242"/>
  <c r="J29" i="242"/>
  <c r="J51" i="241"/>
  <c r="K38" i="240"/>
  <c r="J44" i="240"/>
  <c r="K23" i="235"/>
  <c r="L23" i="235"/>
  <c r="J29" i="235"/>
  <c r="K43" i="233"/>
  <c r="K26" i="232"/>
  <c r="K44" i="228"/>
  <c r="K24" i="230"/>
  <c r="K27" i="233"/>
  <c r="K47" i="233"/>
  <c r="K38" i="231"/>
  <c r="J44" i="231"/>
  <c r="J52" i="231" s="1"/>
  <c r="K28" i="230"/>
  <c r="K27" i="230"/>
  <c r="K42" i="230"/>
  <c r="K19" i="227"/>
  <c r="L19" i="227"/>
  <c r="J29" i="230"/>
  <c r="K25" i="229"/>
  <c r="L25" i="229"/>
  <c r="J29" i="233"/>
  <c r="J44" i="230"/>
  <c r="J51" i="234"/>
  <c r="J52" i="228"/>
  <c r="L29" i="228" s="1"/>
  <c r="H133" i="211"/>
  <c r="G133" i="211"/>
  <c r="F133" i="211"/>
  <c r="E133" i="211"/>
  <c r="J132" i="211"/>
  <c r="I132" i="211"/>
  <c r="K132" i="211"/>
  <c r="M132" i="211" s="1"/>
  <c r="J131" i="211"/>
  <c r="I131" i="211"/>
  <c r="K131" i="211"/>
  <c r="J130" i="211"/>
  <c r="I130" i="211"/>
  <c r="J129" i="211"/>
  <c r="I129" i="211"/>
  <c r="J128" i="211"/>
  <c r="I128" i="211"/>
  <c r="J127" i="211"/>
  <c r="I127" i="211"/>
  <c r="J126" i="211"/>
  <c r="I126" i="211"/>
  <c r="J125" i="211"/>
  <c r="I125" i="211"/>
  <c r="J124" i="211"/>
  <c r="K124" i="211" s="1"/>
  <c r="I124" i="211"/>
  <c r="J123" i="211"/>
  <c r="I123" i="211"/>
  <c r="K123" i="211"/>
  <c r="J122" i="211"/>
  <c r="I122" i="211"/>
  <c r="K122" i="211" s="1"/>
  <c r="J121" i="211"/>
  <c r="I121" i="211"/>
  <c r="H117" i="211"/>
  <c r="G117" i="211"/>
  <c r="F117" i="211"/>
  <c r="E117" i="211"/>
  <c r="J116" i="211"/>
  <c r="I116" i="211"/>
  <c r="K116" i="211" s="1"/>
  <c r="L116" i="211" s="1"/>
  <c r="J115" i="211"/>
  <c r="I115" i="211"/>
  <c r="K115" i="211" s="1"/>
  <c r="J114" i="211"/>
  <c r="I114" i="211"/>
  <c r="J113" i="211"/>
  <c r="I113" i="211"/>
  <c r="K113" i="211" s="1"/>
  <c r="M113" i="211" s="1"/>
  <c r="J112" i="211"/>
  <c r="I112" i="211"/>
  <c r="J111" i="211"/>
  <c r="I111" i="211"/>
  <c r="J110" i="211"/>
  <c r="I110" i="211"/>
  <c r="J109" i="211"/>
  <c r="K109" i="211" s="1"/>
  <c r="M109" i="211" s="1"/>
  <c r="I109" i="211"/>
  <c r="J108" i="211"/>
  <c r="I108" i="211"/>
  <c r="K108" i="211" s="1"/>
  <c r="J107" i="211"/>
  <c r="I107" i="211"/>
  <c r="K107" i="211"/>
  <c r="J106" i="211"/>
  <c r="I106" i="211"/>
  <c r="J105" i="211"/>
  <c r="I105" i="211"/>
  <c r="H101" i="211"/>
  <c r="G101" i="211"/>
  <c r="F101" i="211"/>
  <c r="E101" i="211"/>
  <c r="J100" i="211"/>
  <c r="I100" i="211"/>
  <c r="J99" i="211"/>
  <c r="I99" i="211"/>
  <c r="K98" i="211"/>
  <c r="L98" i="211" s="1"/>
  <c r="J98" i="211"/>
  <c r="I98" i="211"/>
  <c r="J97" i="211"/>
  <c r="K97" i="211" s="1"/>
  <c r="M97" i="211" s="1"/>
  <c r="I97" i="211"/>
  <c r="J96" i="211"/>
  <c r="I96" i="211"/>
  <c r="K96" i="211" s="1"/>
  <c r="J95" i="211"/>
  <c r="I95" i="211"/>
  <c r="J94" i="211"/>
  <c r="I94" i="211"/>
  <c r="J93" i="211"/>
  <c r="I93" i="211"/>
  <c r="J92" i="211"/>
  <c r="I92" i="211"/>
  <c r="J91" i="211"/>
  <c r="K91" i="211" s="1"/>
  <c r="L91" i="211" s="1"/>
  <c r="I91" i="211"/>
  <c r="J90" i="211"/>
  <c r="I90" i="211"/>
  <c r="J89" i="211"/>
  <c r="I89" i="211"/>
  <c r="K89" i="211" s="1"/>
  <c r="H85" i="211"/>
  <c r="G85" i="211"/>
  <c r="F85" i="211"/>
  <c r="E85" i="211"/>
  <c r="J84" i="211"/>
  <c r="I84" i="211"/>
  <c r="J83" i="211"/>
  <c r="I83" i="211"/>
  <c r="K83" i="211" s="1"/>
  <c r="L83" i="211" s="1"/>
  <c r="J82" i="211"/>
  <c r="I82" i="211"/>
  <c r="K82" i="211" s="1"/>
  <c r="J81" i="211"/>
  <c r="K81" i="211" s="1"/>
  <c r="I81" i="211"/>
  <c r="J80" i="211"/>
  <c r="K80" i="211" s="1"/>
  <c r="I80" i="211"/>
  <c r="J79" i="211"/>
  <c r="K79" i="211"/>
  <c r="M79" i="211" s="1"/>
  <c r="I79" i="211"/>
  <c r="J78" i="211"/>
  <c r="I78" i="211"/>
  <c r="K78" i="211" s="1"/>
  <c r="J77" i="211"/>
  <c r="I77" i="211"/>
  <c r="J76" i="211"/>
  <c r="K76" i="211" s="1"/>
  <c r="I76" i="211"/>
  <c r="J75" i="211"/>
  <c r="I75" i="211"/>
  <c r="K75" i="211" s="1"/>
  <c r="M75" i="211" s="1"/>
  <c r="J74" i="211"/>
  <c r="I74" i="211"/>
  <c r="K74" i="211" s="1"/>
  <c r="J73" i="211"/>
  <c r="I73" i="211"/>
  <c r="J69" i="211"/>
  <c r="B69" i="211"/>
  <c r="J43" i="211"/>
  <c r="B43" i="211"/>
  <c r="H133" i="210"/>
  <c r="G133" i="210"/>
  <c r="F133" i="210"/>
  <c r="E133" i="210"/>
  <c r="J132" i="210"/>
  <c r="I132" i="210"/>
  <c r="J131" i="210"/>
  <c r="I131" i="210"/>
  <c r="K131" i="210"/>
  <c r="J130" i="210"/>
  <c r="I130" i="210"/>
  <c r="J129" i="210"/>
  <c r="K129" i="210"/>
  <c r="I129" i="210"/>
  <c r="J128" i="210"/>
  <c r="I128" i="210"/>
  <c r="K128" i="210"/>
  <c r="L128" i="210" s="1"/>
  <c r="J127" i="210"/>
  <c r="I127" i="210"/>
  <c r="K127" i="210" s="1"/>
  <c r="J126" i="210"/>
  <c r="I126" i="210"/>
  <c r="K126" i="210" s="1"/>
  <c r="J125" i="210"/>
  <c r="I125" i="210"/>
  <c r="K125" i="210" s="1"/>
  <c r="J124" i="210"/>
  <c r="I124" i="210"/>
  <c r="J123" i="210"/>
  <c r="I123" i="210"/>
  <c r="K123" i="210" s="1"/>
  <c r="J122" i="210"/>
  <c r="I122" i="210"/>
  <c r="K122" i="210" s="1"/>
  <c r="J121" i="210"/>
  <c r="I121" i="210"/>
  <c r="K121" i="210" s="1"/>
  <c r="H117" i="210"/>
  <c r="G117" i="210"/>
  <c r="F117" i="210"/>
  <c r="E117" i="210"/>
  <c r="J116" i="210"/>
  <c r="I116" i="210"/>
  <c r="K116" i="210" s="1"/>
  <c r="J115" i="210"/>
  <c r="I115" i="210"/>
  <c r="J114" i="210"/>
  <c r="I114" i="210"/>
  <c r="J113" i="210"/>
  <c r="I113" i="210"/>
  <c r="J112" i="210"/>
  <c r="I112" i="210"/>
  <c r="J111" i="210"/>
  <c r="K111" i="210"/>
  <c r="I111" i="210"/>
  <c r="J110" i="210"/>
  <c r="I110" i="210"/>
  <c r="K110" i="210" s="1"/>
  <c r="J109" i="210"/>
  <c r="I109" i="210"/>
  <c r="K109" i="210" s="1"/>
  <c r="J108" i="210"/>
  <c r="I108" i="210"/>
  <c r="J107" i="210"/>
  <c r="I107" i="210"/>
  <c r="J106" i="210"/>
  <c r="K106" i="210" s="1"/>
  <c r="I106" i="210"/>
  <c r="J105" i="210"/>
  <c r="I105" i="210"/>
  <c r="H101" i="210"/>
  <c r="G101" i="210"/>
  <c r="F101" i="210"/>
  <c r="E101" i="210"/>
  <c r="J100" i="210"/>
  <c r="K100" i="210"/>
  <c r="I100" i="210"/>
  <c r="J99" i="210"/>
  <c r="I99" i="210"/>
  <c r="K99" i="210" s="1"/>
  <c r="L99" i="210" s="1"/>
  <c r="J98" i="210"/>
  <c r="I98" i="210"/>
  <c r="K98" i="210" s="1"/>
  <c r="J97" i="210"/>
  <c r="I97" i="210"/>
  <c r="K97" i="210" s="1"/>
  <c r="J96" i="210"/>
  <c r="I96" i="210"/>
  <c r="J95" i="210"/>
  <c r="K95" i="210" s="1"/>
  <c r="I95" i="210"/>
  <c r="J94" i="210"/>
  <c r="I94" i="210"/>
  <c r="J93" i="210"/>
  <c r="I93" i="210"/>
  <c r="J92" i="210"/>
  <c r="K92" i="210" s="1"/>
  <c r="I92" i="210"/>
  <c r="J91" i="210"/>
  <c r="I91" i="210"/>
  <c r="J90" i="210"/>
  <c r="I90" i="210"/>
  <c r="K90" i="210"/>
  <c r="J89" i="210"/>
  <c r="I89" i="210"/>
  <c r="K89" i="210" s="1"/>
  <c r="H85" i="210"/>
  <c r="G85" i="210"/>
  <c r="F85" i="210"/>
  <c r="E85" i="210"/>
  <c r="J84" i="210"/>
  <c r="K84" i="210" s="1"/>
  <c r="M84" i="210" s="1"/>
  <c r="I84" i="210"/>
  <c r="J83" i="210"/>
  <c r="K83" i="210" s="1"/>
  <c r="I83" i="210"/>
  <c r="J82" i="210"/>
  <c r="I82" i="210"/>
  <c r="J81" i="210"/>
  <c r="I81" i="210"/>
  <c r="J80" i="210"/>
  <c r="I80" i="210"/>
  <c r="K80" i="210" s="1"/>
  <c r="M80" i="210" s="1"/>
  <c r="J79" i="210"/>
  <c r="I79" i="210"/>
  <c r="K79" i="210" s="1"/>
  <c r="J78" i="210"/>
  <c r="I78" i="210"/>
  <c r="K78" i="210"/>
  <c r="J77" i="210"/>
  <c r="I77" i="210"/>
  <c r="J76" i="210"/>
  <c r="I76" i="210"/>
  <c r="J75" i="210"/>
  <c r="I75" i="210"/>
  <c r="J74" i="210"/>
  <c r="I74" i="210"/>
  <c r="K74" i="210" s="1"/>
  <c r="M74" i="210" s="1"/>
  <c r="J73" i="210"/>
  <c r="K73" i="210" s="1"/>
  <c r="I73" i="210"/>
  <c r="J69" i="210"/>
  <c r="B69" i="210"/>
  <c r="J43" i="210"/>
  <c r="B43" i="210"/>
  <c r="H133" i="209"/>
  <c r="G133" i="209"/>
  <c r="F133" i="209"/>
  <c r="E133" i="209"/>
  <c r="J132" i="209"/>
  <c r="K132" i="209"/>
  <c r="I132" i="209"/>
  <c r="J131" i="209"/>
  <c r="I131" i="209"/>
  <c r="K131" i="209"/>
  <c r="J130" i="209"/>
  <c r="I130" i="209"/>
  <c r="J129" i="209"/>
  <c r="I129" i="209"/>
  <c r="I133" i="209" s="1"/>
  <c r="J128" i="209"/>
  <c r="I128" i="209"/>
  <c r="K128" i="209" s="1"/>
  <c r="L128" i="209" s="1"/>
  <c r="J127" i="209"/>
  <c r="I127" i="209"/>
  <c r="K127" i="209" s="1"/>
  <c r="L127" i="209" s="1"/>
  <c r="J126" i="209"/>
  <c r="I126" i="209"/>
  <c r="J125" i="209"/>
  <c r="I125" i="209"/>
  <c r="J124" i="209"/>
  <c r="I124" i="209"/>
  <c r="K124" i="209" s="1"/>
  <c r="L124" i="209" s="1"/>
  <c r="J123" i="209"/>
  <c r="I123" i="209"/>
  <c r="J122" i="209"/>
  <c r="I122" i="209"/>
  <c r="K122" i="209"/>
  <c r="J121" i="209"/>
  <c r="K121" i="209" s="1"/>
  <c r="M121" i="209" s="1"/>
  <c r="I121" i="209"/>
  <c r="H117" i="209"/>
  <c r="G117" i="209"/>
  <c r="F117" i="209"/>
  <c r="E117" i="209"/>
  <c r="J116" i="209"/>
  <c r="I116" i="209"/>
  <c r="J115" i="209"/>
  <c r="I115" i="209"/>
  <c r="J114" i="209"/>
  <c r="I114" i="209"/>
  <c r="L113" i="209"/>
  <c r="J113" i="209"/>
  <c r="I113" i="209"/>
  <c r="K113" i="209" s="1"/>
  <c r="J112" i="209"/>
  <c r="I112" i="209"/>
  <c r="J111" i="209"/>
  <c r="I111" i="209"/>
  <c r="J110" i="209"/>
  <c r="I110" i="209"/>
  <c r="J109" i="209"/>
  <c r="I109" i="209"/>
  <c r="K109" i="209"/>
  <c r="L109" i="209" s="1"/>
  <c r="J108" i="209"/>
  <c r="I108" i="209"/>
  <c r="J107" i="209"/>
  <c r="I107" i="209"/>
  <c r="J106" i="209"/>
  <c r="K106" i="209"/>
  <c r="I106" i="209"/>
  <c r="J105" i="209"/>
  <c r="I105" i="209"/>
  <c r="H101" i="209"/>
  <c r="G101" i="209"/>
  <c r="F101" i="209"/>
  <c r="E101" i="209"/>
  <c r="J100" i="209"/>
  <c r="I100" i="209"/>
  <c r="J99" i="209"/>
  <c r="I99" i="209"/>
  <c r="K98" i="209"/>
  <c r="J98" i="209"/>
  <c r="I98" i="209"/>
  <c r="J97" i="209"/>
  <c r="I97" i="209"/>
  <c r="K97" i="209" s="1"/>
  <c r="J96" i="209"/>
  <c r="I96" i="209"/>
  <c r="K96" i="209"/>
  <c r="L96" i="209" s="1"/>
  <c r="J95" i="209"/>
  <c r="I95" i="209"/>
  <c r="J94" i="209"/>
  <c r="I94" i="209"/>
  <c r="K94" i="209" s="1"/>
  <c r="L94" i="209" s="1"/>
  <c r="J93" i="209"/>
  <c r="I93" i="209"/>
  <c r="J92" i="209"/>
  <c r="I92" i="209"/>
  <c r="K92" i="209" s="1"/>
  <c r="L92" i="209" s="1"/>
  <c r="J91" i="209"/>
  <c r="K91" i="209" s="1"/>
  <c r="I91" i="209"/>
  <c r="J90" i="209"/>
  <c r="I90" i="209"/>
  <c r="J89" i="209"/>
  <c r="I89" i="209"/>
  <c r="K89" i="209" s="1"/>
  <c r="H85" i="209"/>
  <c r="G85" i="209"/>
  <c r="F85" i="209"/>
  <c r="E85" i="209"/>
  <c r="J84" i="209"/>
  <c r="I84" i="209"/>
  <c r="J83" i="209"/>
  <c r="I83" i="209"/>
  <c r="J82" i="209"/>
  <c r="I82" i="209"/>
  <c r="J81" i="209"/>
  <c r="I81" i="209"/>
  <c r="J80" i="209"/>
  <c r="I80" i="209"/>
  <c r="K80" i="209" s="1"/>
  <c r="L80" i="209" s="1"/>
  <c r="K79" i="209"/>
  <c r="J79" i="209"/>
  <c r="I79" i="209"/>
  <c r="J78" i="209"/>
  <c r="J85" i="209" s="1"/>
  <c r="I78" i="209"/>
  <c r="J77" i="209"/>
  <c r="I77" i="209"/>
  <c r="K77" i="209" s="1"/>
  <c r="J76" i="209"/>
  <c r="I76" i="209"/>
  <c r="J75" i="209"/>
  <c r="K75" i="209" s="1"/>
  <c r="I75" i="209"/>
  <c r="J74" i="209"/>
  <c r="I74" i="209"/>
  <c r="J73" i="209"/>
  <c r="I73" i="209"/>
  <c r="J69" i="209"/>
  <c r="B69" i="209"/>
  <c r="J43" i="209"/>
  <c r="B43" i="209"/>
  <c r="H133" i="208"/>
  <c r="G133" i="208"/>
  <c r="F133" i="208"/>
  <c r="E133" i="208"/>
  <c r="J132" i="208"/>
  <c r="I132" i="208"/>
  <c r="J131" i="208"/>
  <c r="I131" i="208"/>
  <c r="K131" i="208"/>
  <c r="J130" i="208"/>
  <c r="I130" i="208"/>
  <c r="K130" i="208" s="1"/>
  <c r="J129" i="208"/>
  <c r="I129" i="208"/>
  <c r="J128" i="208"/>
  <c r="L128" i="208"/>
  <c r="I128" i="208"/>
  <c r="K128" i="208" s="1"/>
  <c r="J127" i="208"/>
  <c r="I127" i="208"/>
  <c r="J126" i="208"/>
  <c r="I126" i="208"/>
  <c r="J125" i="208"/>
  <c r="I125" i="208"/>
  <c r="K125" i="208" s="1"/>
  <c r="J124" i="208"/>
  <c r="I124" i="208"/>
  <c r="K124" i="208" s="1"/>
  <c r="J123" i="208"/>
  <c r="I123" i="208"/>
  <c r="J122" i="208"/>
  <c r="I122" i="208"/>
  <c r="K122" i="208" s="1"/>
  <c r="J121" i="208"/>
  <c r="I121" i="208"/>
  <c r="H117" i="208"/>
  <c r="G117" i="208"/>
  <c r="F117" i="208"/>
  <c r="E117" i="208"/>
  <c r="J116" i="208"/>
  <c r="I116" i="208"/>
  <c r="J115" i="208"/>
  <c r="I115" i="208"/>
  <c r="K115" i="208" s="1"/>
  <c r="J114" i="208"/>
  <c r="I114" i="208"/>
  <c r="J113" i="208"/>
  <c r="K113" i="208" s="1"/>
  <c r="I113" i="208"/>
  <c r="J112" i="208"/>
  <c r="I112" i="208"/>
  <c r="J111" i="208"/>
  <c r="I111" i="208"/>
  <c r="J110" i="208"/>
  <c r="K110" i="208" s="1"/>
  <c r="I110" i="208"/>
  <c r="J109" i="208"/>
  <c r="I109" i="208"/>
  <c r="K109" i="208" s="1"/>
  <c r="L109" i="208" s="1"/>
  <c r="J108" i="208"/>
  <c r="I108" i="208"/>
  <c r="K108" i="208" s="1"/>
  <c r="J107" i="208"/>
  <c r="I107" i="208"/>
  <c r="K107" i="208"/>
  <c r="J106" i="208"/>
  <c r="I106" i="208"/>
  <c r="J105" i="208"/>
  <c r="I105" i="208"/>
  <c r="H101" i="208"/>
  <c r="G101" i="208"/>
  <c r="F101" i="208"/>
  <c r="E101" i="208"/>
  <c r="J100" i="208"/>
  <c r="I100" i="208"/>
  <c r="J99" i="208"/>
  <c r="I99" i="208"/>
  <c r="J98" i="208"/>
  <c r="I98" i="208"/>
  <c r="K98" i="208" s="1"/>
  <c r="L98" i="208" s="1"/>
  <c r="J97" i="208"/>
  <c r="I97" i="208"/>
  <c r="J96" i="208"/>
  <c r="I96" i="208"/>
  <c r="K96" i="208" s="1"/>
  <c r="J95" i="208"/>
  <c r="I95" i="208"/>
  <c r="K95" i="208" s="1"/>
  <c r="J94" i="208"/>
  <c r="I94" i="208"/>
  <c r="K94" i="208" s="1"/>
  <c r="J93" i="208"/>
  <c r="I93" i="208"/>
  <c r="J92" i="208"/>
  <c r="I92" i="208"/>
  <c r="K92" i="208"/>
  <c r="J91" i="208"/>
  <c r="K91" i="208" s="1"/>
  <c r="I91" i="208"/>
  <c r="J90" i="208"/>
  <c r="I90" i="208"/>
  <c r="K90" i="208" s="1"/>
  <c r="L90" i="208" s="1"/>
  <c r="J89" i="208"/>
  <c r="I89" i="208"/>
  <c r="K89" i="208" s="1"/>
  <c r="H85" i="208"/>
  <c r="G85" i="208"/>
  <c r="F85" i="208"/>
  <c r="E85" i="208"/>
  <c r="J84" i="208"/>
  <c r="I84" i="208"/>
  <c r="J83" i="208"/>
  <c r="I83" i="208"/>
  <c r="K83" i="208" s="1"/>
  <c r="L83" i="208" s="1"/>
  <c r="J82" i="208"/>
  <c r="I82" i="208"/>
  <c r="J81" i="208"/>
  <c r="I81" i="208"/>
  <c r="K81" i="208"/>
  <c r="J80" i="208"/>
  <c r="K80" i="208" s="1"/>
  <c r="I80" i="208"/>
  <c r="J79" i="208"/>
  <c r="I79" i="208"/>
  <c r="J78" i="208"/>
  <c r="I78" i="208"/>
  <c r="J77" i="208"/>
  <c r="I77" i="208"/>
  <c r="K77" i="208" s="1"/>
  <c r="J76" i="208"/>
  <c r="I76" i="208"/>
  <c r="J75" i="208"/>
  <c r="K75" i="208" s="1"/>
  <c r="I75" i="208"/>
  <c r="J74" i="208"/>
  <c r="I74" i="208"/>
  <c r="K74" i="208" s="1"/>
  <c r="J73" i="208"/>
  <c r="J85" i="208" s="1"/>
  <c r="I73" i="208"/>
  <c r="J69" i="208"/>
  <c r="B69" i="208"/>
  <c r="J43" i="208"/>
  <c r="B43" i="208"/>
  <c r="H133" i="207"/>
  <c r="G133" i="207"/>
  <c r="F133" i="207"/>
  <c r="E133" i="207"/>
  <c r="J132" i="207"/>
  <c r="I132" i="207"/>
  <c r="K132" i="207" s="1"/>
  <c r="J131" i="207"/>
  <c r="J133" i="207" s="1"/>
  <c r="I131" i="207"/>
  <c r="J130" i="207"/>
  <c r="I130" i="207"/>
  <c r="K129" i="207"/>
  <c r="M129" i="207" s="1"/>
  <c r="J129" i="207"/>
  <c r="I129" i="207"/>
  <c r="J128" i="207"/>
  <c r="I128" i="207"/>
  <c r="K128" i="207" s="1"/>
  <c r="M128" i="207" s="1"/>
  <c r="J127" i="207"/>
  <c r="I127" i="207"/>
  <c r="K127" i="207" s="1"/>
  <c r="J126" i="207"/>
  <c r="I126" i="207"/>
  <c r="J125" i="207"/>
  <c r="I125" i="207"/>
  <c r="J124" i="207"/>
  <c r="I124" i="207"/>
  <c r="J123" i="207"/>
  <c r="I123" i="207"/>
  <c r="J122" i="207"/>
  <c r="I122" i="207"/>
  <c r="K122" i="207" s="1"/>
  <c r="J121" i="207"/>
  <c r="I121" i="207"/>
  <c r="H117" i="207"/>
  <c r="G117" i="207"/>
  <c r="F117" i="207"/>
  <c r="E117" i="207"/>
  <c r="J116" i="207"/>
  <c r="I116" i="207"/>
  <c r="K116" i="207"/>
  <c r="J115" i="207"/>
  <c r="I115" i="207"/>
  <c r="J114" i="207"/>
  <c r="I114" i="207"/>
  <c r="K114" i="207" s="1"/>
  <c r="J113" i="207"/>
  <c r="I113" i="207"/>
  <c r="J112" i="207"/>
  <c r="J117" i="207" s="1"/>
  <c r="I112" i="207"/>
  <c r="J111" i="207"/>
  <c r="K111" i="207"/>
  <c r="I111" i="207"/>
  <c r="J110" i="207"/>
  <c r="I110" i="207"/>
  <c r="K110" i="207" s="1"/>
  <c r="J109" i="207"/>
  <c r="I109" i="207"/>
  <c r="K109" i="207" s="1"/>
  <c r="J108" i="207"/>
  <c r="I108" i="207"/>
  <c r="J107" i="207"/>
  <c r="I107" i="207"/>
  <c r="K106" i="207"/>
  <c r="J106" i="207"/>
  <c r="I106" i="207"/>
  <c r="J105" i="207"/>
  <c r="I105" i="207"/>
  <c r="H101" i="207"/>
  <c r="G101" i="207"/>
  <c r="F101" i="207"/>
  <c r="E101" i="207"/>
  <c r="J100" i="207"/>
  <c r="I100" i="207"/>
  <c r="K100" i="207" s="1"/>
  <c r="J99" i="207"/>
  <c r="I99" i="207"/>
  <c r="K99" i="207" s="1"/>
  <c r="J98" i="207"/>
  <c r="I98" i="207"/>
  <c r="J97" i="207"/>
  <c r="I97" i="207"/>
  <c r="J96" i="207"/>
  <c r="I96" i="207"/>
  <c r="J95" i="207"/>
  <c r="J101" i="207" s="1"/>
  <c r="I95" i="207"/>
  <c r="J94" i="207"/>
  <c r="I94" i="207"/>
  <c r="K94" i="207"/>
  <c r="J93" i="207"/>
  <c r="I93" i="207"/>
  <c r="J92" i="207"/>
  <c r="I92" i="207"/>
  <c r="J91" i="207"/>
  <c r="I91" i="207"/>
  <c r="K91" i="207" s="1"/>
  <c r="J90" i="207"/>
  <c r="I90" i="207"/>
  <c r="J89" i="207"/>
  <c r="I89" i="207"/>
  <c r="K89" i="207"/>
  <c r="H85" i="207"/>
  <c r="G85" i="207"/>
  <c r="F85" i="207"/>
  <c r="E85" i="207"/>
  <c r="K84" i="207"/>
  <c r="J84" i="207"/>
  <c r="I84" i="207"/>
  <c r="J83" i="207"/>
  <c r="I83" i="207"/>
  <c r="K83" i="207" s="1"/>
  <c r="L83" i="207" s="1"/>
  <c r="J82" i="207"/>
  <c r="I82" i="207"/>
  <c r="J81" i="207"/>
  <c r="I81" i="207"/>
  <c r="J80" i="207"/>
  <c r="I80" i="207"/>
  <c r="K80" i="207" s="1"/>
  <c r="J79" i="207"/>
  <c r="I79" i="207"/>
  <c r="J78" i="207"/>
  <c r="I78" i="207"/>
  <c r="K78" i="207" s="1"/>
  <c r="J77" i="207"/>
  <c r="K77" i="207"/>
  <c r="I77" i="207"/>
  <c r="J76" i="207"/>
  <c r="I76" i="207"/>
  <c r="K76" i="207"/>
  <c r="J75" i="207"/>
  <c r="I75" i="207"/>
  <c r="J74" i="207"/>
  <c r="I74" i="207"/>
  <c r="K74" i="207" s="1"/>
  <c r="J73" i="207"/>
  <c r="I73" i="207"/>
  <c r="K73" i="207" s="1"/>
  <c r="J69" i="207"/>
  <c r="B69" i="207"/>
  <c r="J43" i="207"/>
  <c r="B43" i="207"/>
  <c r="H133" i="206"/>
  <c r="G133" i="206"/>
  <c r="F133" i="206"/>
  <c r="E133" i="206"/>
  <c r="J132" i="206"/>
  <c r="I132" i="206"/>
  <c r="K132" i="206" s="1"/>
  <c r="L132" i="206" s="1"/>
  <c r="J131" i="206"/>
  <c r="I131" i="206"/>
  <c r="K131" i="206" s="1"/>
  <c r="J130" i="206"/>
  <c r="I130" i="206"/>
  <c r="J129" i="206"/>
  <c r="I129" i="206"/>
  <c r="K129" i="206" s="1"/>
  <c r="J128" i="206"/>
  <c r="I128" i="206"/>
  <c r="K128" i="206" s="1"/>
  <c r="J127" i="206"/>
  <c r="I127" i="206"/>
  <c r="K127" i="206" s="1"/>
  <c r="J126" i="206"/>
  <c r="I126" i="206"/>
  <c r="K126" i="206"/>
  <c r="J125" i="206"/>
  <c r="I125" i="206"/>
  <c r="J124" i="206"/>
  <c r="I124" i="206"/>
  <c r="K124" i="206" s="1"/>
  <c r="J123" i="206"/>
  <c r="I123" i="206"/>
  <c r="J122" i="206"/>
  <c r="I122" i="206"/>
  <c r="J121" i="206"/>
  <c r="I121" i="206"/>
  <c r="K121" i="206" s="1"/>
  <c r="H117" i="206"/>
  <c r="G117" i="206"/>
  <c r="F117" i="206"/>
  <c r="E117" i="206"/>
  <c r="J116" i="206"/>
  <c r="I116" i="206"/>
  <c r="J115" i="206"/>
  <c r="I115" i="206"/>
  <c r="J114" i="206"/>
  <c r="I114" i="206"/>
  <c r="J113" i="206"/>
  <c r="I113" i="206"/>
  <c r="K113" i="206"/>
  <c r="L113" i="206" s="1"/>
  <c r="J112" i="206"/>
  <c r="I112" i="206"/>
  <c r="J111" i="206"/>
  <c r="I111" i="206"/>
  <c r="J110" i="206"/>
  <c r="K110" i="206" s="1"/>
  <c r="I110" i="206"/>
  <c r="J109" i="206"/>
  <c r="I109" i="206"/>
  <c r="J108" i="206"/>
  <c r="I108" i="206"/>
  <c r="K108" i="206"/>
  <c r="J107" i="206"/>
  <c r="I107" i="206"/>
  <c r="K107" i="206" s="1"/>
  <c r="J106" i="206"/>
  <c r="I106" i="206"/>
  <c r="J105" i="206"/>
  <c r="I105" i="206"/>
  <c r="H101" i="206"/>
  <c r="G101" i="206"/>
  <c r="F101" i="206"/>
  <c r="E101" i="206"/>
  <c r="J100" i="206"/>
  <c r="I100" i="206"/>
  <c r="K99" i="206"/>
  <c r="M99" i="206" s="1"/>
  <c r="J99" i="206"/>
  <c r="I99" i="206"/>
  <c r="J98" i="206"/>
  <c r="I98" i="206"/>
  <c r="J97" i="206"/>
  <c r="I97" i="206"/>
  <c r="K97" i="206" s="1"/>
  <c r="J96" i="206"/>
  <c r="I96" i="206"/>
  <c r="J95" i="206"/>
  <c r="I95" i="206"/>
  <c r="J94" i="206"/>
  <c r="I94" i="206"/>
  <c r="J93" i="206"/>
  <c r="K93" i="206" s="1"/>
  <c r="I93" i="206"/>
  <c r="J92" i="206"/>
  <c r="K92" i="206" s="1"/>
  <c r="L92" i="206" s="1"/>
  <c r="I92" i="206"/>
  <c r="J91" i="206"/>
  <c r="I91" i="206"/>
  <c r="K91" i="206"/>
  <c r="J90" i="206"/>
  <c r="I90" i="206"/>
  <c r="K90" i="206"/>
  <c r="J89" i="206"/>
  <c r="I89" i="206"/>
  <c r="H85" i="206"/>
  <c r="G85" i="206"/>
  <c r="F85" i="206"/>
  <c r="E85" i="206"/>
  <c r="J84" i="206"/>
  <c r="I84" i="206"/>
  <c r="J83" i="206"/>
  <c r="I83" i="206"/>
  <c r="J82" i="206"/>
  <c r="I82" i="206"/>
  <c r="J81" i="206"/>
  <c r="I81" i="206"/>
  <c r="K81" i="206" s="1"/>
  <c r="K80" i="206"/>
  <c r="J80" i="206"/>
  <c r="I80" i="206"/>
  <c r="J79" i="206"/>
  <c r="I79" i="206"/>
  <c r="K79" i="206" s="1"/>
  <c r="J78" i="206"/>
  <c r="I78" i="206"/>
  <c r="K78" i="206" s="1"/>
  <c r="L78" i="206" s="1"/>
  <c r="J77" i="206"/>
  <c r="I77" i="206"/>
  <c r="J76" i="206"/>
  <c r="K76" i="206" s="1"/>
  <c r="L76" i="206" s="1"/>
  <c r="I76" i="206"/>
  <c r="J75" i="206"/>
  <c r="I75" i="206"/>
  <c r="J74" i="206"/>
  <c r="I74" i="206"/>
  <c r="J73" i="206"/>
  <c r="K73" i="206"/>
  <c r="I73" i="206"/>
  <c r="J69" i="206"/>
  <c r="B69" i="206"/>
  <c r="J43" i="206"/>
  <c r="B43" i="206"/>
  <c r="H133" i="205"/>
  <c r="G133" i="205"/>
  <c r="F133" i="205"/>
  <c r="E133" i="205"/>
  <c r="J132" i="205"/>
  <c r="I132" i="205"/>
  <c r="K132" i="205"/>
  <c r="J131" i="205"/>
  <c r="K131" i="205" s="1"/>
  <c r="I131" i="205"/>
  <c r="J130" i="205"/>
  <c r="I130" i="205"/>
  <c r="K130" i="205" s="1"/>
  <c r="J129" i="205"/>
  <c r="I129" i="205"/>
  <c r="J128" i="205"/>
  <c r="K128" i="205" s="1"/>
  <c r="I128" i="205"/>
  <c r="L128" i="205"/>
  <c r="J127" i="205"/>
  <c r="I127" i="205"/>
  <c r="J126" i="205"/>
  <c r="I126" i="205"/>
  <c r="K126" i="205"/>
  <c r="J125" i="205"/>
  <c r="I125" i="205"/>
  <c r="K125" i="205" s="1"/>
  <c r="J124" i="205"/>
  <c r="I124" i="205"/>
  <c r="K124" i="205" s="1"/>
  <c r="J123" i="205"/>
  <c r="I123" i="205"/>
  <c r="K123" i="205" s="1"/>
  <c r="J122" i="205"/>
  <c r="I122" i="205"/>
  <c r="J121" i="205"/>
  <c r="I121" i="205"/>
  <c r="H117" i="205"/>
  <c r="G117" i="205"/>
  <c r="F117" i="205"/>
  <c r="E117" i="205"/>
  <c r="J116" i="205"/>
  <c r="I116" i="205"/>
  <c r="J115" i="205"/>
  <c r="K115" i="205" s="1"/>
  <c r="I115" i="205"/>
  <c r="J114" i="205"/>
  <c r="K114" i="205"/>
  <c r="I114" i="205"/>
  <c r="J113" i="205"/>
  <c r="I113" i="205"/>
  <c r="K113" i="205"/>
  <c r="J112" i="205"/>
  <c r="I112" i="205"/>
  <c r="J111" i="205"/>
  <c r="I111" i="205"/>
  <c r="K111" i="205" s="1"/>
  <c r="J110" i="205"/>
  <c r="K110" i="205"/>
  <c r="I110" i="205"/>
  <c r="J109" i="205"/>
  <c r="I109" i="205"/>
  <c r="K109" i="205"/>
  <c r="L109" i="205" s="1"/>
  <c r="J108" i="205"/>
  <c r="K108" i="205" s="1"/>
  <c r="I108" i="205"/>
  <c r="J107" i="205"/>
  <c r="I107" i="205"/>
  <c r="J106" i="205"/>
  <c r="I106" i="205"/>
  <c r="J105" i="205"/>
  <c r="I105" i="205"/>
  <c r="H101" i="205"/>
  <c r="G101" i="205"/>
  <c r="F101" i="205"/>
  <c r="E101" i="205"/>
  <c r="J100" i="205"/>
  <c r="I100" i="205"/>
  <c r="K100" i="205" s="1"/>
  <c r="J99" i="205"/>
  <c r="K99" i="205"/>
  <c r="L99" i="205" s="1"/>
  <c r="I99" i="205"/>
  <c r="J98" i="205"/>
  <c r="I98" i="205"/>
  <c r="K98" i="205"/>
  <c r="J97" i="205"/>
  <c r="I97" i="205"/>
  <c r="K97" i="205"/>
  <c r="J96" i="205"/>
  <c r="K96" i="205" s="1"/>
  <c r="I96" i="205"/>
  <c r="J95" i="205"/>
  <c r="I95" i="205"/>
  <c r="J94" i="205"/>
  <c r="L94" i="205"/>
  <c r="I94" i="205"/>
  <c r="K94" i="205" s="1"/>
  <c r="J93" i="205"/>
  <c r="I93" i="205"/>
  <c r="K93" i="205"/>
  <c r="J92" i="205"/>
  <c r="I92" i="205"/>
  <c r="J91" i="205"/>
  <c r="I91" i="205"/>
  <c r="K90" i="205"/>
  <c r="J90" i="205"/>
  <c r="I90" i="205"/>
  <c r="J89" i="205"/>
  <c r="I89" i="205"/>
  <c r="H85" i="205"/>
  <c r="G85" i="205"/>
  <c r="F85" i="205"/>
  <c r="E85" i="205"/>
  <c r="J84" i="205"/>
  <c r="I84" i="205"/>
  <c r="J83" i="205"/>
  <c r="I83" i="205"/>
  <c r="J82" i="205"/>
  <c r="I82" i="205"/>
  <c r="J81" i="205"/>
  <c r="I81" i="205"/>
  <c r="J80" i="205"/>
  <c r="I80" i="205"/>
  <c r="K79" i="205"/>
  <c r="L79" i="205" s="1"/>
  <c r="J79" i="205"/>
  <c r="I79" i="205"/>
  <c r="J78" i="205"/>
  <c r="I78" i="205"/>
  <c r="J77" i="205"/>
  <c r="I77" i="205"/>
  <c r="K77" i="205"/>
  <c r="J76" i="205"/>
  <c r="I76" i="205"/>
  <c r="J75" i="205"/>
  <c r="I75" i="205"/>
  <c r="K75" i="205" s="1"/>
  <c r="J74" i="205"/>
  <c r="I74" i="205"/>
  <c r="K74" i="205" s="1"/>
  <c r="J73" i="205"/>
  <c r="K73" i="205" s="1"/>
  <c r="I73" i="205"/>
  <c r="J69" i="205"/>
  <c r="B69" i="205"/>
  <c r="J43" i="205"/>
  <c r="B43" i="205"/>
  <c r="H133" i="204"/>
  <c r="G133" i="204"/>
  <c r="F133" i="204"/>
  <c r="E133" i="204"/>
  <c r="J132" i="204"/>
  <c r="K132" i="204" s="1"/>
  <c r="I132" i="204"/>
  <c r="J131" i="204"/>
  <c r="I131" i="204"/>
  <c r="K131" i="204"/>
  <c r="J130" i="204"/>
  <c r="I130" i="204"/>
  <c r="K130" i="204"/>
  <c r="J129" i="204"/>
  <c r="I129" i="204"/>
  <c r="J128" i="204"/>
  <c r="I128" i="204"/>
  <c r="K128" i="204"/>
  <c r="J127" i="204"/>
  <c r="I127" i="204"/>
  <c r="J126" i="204"/>
  <c r="I126" i="204"/>
  <c r="K126" i="204" s="1"/>
  <c r="J125" i="204"/>
  <c r="K125" i="204"/>
  <c r="I125" i="204"/>
  <c r="J124" i="204"/>
  <c r="I124" i="204"/>
  <c r="K124" i="204"/>
  <c r="J123" i="204"/>
  <c r="I123" i="204"/>
  <c r="K123" i="204"/>
  <c r="J122" i="204"/>
  <c r="K122" i="204" s="1"/>
  <c r="I122" i="204"/>
  <c r="J121" i="204"/>
  <c r="K121" i="204" s="1"/>
  <c r="I121" i="204"/>
  <c r="H117" i="204"/>
  <c r="G117" i="204"/>
  <c r="F117" i="204"/>
  <c r="E117" i="204"/>
  <c r="J116" i="204"/>
  <c r="I116" i="204"/>
  <c r="K116" i="204"/>
  <c r="J115" i="204"/>
  <c r="K115" i="204" s="1"/>
  <c r="I115" i="204"/>
  <c r="J114" i="204"/>
  <c r="I114" i="204"/>
  <c r="K114" i="204" s="1"/>
  <c r="J113" i="204"/>
  <c r="I113" i="204"/>
  <c r="K113" i="204"/>
  <c r="L113" i="204"/>
  <c r="J112" i="204"/>
  <c r="I112" i="204"/>
  <c r="J111" i="204"/>
  <c r="I111" i="204"/>
  <c r="K111" i="204" s="1"/>
  <c r="L111" i="204" s="1"/>
  <c r="J110" i="204"/>
  <c r="K110" i="204"/>
  <c r="I110" i="204"/>
  <c r="J109" i="204"/>
  <c r="I109" i="204"/>
  <c r="K109" i="204"/>
  <c r="J108" i="204"/>
  <c r="K108" i="204" s="1"/>
  <c r="I108" i="204"/>
  <c r="J107" i="204"/>
  <c r="I107" i="204"/>
  <c r="K107" i="204" s="1"/>
  <c r="J106" i="204"/>
  <c r="I106" i="204"/>
  <c r="J105" i="204"/>
  <c r="J117" i="204" s="1"/>
  <c r="I105" i="204"/>
  <c r="H101" i="204"/>
  <c r="G101" i="204"/>
  <c r="F101" i="204"/>
  <c r="E101" i="204"/>
  <c r="J100" i="204"/>
  <c r="I100" i="204"/>
  <c r="K100" i="204" s="1"/>
  <c r="J99" i="204"/>
  <c r="K99" i="204"/>
  <c r="I99" i="204"/>
  <c r="J98" i="204"/>
  <c r="I98" i="204"/>
  <c r="K98" i="204"/>
  <c r="L98" i="204" s="1"/>
  <c r="J97" i="204"/>
  <c r="I97" i="204"/>
  <c r="K97" i="204"/>
  <c r="J96" i="204"/>
  <c r="K96" i="204" s="1"/>
  <c r="I96" i="204"/>
  <c r="J95" i="204"/>
  <c r="I95" i="204"/>
  <c r="J94" i="204"/>
  <c r="I94" i="204"/>
  <c r="K94" i="204" s="1"/>
  <c r="J93" i="204"/>
  <c r="K93" i="204" s="1"/>
  <c r="I93" i="204"/>
  <c r="J92" i="204"/>
  <c r="I92" i="204"/>
  <c r="K92" i="204" s="1"/>
  <c r="J91" i="204"/>
  <c r="I91" i="204"/>
  <c r="K90" i="204"/>
  <c r="L90" i="204"/>
  <c r="J90" i="204"/>
  <c r="I90" i="204"/>
  <c r="J89" i="204"/>
  <c r="I89" i="204"/>
  <c r="K89" i="204" s="1"/>
  <c r="H85" i="204"/>
  <c r="G85" i="204"/>
  <c r="F85" i="204"/>
  <c r="E85" i="204"/>
  <c r="J84" i="204"/>
  <c r="I84" i="204"/>
  <c r="J83" i="204"/>
  <c r="I83" i="204"/>
  <c r="K83" i="204" s="1"/>
  <c r="J82" i="204"/>
  <c r="I82" i="204"/>
  <c r="K82" i="204" s="1"/>
  <c r="J81" i="204"/>
  <c r="I81" i="204"/>
  <c r="K81" i="204" s="1"/>
  <c r="L81" i="204" s="1"/>
  <c r="J80" i="204"/>
  <c r="I80" i="204"/>
  <c r="J79" i="204"/>
  <c r="I79" i="204"/>
  <c r="K79" i="204" s="1"/>
  <c r="L79" i="204" s="1"/>
  <c r="J78" i="204"/>
  <c r="I78" i="204"/>
  <c r="K78" i="204"/>
  <c r="J77" i="204"/>
  <c r="I77" i="204"/>
  <c r="J76" i="204"/>
  <c r="I76" i="204"/>
  <c r="J75" i="204"/>
  <c r="I75" i="204"/>
  <c r="K75" i="204"/>
  <c r="J74" i="204"/>
  <c r="I74" i="204"/>
  <c r="J73" i="204"/>
  <c r="I73" i="204"/>
  <c r="K73" i="204" s="1"/>
  <c r="J69" i="204"/>
  <c r="B69" i="204"/>
  <c r="J43" i="204"/>
  <c r="B43" i="204"/>
  <c r="H133" i="203"/>
  <c r="G133" i="203"/>
  <c r="F133" i="203"/>
  <c r="E133" i="203"/>
  <c r="J132" i="203"/>
  <c r="I132" i="203"/>
  <c r="K132" i="203"/>
  <c r="J131" i="203"/>
  <c r="I131" i="203"/>
  <c r="J130" i="203"/>
  <c r="I130" i="203"/>
  <c r="K130" i="203" s="1"/>
  <c r="J129" i="203"/>
  <c r="I129" i="203"/>
  <c r="K129" i="203" s="1"/>
  <c r="K128" i="203"/>
  <c r="J128" i="203"/>
  <c r="I128" i="203"/>
  <c r="J127" i="203"/>
  <c r="I127" i="203"/>
  <c r="K127" i="203" s="1"/>
  <c r="J126" i="203"/>
  <c r="I126" i="203"/>
  <c r="J125" i="203"/>
  <c r="I125" i="203"/>
  <c r="K125" i="203" s="1"/>
  <c r="J124" i="203"/>
  <c r="I124" i="203"/>
  <c r="J123" i="203"/>
  <c r="I123" i="203"/>
  <c r="J122" i="203"/>
  <c r="I122" i="203"/>
  <c r="K122" i="203"/>
  <c r="K121" i="203"/>
  <c r="J121" i="203"/>
  <c r="I121" i="203"/>
  <c r="H117" i="203"/>
  <c r="G117" i="203"/>
  <c r="F117" i="203"/>
  <c r="E117" i="203"/>
  <c r="J116" i="203"/>
  <c r="I116" i="203"/>
  <c r="J115" i="203"/>
  <c r="I115" i="203"/>
  <c r="J114" i="203"/>
  <c r="I114" i="203"/>
  <c r="J113" i="203"/>
  <c r="I113" i="203"/>
  <c r="J112" i="203"/>
  <c r="I112" i="203"/>
  <c r="J111" i="203"/>
  <c r="I111" i="203"/>
  <c r="J110" i="203"/>
  <c r="I110" i="203"/>
  <c r="J109" i="203"/>
  <c r="I109" i="203"/>
  <c r="K109" i="203"/>
  <c r="J108" i="203"/>
  <c r="I108" i="203"/>
  <c r="K108" i="203" s="1"/>
  <c r="L108" i="203" s="1"/>
  <c r="J107" i="203"/>
  <c r="I107" i="203"/>
  <c r="J106" i="203"/>
  <c r="I106" i="203"/>
  <c r="K106" i="203"/>
  <c r="J105" i="203"/>
  <c r="I105" i="203"/>
  <c r="H101" i="203"/>
  <c r="G101" i="203"/>
  <c r="F101" i="203"/>
  <c r="E101" i="203"/>
  <c r="J100" i="203"/>
  <c r="I100" i="203"/>
  <c r="J99" i="203"/>
  <c r="I99" i="203"/>
  <c r="K99" i="203" s="1"/>
  <c r="J98" i="203"/>
  <c r="I98" i="203"/>
  <c r="J97" i="203"/>
  <c r="I97" i="203"/>
  <c r="J96" i="203"/>
  <c r="I96" i="203"/>
  <c r="J95" i="203"/>
  <c r="I95" i="203"/>
  <c r="J94" i="203"/>
  <c r="K94" i="203" s="1"/>
  <c r="L94" i="203" s="1"/>
  <c r="I94" i="203"/>
  <c r="J93" i="203"/>
  <c r="I93" i="203"/>
  <c r="K93" i="203"/>
  <c r="J92" i="203"/>
  <c r="K92" i="203" s="1"/>
  <c r="I92" i="203"/>
  <c r="J91" i="203"/>
  <c r="I91" i="203"/>
  <c r="K91" i="203" s="1"/>
  <c r="J90" i="203"/>
  <c r="I90" i="203"/>
  <c r="K90" i="203" s="1"/>
  <c r="J89" i="203"/>
  <c r="I89" i="203"/>
  <c r="K89" i="203"/>
  <c r="H85" i="203"/>
  <c r="G85" i="203"/>
  <c r="F85" i="203"/>
  <c r="E85" i="203"/>
  <c r="J84" i="203"/>
  <c r="I84" i="203"/>
  <c r="K84" i="203" s="1"/>
  <c r="J83" i="203"/>
  <c r="I83" i="203"/>
  <c r="J82" i="203"/>
  <c r="I82" i="203"/>
  <c r="K82" i="203"/>
  <c r="J81" i="203"/>
  <c r="K81" i="203" s="1"/>
  <c r="I81" i="203"/>
  <c r="J80" i="203"/>
  <c r="I80" i="203"/>
  <c r="J79" i="203"/>
  <c r="I79" i="203"/>
  <c r="K79" i="203"/>
  <c r="L79" i="203" s="1"/>
  <c r="J78" i="203"/>
  <c r="I78" i="203"/>
  <c r="K78" i="203"/>
  <c r="J77" i="203"/>
  <c r="K77" i="203" s="1"/>
  <c r="I77" i="203"/>
  <c r="J76" i="203"/>
  <c r="I76" i="203"/>
  <c r="J75" i="203"/>
  <c r="I75" i="203"/>
  <c r="K75" i="203"/>
  <c r="J74" i="203"/>
  <c r="I74" i="203"/>
  <c r="J73" i="203"/>
  <c r="I73" i="203"/>
  <c r="J69" i="203"/>
  <c r="B69" i="203"/>
  <c r="J43" i="203"/>
  <c r="B43" i="203"/>
  <c r="K31" i="247"/>
  <c r="K52" i="227"/>
  <c r="L52" i="227"/>
  <c r="L42" i="227"/>
  <c r="L34" i="227"/>
  <c r="L33" i="227"/>
  <c r="L23" i="227"/>
  <c r="L44" i="227"/>
  <c r="L50" i="231"/>
  <c r="L47" i="231"/>
  <c r="L36" i="231"/>
  <c r="L46" i="231"/>
  <c r="L40" i="231"/>
  <c r="L48" i="231"/>
  <c r="L33" i="231"/>
  <c r="K29" i="233"/>
  <c r="L44" i="228"/>
  <c r="K51" i="241"/>
  <c r="K44" i="237"/>
  <c r="J23" i="247"/>
  <c r="K52" i="235"/>
  <c r="L52" i="235"/>
  <c r="L46" i="235"/>
  <c r="L49" i="235"/>
  <c r="L43" i="235"/>
  <c r="L27" i="235"/>
  <c r="L33" i="235"/>
  <c r="L24" i="235"/>
  <c r="L30" i="235"/>
  <c r="L17" i="235"/>
  <c r="L45" i="235"/>
  <c r="L42" i="235"/>
  <c r="L35" i="235"/>
  <c r="L38" i="235"/>
  <c r="L31" i="235"/>
  <c r="L47" i="235"/>
  <c r="L39" i="235"/>
  <c r="L25" i="235"/>
  <c r="L37" i="235"/>
  <c r="L50" i="235"/>
  <c r="L26" i="235"/>
  <c r="L21" i="235"/>
  <c r="L41" i="235"/>
  <c r="L36" i="235"/>
  <c r="L20" i="235"/>
  <c r="L18" i="235"/>
  <c r="L34" i="235"/>
  <c r="K29" i="243"/>
  <c r="K16" i="260"/>
  <c r="K16" i="250"/>
  <c r="K29" i="255"/>
  <c r="K44" i="232"/>
  <c r="K51" i="232"/>
  <c r="K22" i="240"/>
  <c r="K43" i="246"/>
  <c r="L43" i="246"/>
  <c r="K43" i="247"/>
  <c r="L49" i="247"/>
  <c r="K49" i="247"/>
  <c r="K48" i="250"/>
  <c r="K17" i="256"/>
  <c r="K16" i="254"/>
  <c r="K44" i="229"/>
  <c r="L44" i="229"/>
  <c r="K51" i="230"/>
  <c r="K22" i="243"/>
  <c r="K34" i="250"/>
  <c r="K19" i="259"/>
  <c r="L22" i="228"/>
  <c r="K22" i="228"/>
  <c r="L48" i="235"/>
  <c r="K40" i="247"/>
  <c r="L40" i="247"/>
  <c r="K25" i="260"/>
  <c r="J45" i="250"/>
  <c r="J23" i="250"/>
  <c r="J23" i="260"/>
  <c r="K38" i="248"/>
  <c r="K27" i="254"/>
  <c r="K17" i="257"/>
  <c r="K29" i="230"/>
  <c r="L29" i="230"/>
  <c r="K44" i="240"/>
  <c r="K51" i="239"/>
  <c r="L51" i="239"/>
  <c r="L22" i="235"/>
  <c r="K22" i="235"/>
  <c r="K46" i="251"/>
  <c r="K45" i="254"/>
  <c r="K19" i="257"/>
  <c r="L21" i="247"/>
  <c r="K21" i="247"/>
  <c r="K50" i="248"/>
  <c r="K37" i="247"/>
  <c r="K22" i="230"/>
  <c r="K30" i="247"/>
  <c r="K36" i="250"/>
  <c r="K38" i="260"/>
  <c r="K16" i="253"/>
  <c r="K24" i="249"/>
  <c r="K25" i="259"/>
  <c r="K18" i="245"/>
  <c r="L18" i="245"/>
  <c r="J16" i="247"/>
  <c r="J45" i="247"/>
  <c r="K46" i="248"/>
  <c r="K16" i="249"/>
  <c r="L51" i="234"/>
  <c r="K51" i="234"/>
  <c r="K44" i="231"/>
  <c r="K29" i="235"/>
  <c r="L29" i="235"/>
  <c r="K29" i="242"/>
  <c r="K29" i="241"/>
  <c r="L16" i="235"/>
  <c r="K25" i="247"/>
  <c r="K42" i="253"/>
  <c r="K23" i="254"/>
  <c r="L41" i="228"/>
  <c r="K51" i="240"/>
  <c r="L40" i="235"/>
  <c r="K40" i="260"/>
  <c r="K17" i="248"/>
  <c r="K42" i="247"/>
  <c r="L29" i="227"/>
  <c r="K29" i="227"/>
  <c r="K29" i="232"/>
  <c r="J52" i="230"/>
  <c r="L51" i="230"/>
  <c r="K51" i="235"/>
  <c r="L51" i="235"/>
  <c r="L32" i="235"/>
  <c r="K35" i="247"/>
  <c r="L24" i="246"/>
  <c r="K24" i="246"/>
  <c r="K50" i="251"/>
  <c r="J16" i="256"/>
  <c r="K16" i="258"/>
  <c r="L28" i="235"/>
  <c r="K44" i="241"/>
  <c r="L51" i="244"/>
  <c r="L16" i="246"/>
  <c r="K16" i="246"/>
  <c r="K34" i="247"/>
  <c r="K33" i="247"/>
  <c r="K25" i="249"/>
  <c r="K41" i="253"/>
  <c r="K50" i="253"/>
  <c r="K18" i="251"/>
  <c r="K25" i="255"/>
  <c r="K28" i="254"/>
  <c r="K23" i="258"/>
  <c r="L52" i="228"/>
  <c r="L42" i="228"/>
  <c r="L35" i="228"/>
  <c r="L19" i="228"/>
  <c r="L25" i="228"/>
  <c r="L39" i="228"/>
  <c r="L31" i="228"/>
  <c r="L32" i="228"/>
  <c r="L44" i="230"/>
  <c r="K44" i="230"/>
  <c r="K22" i="244"/>
  <c r="L22" i="244"/>
  <c r="K21" i="260"/>
  <c r="K18" i="247"/>
  <c r="L18" i="247"/>
  <c r="K19" i="245"/>
  <c r="H44" i="247"/>
  <c r="J38" i="247"/>
  <c r="K38" i="247" s="1"/>
  <c r="K17" i="251"/>
  <c r="K18" i="254"/>
  <c r="K23" i="257"/>
  <c r="K22" i="229"/>
  <c r="L22" i="229"/>
  <c r="K51" i="228"/>
  <c r="L51" i="228"/>
  <c r="K22" i="231"/>
  <c r="L22" i="231"/>
  <c r="L22" i="239"/>
  <c r="K22" i="239"/>
  <c r="L29" i="234"/>
  <c r="K29" i="234"/>
  <c r="K23" i="245"/>
  <c r="K26" i="247"/>
  <c r="J45" i="256"/>
  <c r="H51" i="256"/>
  <c r="K44" i="255"/>
  <c r="L19" i="235"/>
  <c r="K22" i="236"/>
  <c r="L22" i="236"/>
  <c r="K46" i="250"/>
  <c r="J45" i="260"/>
  <c r="L17" i="247"/>
  <c r="K17" i="247"/>
  <c r="K45" i="248"/>
  <c r="K18" i="248"/>
  <c r="K45" i="249"/>
  <c r="K21" i="259"/>
  <c r="K22" i="227"/>
  <c r="L22" i="227"/>
  <c r="K44" i="242"/>
  <c r="K21" i="245"/>
  <c r="L21" i="245"/>
  <c r="K45" i="246"/>
  <c r="L45" i="246"/>
  <c r="K30" i="250"/>
  <c r="K27" i="253"/>
  <c r="K31" i="254"/>
  <c r="K27" i="259"/>
  <c r="J52" i="240"/>
  <c r="L52" i="240" s="1"/>
  <c r="L44" i="235"/>
  <c r="L132" i="203"/>
  <c r="L128" i="206"/>
  <c r="I117" i="208"/>
  <c r="K105" i="208"/>
  <c r="K83" i="203"/>
  <c r="L83" i="203" s="1"/>
  <c r="I117" i="203"/>
  <c r="K112" i="203"/>
  <c r="L112" i="203" s="1"/>
  <c r="K115" i="203"/>
  <c r="K123" i="203"/>
  <c r="K131" i="203"/>
  <c r="K74" i="204"/>
  <c r="L74" i="204" s="1"/>
  <c r="K84" i="204"/>
  <c r="K95" i="204"/>
  <c r="K112" i="204"/>
  <c r="L112" i="204" s="1"/>
  <c r="K127" i="204"/>
  <c r="K81" i="205"/>
  <c r="L81" i="205" s="1"/>
  <c r="K116" i="205"/>
  <c r="K122" i="205"/>
  <c r="L122" i="205" s="1"/>
  <c r="K129" i="205"/>
  <c r="L129" i="205" s="1"/>
  <c r="K82" i="206"/>
  <c r="K84" i="206"/>
  <c r="M84" i="206" s="1"/>
  <c r="K109" i="206"/>
  <c r="K116" i="206"/>
  <c r="K125" i="206"/>
  <c r="K79" i="207"/>
  <c r="K90" i="207"/>
  <c r="K97" i="207"/>
  <c r="K108" i="207"/>
  <c r="L108" i="207" s="1"/>
  <c r="K115" i="207"/>
  <c r="K123" i="207"/>
  <c r="K125" i="207"/>
  <c r="L125" i="207" s="1"/>
  <c r="K130" i="207"/>
  <c r="K97" i="208"/>
  <c r="K106" i="208"/>
  <c r="K112" i="208"/>
  <c r="K121" i="208"/>
  <c r="K127" i="208"/>
  <c r="K74" i="209"/>
  <c r="K81" i="209"/>
  <c r="K83" i="209"/>
  <c r="L83" i="209"/>
  <c r="K108" i="209"/>
  <c r="L108" i="209" s="1"/>
  <c r="K115" i="209"/>
  <c r="K123" i="209"/>
  <c r="K130" i="209"/>
  <c r="K77" i="210"/>
  <c r="K94" i="210"/>
  <c r="I117" i="210"/>
  <c r="K112" i="210"/>
  <c r="K114" i="210"/>
  <c r="J85" i="211"/>
  <c r="K77" i="211"/>
  <c r="L77" i="211" s="1"/>
  <c r="K84" i="211"/>
  <c r="K92" i="211"/>
  <c r="K94" i="211"/>
  <c r="L94" i="211" s="1"/>
  <c r="K99" i="211"/>
  <c r="J117" i="211"/>
  <c r="J101" i="203"/>
  <c r="K96" i="203"/>
  <c r="L96" i="203" s="1"/>
  <c r="K107" i="203"/>
  <c r="L128" i="203"/>
  <c r="K76" i="204"/>
  <c r="L76" i="204" s="1"/>
  <c r="J101" i="204"/>
  <c r="K105" i="204"/>
  <c r="K129" i="204"/>
  <c r="L129" i="204" s="1"/>
  <c r="K76" i="205"/>
  <c r="J101" i="205"/>
  <c r="K105" i="205"/>
  <c r="K96" i="206"/>
  <c r="L96" i="206" s="1"/>
  <c r="K81" i="207"/>
  <c r="L81" i="207" s="1"/>
  <c r="K92" i="207"/>
  <c r="K84" i="208"/>
  <c r="K99" i="208"/>
  <c r="L99" i="208" s="1"/>
  <c r="J117" i="208"/>
  <c r="K95" i="209"/>
  <c r="K105" i="209"/>
  <c r="L105" i="209"/>
  <c r="K110" i="209"/>
  <c r="K125" i="209"/>
  <c r="I133" i="210"/>
  <c r="K106" i="211"/>
  <c r="L106" i="211" s="1"/>
  <c r="K121" i="211"/>
  <c r="K100" i="203"/>
  <c r="L100" i="203" s="1"/>
  <c r="K111" i="203"/>
  <c r="L111" i="203" s="1"/>
  <c r="K80" i="204"/>
  <c r="K91" i="204"/>
  <c r="L91" i="204" s="1"/>
  <c r="I133" i="204"/>
  <c r="K80" i="205"/>
  <c r="K91" i="205"/>
  <c r="K100" i="206"/>
  <c r="L124" i="206"/>
  <c r="K126" i="207"/>
  <c r="I133" i="208"/>
  <c r="K84" i="209"/>
  <c r="L84" i="209" s="1"/>
  <c r="K99" i="209"/>
  <c r="L99" i="209" s="1"/>
  <c r="J117" i="209"/>
  <c r="K115" i="210"/>
  <c r="J133" i="210"/>
  <c r="K95" i="211"/>
  <c r="K110" i="211"/>
  <c r="K125" i="211"/>
  <c r="K84" i="205"/>
  <c r="K92" i="205"/>
  <c r="K95" i="205"/>
  <c r="K106" i="205"/>
  <c r="K112" i="205"/>
  <c r="K121" i="205"/>
  <c r="K127" i="205"/>
  <c r="K74" i="206"/>
  <c r="K77" i="206"/>
  <c r="K83" i="206"/>
  <c r="L83" i="206" s="1"/>
  <c r="K94" i="206"/>
  <c r="K112" i="206"/>
  <c r="L112" i="206" s="1"/>
  <c r="J133" i="206"/>
  <c r="K123" i="206"/>
  <c r="I85" i="207"/>
  <c r="K75" i="207"/>
  <c r="K82" i="207"/>
  <c r="K93" i="207"/>
  <c r="K96" i="207"/>
  <c r="K107" i="207"/>
  <c r="K113" i="207"/>
  <c r="K124" i="207"/>
  <c r="K131" i="207"/>
  <c r="I85" i="208"/>
  <c r="K76" i="208"/>
  <c r="K82" i="208"/>
  <c r="M82" i="208" s="1"/>
  <c r="J101" i="208"/>
  <c r="K93" i="208"/>
  <c r="K100" i="208"/>
  <c r="K111" i="208"/>
  <c r="K114" i="208"/>
  <c r="M114" i="208" s="1"/>
  <c r="K126" i="208"/>
  <c r="K129" i="208"/>
  <c r="I85" i="209"/>
  <c r="K76" i="209"/>
  <c r="L76" i="209" s="1"/>
  <c r="K82" i="209"/>
  <c r="J101" i="209"/>
  <c r="K93" i="209"/>
  <c r="K100" i="209"/>
  <c r="K111" i="209"/>
  <c r="K114" i="209"/>
  <c r="K126" i="209"/>
  <c r="K129" i="209"/>
  <c r="L129" i="209" s="1"/>
  <c r="K75" i="210"/>
  <c r="M75" i="210" s="1"/>
  <c r="K82" i="210"/>
  <c r="J101" i="210"/>
  <c r="K93" i="210"/>
  <c r="K96" i="210"/>
  <c r="K107" i="210"/>
  <c r="L107" i="210" s="1"/>
  <c r="K113" i="210"/>
  <c r="L113" i="210" s="1"/>
  <c r="K124" i="210"/>
  <c r="K130" i="210"/>
  <c r="L130" i="210" s="1"/>
  <c r="I85" i="211"/>
  <c r="J101" i="211"/>
  <c r="K93" i="211"/>
  <c r="K100" i="211"/>
  <c r="K111" i="211"/>
  <c r="L111" i="211" s="1"/>
  <c r="K114" i="211"/>
  <c r="L114" i="211" s="1"/>
  <c r="K126" i="211"/>
  <c r="K129" i="211"/>
  <c r="L78" i="211"/>
  <c r="M78" i="211"/>
  <c r="M89" i="211"/>
  <c r="L89" i="211"/>
  <c r="L96" i="211"/>
  <c r="M96" i="211"/>
  <c r="L110" i="211"/>
  <c r="M116" i="211"/>
  <c r="L125" i="211"/>
  <c r="L131" i="211"/>
  <c r="L82" i="211"/>
  <c r="M82" i="211"/>
  <c r="L100" i="211"/>
  <c r="M100" i="211"/>
  <c r="M114" i="211"/>
  <c r="M129" i="211"/>
  <c r="L129" i="211"/>
  <c r="M80" i="211"/>
  <c r="L80" i="211"/>
  <c r="M91" i="211"/>
  <c r="L97" i="211"/>
  <c r="M108" i="211"/>
  <c r="L108" i="211"/>
  <c r="L115" i="211"/>
  <c r="M123" i="211"/>
  <c r="L123" i="211"/>
  <c r="M74" i="211"/>
  <c r="L74" i="211"/>
  <c r="L81" i="211"/>
  <c r="M81" i="211"/>
  <c r="M84" i="211"/>
  <c r="L84" i="211"/>
  <c r="L92" i="211"/>
  <c r="M92" i="211"/>
  <c r="M95" i="211"/>
  <c r="L95" i="211"/>
  <c r="L121" i="211"/>
  <c r="L75" i="211"/>
  <c r="L79" i="211"/>
  <c r="L109" i="211"/>
  <c r="L113" i="211"/>
  <c r="L124" i="211"/>
  <c r="L132" i="211"/>
  <c r="K73" i="211"/>
  <c r="M98" i="211"/>
  <c r="I101" i="211"/>
  <c r="M79" i="210"/>
  <c r="L79" i="210"/>
  <c r="L97" i="210"/>
  <c r="L111" i="210"/>
  <c r="L75" i="210"/>
  <c r="M82" i="210"/>
  <c r="L82" i="210"/>
  <c r="L93" i="210"/>
  <c r="L96" i="210"/>
  <c r="L122" i="210"/>
  <c r="L124" i="210"/>
  <c r="L90" i="210"/>
  <c r="L74" i="210"/>
  <c r="L77" i="210"/>
  <c r="L112" i="210"/>
  <c r="L115" i="210"/>
  <c r="L123" i="210"/>
  <c r="L73" i="210"/>
  <c r="M73" i="210"/>
  <c r="L100" i="210"/>
  <c r="M78" i="210"/>
  <c r="L78" i="210"/>
  <c r="L89" i="210"/>
  <c r="L92" i="210"/>
  <c r="L98" i="210"/>
  <c r="L109" i="210"/>
  <c r="L116" i="210"/>
  <c r="L127" i="210"/>
  <c r="K105" i="210"/>
  <c r="L80" i="210"/>
  <c r="L84" i="210"/>
  <c r="L95" i="210"/>
  <c r="L106" i="210"/>
  <c r="L110" i="210"/>
  <c r="L114" i="210"/>
  <c r="L121" i="210"/>
  <c r="L125" i="210"/>
  <c r="L129" i="210"/>
  <c r="L82" i="209"/>
  <c r="L114" i="209"/>
  <c r="L126" i="209"/>
  <c r="M97" i="209"/>
  <c r="L97" i="209"/>
  <c r="L115" i="209"/>
  <c r="L123" i="209"/>
  <c r="L74" i="209"/>
  <c r="L81" i="209"/>
  <c r="L95" i="209"/>
  <c r="L106" i="209"/>
  <c r="L121" i="209"/>
  <c r="M127" i="209"/>
  <c r="M93" i="209"/>
  <c r="L93" i="209"/>
  <c r="L111" i="209"/>
  <c r="L77" i="209"/>
  <c r="M91" i="209"/>
  <c r="L91" i="209"/>
  <c r="L130" i="209"/>
  <c r="M89" i="209"/>
  <c r="L89" i="209"/>
  <c r="M96" i="209"/>
  <c r="M99" i="209"/>
  <c r="L110" i="209"/>
  <c r="L122" i="209"/>
  <c r="L125" i="209"/>
  <c r="M131" i="209"/>
  <c r="L131" i="209"/>
  <c r="L75" i="209"/>
  <c r="L79" i="209"/>
  <c r="L98" i="209"/>
  <c r="K73" i="209"/>
  <c r="M94" i="209"/>
  <c r="J133" i="209"/>
  <c r="L76" i="208"/>
  <c r="L93" i="208"/>
  <c r="L100" i="208"/>
  <c r="L111" i="208"/>
  <c r="M111" i="208"/>
  <c r="L126" i="208"/>
  <c r="L77" i="208"/>
  <c r="L91" i="208"/>
  <c r="L74" i="208"/>
  <c r="L81" i="208"/>
  <c r="L84" i="208"/>
  <c r="L92" i="208"/>
  <c r="L95" i="208"/>
  <c r="L112" i="208"/>
  <c r="L121" i="208"/>
  <c r="L127" i="208"/>
  <c r="L82" i="208"/>
  <c r="L114" i="208"/>
  <c r="L129" i="208"/>
  <c r="L80" i="208"/>
  <c r="L97" i="208"/>
  <c r="L108" i="208"/>
  <c r="L115" i="208"/>
  <c r="M115" i="208"/>
  <c r="L130" i="208"/>
  <c r="L89" i="208"/>
  <c r="L96" i="208"/>
  <c r="L107" i="208"/>
  <c r="M107" i="208"/>
  <c r="L110" i="208"/>
  <c r="L122" i="208"/>
  <c r="L125" i="208"/>
  <c r="L131" i="208"/>
  <c r="L75" i="208"/>
  <c r="L94" i="208"/>
  <c r="L105" i="208"/>
  <c r="L124" i="208"/>
  <c r="K73" i="208"/>
  <c r="M105" i="208"/>
  <c r="M109" i="208"/>
  <c r="J133" i="208"/>
  <c r="I101" i="208"/>
  <c r="L73" i="207"/>
  <c r="L79" i="207"/>
  <c r="L90" i="207"/>
  <c r="L97" i="207"/>
  <c r="L100" i="207"/>
  <c r="L111" i="207"/>
  <c r="L122" i="207"/>
  <c r="L128" i="207"/>
  <c r="L78" i="207"/>
  <c r="L89" i="207"/>
  <c r="L109" i="207"/>
  <c r="L127" i="207"/>
  <c r="M127" i="207"/>
  <c r="L130" i="207"/>
  <c r="M130" i="207"/>
  <c r="L75" i="207"/>
  <c r="L82" i="207"/>
  <c r="L93" i="207"/>
  <c r="L96" i="207"/>
  <c r="L107" i="207"/>
  <c r="L113" i="207"/>
  <c r="L124" i="207"/>
  <c r="L74" i="207"/>
  <c r="L77" i="207"/>
  <c r="L94" i="207"/>
  <c r="L115" i="207"/>
  <c r="L126" i="207"/>
  <c r="M126" i="207"/>
  <c r="M132" i="207"/>
  <c r="L132" i="207"/>
  <c r="L116" i="207"/>
  <c r="J85" i="207"/>
  <c r="K105" i="207"/>
  <c r="L76" i="207"/>
  <c r="L80" i="207"/>
  <c r="L84" i="207"/>
  <c r="L91" i="207"/>
  <c r="L99" i="207"/>
  <c r="L106" i="207"/>
  <c r="L110" i="207"/>
  <c r="L114" i="207"/>
  <c r="L129" i="207"/>
  <c r="I101" i="207"/>
  <c r="L81" i="206"/>
  <c r="M81" i="206"/>
  <c r="L126" i="206"/>
  <c r="L74" i="206"/>
  <c r="L77" i="206"/>
  <c r="L94" i="206"/>
  <c r="L123" i="206"/>
  <c r="M116" i="206"/>
  <c r="L116" i="206"/>
  <c r="L82" i="206"/>
  <c r="M82" i="206"/>
  <c r="L93" i="206"/>
  <c r="L107" i="206"/>
  <c r="M113" i="206"/>
  <c r="L131" i="206"/>
  <c r="L109" i="206"/>
  <c r="L79" i="206"/>
  <c r="L90" i="206"/>
  <c r="M97" i="206"/>
  <c r="L97" i="206"/>
  <c r="L100" i="206"/>
  <c r="M100" i="206"/>
  <c r="L108" i="206"/>
  <c r="L127" i="206"/>
  <c r="K105" i="206"/>
  <c r="J85" i="206"/>
  <c r="L80" i="206"/>
  <c r="L84" i="206"/>
  <c r="L91" i="206"/>
  <c r="L99" i="206"/>
  <c r="L110" i="206"/>
  <c r="L121" i="206"/>
  <c r="L125" i="206"/>
  <c r="L129" i="206"/>
  <c r="I101" i="206"/>
  <c r="L80" i="205"/>
  <c r="L91" i="205"/>
  <c r="L84" i="205"/>
  <c r="L95" i="205"/>
  <c r="L106" i="205"/>
  <c r="L73" i="205"/>
  <c r="L76" i="205"/>
  <c r="L93" i="205"/>
  <c r="L100" i="205"/>
  <c r="L111" i="205"/>
  <c r="L114" i="205"/>
  <c r="L126" i="205"/>
  <c r="L77" i="205"/>
  <c r="L97" i="205"/>
  <c r="L108" i="205"/>
  <c r="L115" i="205"/>
  <c r="L123" i="205"/>
  <c r="L130" i="205"/>
  <c r="L74" i="205"/>
  <c r="L92" i="205"/>
  <c r="L121" i="205"/>
  <c r="L127" i="205"/>
  <c r="L96" i="205"/>
  <c r="L110" i="205"/>
  <c r="L116" i="205"/>
  <c r="L125" i="205"/>
  <c r="L131" i="205"/>
  <c r="I85" i="205"/>
  <c r="J133" i="205"/>
  <c r="L75" i="205"/>
  <c r="L90" i="205"/>
  <c r="L105" i="205"/>
  <c r="L113" i="205"/>
  <c r="L124" i="205"/>
  <c r="L132" i="205"/>
  <c r="I101" i="205"/>
  <c r="L93" i="204"/>
  <c r="L100" i="204"/>
  <c r="L126" i="204"/>
  <c r="L97" i="204"/>
  <c r="L115" i="204"/>
  <c r="L123" i="204"/>
  <c r="L130" i="204"/>
  <c r="L84" i="204"/>
  <c r="L95" i="204"/>
  <c r="L121" i="204"/>
  <c r="K133" i="204"/>
  <c r="L127" i="204"/>
  <c r="L73" i="204"/>
  <c r="L82" i="204"/>
  <c r="L114" i="204"/>
  <c r="L108" i="204"/>
  <c r="L78" i="204"/>
  <c r="L96" i="204"/>
  <c r="L99" i="204"/>
  <c r="L107" i="204"/>
  <c r="L110" i="204"/>
  <c r="L116" i="204"/>
  <c r="L122" i="204"/>
  <c r="L125" i="204"/>
  <c r="I85" i="204"/>
  <c r="J133" i="204"/>
  <c r="L75" i="204"/>
  <c r="L83" i="204"/>
  <c r="L94" i="204"/>
  <c r="L109" i="204"/>
  <c r="L124" i="204"/>
  <c r="L132" i="204"/>
  <c r="I101" i="204"/>
  <c r="L75" i="203"/>
  <c r="L82" i="203"/>
  <c r="L107" i="203"/>
  <c r="L122" i="203"/>
  <c r="L130" i="203"/>
  <c r="L90" i="203"/>
  <c r="L77" i="203"/>
  <c r="L115" i="203"/>
  <c r="L123" i="203"/>
  <c r="L78" i="203"/>
  <c r="L81" i="203"/>
  <c r="L89" i="203"/>
  <c r="L92" i="203"/>
  <c r="L109" i="203"/>
  <c r="L127" i="203"/>
  <c r="K105" i="203"/>
  <c r="I101" i="203"/>
  <c r="K73" i="203"/>
  <c r="L84" i="203"/>
  <c r="L91" i="203"/>
  <c r="L99" i="203"/>
  <c r="L106" i="203"/>
  <c r="L121" i="203"/>
  <c r="L125" i="203"/>
  <c r="L129" i="203"/>
  <c r="K45" i="260"/>
  <c r="K45" i="256"/>
  <c r="K23" i="260"/>
  <c r="L18" i="240"/>
  <c r="L46" i="240"/>
  <c r="L50" i="240"/>
  <c r="L16" i="240"/>
  <c r="L35" i="240"/>
  <c r="L32" i="240"/>
  <c r="L28" i="240"/>
  <c r="L30" i="240"/>
  <c r="L42" i="240"/>
  <c r="L36" i="240"/>
  <c r="L43" i="240"/>
  <c r="L27" i="240"/>
  <c r="L47" i="240"/>
  <c r="L29" i="240"/>
  <c r="L38" i="240"/>
  <c r="L37" i="240"/>
  <c r="L33" i="240"/>
  <c r="K16" i="247"/>
  <c r="K23" i="247"/>
  <c r="L52" i="230"/>
  <c r="L39" i="230"/>
  <c r="L17" i="230"/>
  <c r="K52" i="230"/>
  <c r="L21" i="230"/>
  <c r="L20" i="230"/>
  <c r="L23" i="230"/>
  <c r="L45" i="230"/>
  <c r="L37" i="230"/>
  <c r="L33" i="230"/>
  <c r="L18" i="230"/>
  <c r="L47" i="230"/>
  <c r="L25" i="230"/>
  <c r="L49" i="230"/>
  <c r="L38" i="230"/>
  <c r="L30" i="230"/>
  <c r="L41" i="230"/>
  <c r="L35" i="230"/>
  <c r="L40" i="230"/>
  <c r="L48" i="230"/>
  <c r="L43" i="230"/>
  <c r="L36" i="230"/>
  <c r="L34" i="230"/>
  <c r="L46" i="230"/>
  <c r="L16" i="230"/>
  <c r="L24" i="230"/>
  <c r="L50" i="230"/>
  <c r="L26" i="230"/>
  <c r="L27" i="230"/>
  <c r="L32" i="230"/>
  <c r="L31" i="230"/>
  <c r="L19" i="230"/>
  <c r="L28" i="230"/>
  <c r="L42" i="230"/>
  <c r="L51" i="240"/>
  <c r="L45" i="247"/>
  <c r="K45" i="247"/>
  <c r="L22" i="230"/>
  <c r="L44" i="240"/>
  <c r="K23" i="250"/>
  <c r="L22" i="240"/>
  <c r="K45" i="250"/>
  <c r="L105" i="204"/>
  <c r="L99" i="211"/>
  <c r="K101" i="208"/>
  <c r="L101" i="208" s="1"/>
  <c r="L131" i="203"/>
  <c r="L73" i="211"/>
  <c r="K85" i="211"/>
  <c r="L105" i="210"/>
  <c r="L73" i="209"/>
  <c r="M101" i="208"/>
  <c r="L73" i="208"/>
  <c r="L105" i="207"/>
  <c r="L105" i="206"/>
  <c r="L133" i="204"/>
  <c r="L105" i="203"/>
  <c r="L73" i="203"/>
  <c r="M77" i="211"/>
  <c r="M83" i="211"/>
  <c r="M98" i="208"/>
  <c r="M100" i="208"/>
  <c r="M91" i="208"/>
  <c r="M90" i="208"/>
  <c r="M99" i="208"/>
  <c r="M73" i="211"/>
  <c r="L85" i="211"/>
  <c r="M85" i="211"/>
  <c r="J39" i="224" l="1"/>
  <c r="I40" i="224"/>
  <c r="H40" i="224"/>
  <c r="M127" i="204"/>
  <c r="M123" i="204"/>
  <c r="M122" i="204"/>
  <c r="K101" i="204"/>
  <c r="K77" i="204"/>
  <c r="J85" i="204"/>
  <c r="L89" i="204"/>
  <c r="L92" i="204"/>
  <c r="M92" i="204"/>
  <c r="L98" i="205"/>
  <c r="K107" i="205"/>
  <c r="I117" i="205"/>
  <c r="L73" i="206"/>
  <c r="I85" i="206"/>
  <c r="K75" i="206"/>
  <c r="L113" i="208"/>
  <c r="M113" i="208"/>
  <c r="K90" i="209"/>
  <c r="I101" i="209"/>
  <c r="K112" i="209"/>
  <c r="I117" i="209"/>
  <c r="L132" i="209"/>
  <c r="K76" i="210"/>
  <c r="I85" i="210"/>
  <c r="K81" i="210"/>
  <c r="J85" i="210"/>
  <c r="M83" i="210"/>
  <c r="L83" i="210"/>
  <c r="K91" i="210"/>
  <c r="I101" i="210"/>
  <c r="L126" i="210"/>
  <c r="L131" i="210"/>
  <c r="M76" i="211"/>
  <c r="L76" i="211"/>
  <c r="J52" i="236"/>
  <c r="L51" i="236" s="1"/>
  <c r="K51" i="236"/>
  <c r="I28" i="253"/>
  <c r="J28" i="253" s="1"/>
  <c r="F29" i="253"/>
  <c r="J46" i="253"/>
  <c r="H51" i="253"/>
  <c r="K34" i="248"/>
  <c r="K17" i="260"/>
  <c r="K20" i="247"/>
  <c r="L20" i="247"/>
  <c r="K28" i="245"/>
  <c r="L28" i="245"/>
  <c r="K33" i="245"/>
  <c r="I44" i="260"/>
  <c r="J43" i="260"/>
  <c r="K49" i="248"/>
  <c r="J51" i="248"/>
  <c r="K50" i="247"/>
  <c r="L50" i="247"/>
  <c r="J27" i="247"/>
  <c r="M132" i="204"/>
  <c r="M125" i="204"/>
  <c r="L94" i="210"/>
  <c r="L126" i="211"/>
  <c r="M126" i="211"/>
  <c r="L93" i="211"/>
  <c r="L100" i="209"/>
  <c r="M100" i="209"/>
  <c r="L131" i="207"/>
  <c r="M131" i="207"/>
  <c r="L80" i="204"/>
  <c r="K74" i="203"/>
  <c r="J85" i="203"/>
  <c r="I85" i="203"/>
  <c r="K76" i="203"/>
  <c r="K82" i="205"/>
  <c r="J85" i="205"/>
  <c r="K111" i="206"/>
  <c r="I117" i="206"/>
  <c r="I133" i="206"/>
  <c r="K130" i="206"/>
  <c r="K85" i="207"/>
  <c r="M96" i="208"/>
  <c r="M133" i="204"/>
  <c r="M124" i="204"/>
  <c r="L38" i="247"/>
  <c r="M129" i="204"/>
  <c r="M130" i="204"/>
  <c r="K133" i="205"/>
  <c r="M130" i="205" s="1"/>
  <c r="I133" i="205"/>
  <c r="K133" i="209"/>
  <c r="M132" i="209" s="1"/>
  <c r="M106" i="208"/>
  <c r="L106" i="208"/>
  <c r="L123" i="207"/>
  <c r="K16" i="256"/>
  <c r="K126" i="203"/>
  <c r="I133" i="203"/>
  <c r="K85" i="205"/>
  <c r="M74" i="205" s="1"/>
  <c r="K89" i="206"/>
  <c r="J101" i="206"/>
  <c r="K133" i="211"/>
  <c r="L122" i="211"/>
  <c r="K127" i="211"/>
  <c r="J133" i="211"/>
  <c r="M97" i="208"/>
  <c r="M95" i="208"/>
  <c r="M94" i="208"/>
  <c r="M92" i="208"/>
  <c r="M89" i="208"/>
  <c r="M93" i="208"/>
  <c r="J44" i="247"/>
  <c r="M126" i="204"/>
  <c r="K133" i="210"/>
  <c r="M126" i="210" s="1"/>
  <c r="L112" i="205"/>
  <c r="L92" i="207"/>
  <c r="L93" i="203"/>
  <c r="K124" i="203"/>
  <c r="J133" i="203"/>
  <c r="M100" i="204"/>
  <c r="I117" i="204"/>
  <c r="K106" i="204"/>
  <c r="M121" i="204"/>
  <c r="L128" i="204"/>
  <c r="M128" i="204"/>
  <c r="M131" i="204"/>
  <c r="L131" i="204"/>
  <c r="J117" i="206"/>
  <c r="I117" i="211"/>
  <c r="K105" i="211"/>
  <c r="L107" i="211"/>
  <c r="M107" i="211"/>
  <c r="K52" i="231"/>
  <c r="L42" i="231"/>
  <c r="L28" i="231"/>
  <c r="L49" i="231"/>
  <c r="L37" i="231"/>
  <c r="L45" i="231"/>
  <c r="L39" i="231"/>
  <c r="L51" i="231"/>
  <c r="L52" i="231"/>
  <c r="L24" i="231"/>
  <c r="L43" i="231"/>
  <c r="L23" i="231"/>
  <c r="L31" i="231"/>
  <c r="L26" i="231"/>
  <c r="L25" i="231"/>
  <c r="L29" i="231"/>
  <c r="L44" i="231"/>
  <c r="L30" i="231"/>
  <c r="L34" i="231"/>
  <c r="L32" i="231"/>
  <c r="L27" i="231"/>
  <c r="L35" i="231"/>
  <c r="L41" i="231"/>
  <c r="L21" i="231"/>
  <c r="L38" i="231"/>
  <c r="K95" i="203"/>
  <c r="K97" i="203"/>
  <c r="K110" i="203"/>
  <c r="K114" i="203"/>
  <c r="K116" i="203"/>
  <c r="K78" i="205"/>
  <c r="K83" i="205"/>
  <c r="K89" i="205"/>
  <c r="J117" i="205"/>
  <c r="K95" i="206"/>
  <c r="K106" i="206"/>
  <c r="K115" i="206"/>
  <c r="K98" i="207"/>
  <c r="K78" i="208"/>
  <c r="K116" i="208"/>
  <c r="K107" i="209"/>
  <c r="K116" i="209"/>
  <c r="I133" i="211"/>
  <c r="I26" i="259"/>
  <c r="J26" i="259" s="1"/>
  <c r="F29" i="259"/>
  <c r="L45" i="240"/>
  <c r="L25" i="240"/>
  <c r="L24" i="240"/>
  <c r="L26" i="240"/>
  <c r="L23" i="240"/>
  <c r="L34" i="240"/>
  <c r="L48" i="240"/>
  <c r="L49" i="240"/>
  <c r="K52" i="240"/>
  <c r="M122" i="205"/>
  <c r="J117" i="203"/>
  <c r="K121" i="207"/>
  <c r="I133" i="207"/>
  <c r="J117" i="210"/>
  <c r="I38" i="256"/>
  <c r="F22" i="253"/>
  <c r="I20" i="253"/>
  <c r="L17" i="240"/>
  <c r="L41" i="240"/>
  <c r="L39" i="240"/>
  <c r="L31" i="240"/>
  <c r="L40" i="240"/>
  <c r="L19" i="240"/>
  <c r="L20" i="240"/>
  <c r="L21" i="240"/>
  <c r="K80" i="203"/>
  <c r="K98" i="203"/>
  <c r="K113" i="203"/>
  <c r="K98" i="206"/>
  <c r="K114" i="206"/>
  <c r="K122" i="206"/>
  <c r="K95" i="207"/>
  <c r="I117" i="207"/>
  <c r="K112" i="207"/>
  <c r="K79" i="208"/>
  <c r="K123" i="208"/>
  <c r="K132" i="208"/>
  <c r="K78" i="209"/>
  <c r="K108" i="210"/>
  <c r="K132" i="210"/>
  <c r="I51" i="256"/>
  <c r="I17" i="259"/>
  <c r="I22" i="259" s="1"/>
  <c r="G22" i="259"/>
  <c r="H19" i="256"/>
  <c r="J19" i="256" s="1"/>
  <c r="K128" i="211"/>
  <c r="H52" i="246"/>
  <c r="G40" i="224"/>
  <c r="J30" i="224"/>
  <c r="I44" i="257"/>
  <c r="J18" i="257"/>
  <c r="I22" i="257"/>
  <c r="D29" i="259"/>
  <c r="H24" i="259"/>
  <c r="J24" i="259" s="1"/>
  <c r="J47" i="256"/>
  <c r="J32" i="256"/>
  <c r="H18" i="253"/>
  <c r="J18" i="253" s="1"/>
  <c r="D22" i="253"/>
  <c r="J46" i="247"/>
  <c r="I51" i="247"/>
  <c r="I51" i="250"/>
  <c r="K90" i="211"/>
  <c r="K112" i="211"/>
  <c r="K130" i="211"/>
  <c r="I44" i="250"/>
  <c r="J38" i="250"/>
  <c r="J37" i="224"/>
  <c r="F40" i="224"/>
  <c r="J35" i="224"/>
  <c r="I44" i="259"/>
  <c r="J38" i="259"/>
  <c r="J22" i="255"/>
  <c r="K17" i="255"/>
  <c r="H18" i="256"/>
  <c r="E22" i="256"/>
  <c r="D29" i="256"/>
  <c r="D52" i="256" s="1"/>
  <c r="H23" i="256"/>
  <c r="G51" i="256"/>
  <c r="I48" i="256"/>
  <c r="J48" i="256" s="1"/>
  <c r="I18" i="256"/>
  <c r="F22" i="256"/>
  <c r="G22" i="256"/>
  <c r="I43" i="256"/>
  <c r="J43" i="256" s="1"/>
  <c r="F44" i="256"/>
  <c r="E29" i="253"/>
  <c r="J39" i="250"/>
  <c r="H44" i="250"/>
  <c r="H22" i="260"/>
  <c r="J47" i="247"/>
  <c r="J24" i="260"/>
  <c r="J45" i="253"/>
  <c r="J36" i="224"/>
  <c r="H23" i="259"/>
  <c r="E29" i="259"/>
  <c r="E52" i="255"/>
  <c r="H17" i="253"/>
  <c r="E22" i="253"/>
  <c r="J24" i="253"/>
  <c r="J18" i="260"/>
  <c r="J46" i="254"/>
  <c r="F22" i="260"/>
  <c r="J22" i="226"/>
  <c r="L49" i="225"/>
  <c r="K49" i="225"/>
  <c r="J44" i="225"/>
  <c r="K38" i="225"/>
  <c r="L38" i="225"/>
  <c r="K36" i="225"/>
  <c r="L36" i="225"/>
  <c r="K25" i="225"/>
  <c r="L25" i="225"/>
  <c r="L17" i="225"/>
  <c r="K17" i="225"/>
  <c r="K34" i="226"/>
  <c r="L34" i="226"/>
  <c r="K43" i="227"/>
  <c r="L43" i="227"/>
  <c r="L37" i="227"/>
  <c r="K37" i="227"/>
  <c r="L24" i="227"/>
  <c r="K24" i="227"/>
  <c r="L17" i="227"/>
  <c r="K17" i="227"/>
  <c r="K49" i="228"/>
  <c r="L49" i="228"/>
  <c r="L37" i="228"/>
  <c r="K37" i="228"/>
  <c r="L34" i="228"/>
  <c r="K34" i="228"/>
  <c r="K50" i="229"/>
  <c r="L50" i="229"/>
  <c r="J22" i="233"/>
  <c r="L21" i="236"/>
  <c r="K21" i="236"/>
  <c r="L41" i="225"/>
  <c r="K41" i="225"/>
  <c r="K28" i="225"/>
  <c r="L28" i="225"/>
  <c r="K47" i="226"/>
  <c r="J51" i="226"/>
  <c r="L39" i="226"/>
  <c r="K39" i="226"/>
  <c r="L37" i="226"/>
  <c r="K37" i="226"/>
  <c r="K25" i="226"/>
  <c r="L25" i="226"/>
  <c r="L49" i="227"/>
  <c r="K49" i="227"/>
  <c r="K32" i="227"/>
  <c r="L32" i="227"/>
  <c r="L26" i="228"/>
  <c r="K26" i="228"/>
  <c r="K16" i="228"/>
  <c r="L16" i="228"/>
  <c r="K46" i="229"/>
  <c r="L46" i="229"/>
  <c r="L43" i="229"/>
  <c r="K43" i="229"/>
  <c r="L36" i="234"/>
  <c r="K36" i="234"/>
  <c r="K48" i="225"/>
  <c r="L48" i="225"/>
  <c r="L37" i="225"/>
  <c r="K37" i="225"/>
  <c r="J29" i="225"/>
  <c r="K16" i="225"/>
  <c r="J22" i="225"/>
  <c r="L38" i="226"/>
  <c r="K38" i="226"/>
  <c r="L30" i="226"/>
  <c r="K30" i="226"/>
  <c r="K40" i="227"/>
  <c r="L40" i="227"/>
  <c r="L25" i="227"/>
  <c r="K25" i="227"/>
  <c r="L38" i="228"/>
  <c r="K38" i="228"/>
  <c r="L33" i="228"/>
  <c r="K33" i="228"/>
  <c r="L30" i="228"/>
  <c r="K30" i="228"/>
  <c r="L21" i="228"/>
  <c r="K21" i="228"/>
  <c r="K45" i="229"/>
  <c r="L45" i="229"/>
  <c r="J51" i="229"/>
  <c r="L19" i="231"/>
  <c r="K19" i="231"/>
  <c r="L38" i="236"/>
  <c r="K38" i="236"/>
  <c r="K40" i="225"/>
  <c r="L40" i="225"/>
  <c r="L30" i="225"/>
  <c r="K30" i="225"/>
  <c r="K40" i="226"/>
  <c r="L40" i="226"/>
  <c r="K36" i="227"/>
  <c r="L36" i="227"/>
  <c r="K28" i="227"/>
  <c r="L28" i="227"/>
  <c r="L21" i="227"/>
  <c r="K21" i="227"/>
  <c r="K46" i="228"/>
  <c r="L46" i="228"/>
  <c r="K42" i="229"/>
  <c r="L42" i="229"/>
  <c r="L31" i="229"/>
  <c r="K31" i="229"/>
  <c r="L18" i="236"/>
  <c r="K18" i="236"/>
  <c r="L42" i="237"/>
  <c r="K42" i="237"/>
  <c r="J51" i="225"/>
  <c r="L50" i="225"/>
  <c r="I29" i="226"/>
  <c r="L45" i="227"/>
  <c r="H44" i="227"/>
  <c r="H52" i="227" s="1"/>
  <c r="L41" i="227"/>
  <c r="L50" i="228"/>
  <c r="K47" i="229"/>
  <c r="K39" i="229"/>
  <c r="K35" i="229"/>
  <c r="K23" i="229"/>
  <c r="J16" i="232"/>
  <c r="H51" i="234"/>
  <c r="H52" i="234" s="1"/>
  <c r="K16" i="234"/>
  <c r="H29" i="236"/>
  <c r="H52" i="236" s="1"/>
  <c r="H29" i="237"/>
  <c r="H22" i="237"/>
  <c r="H52" i="237" s="1"/>
  <c r="H44" i="239"/>
  <c r="H52" i="239" s="1"/>
  <c r="I51" i="225"/>
  <c r="I52" i="225" s="1"/>
  <c r="K45" i="225"/>
  <c r="K33" i="225"/>
  <c r="K21" i="225"/>
  <c r="K50" i="226"/>
  <c r="I51" i="226"/>
  <c r="K46" i="226"/>
  <c r="I44" i="226"/>
  <c r="K44" i="226" s="1"/>
  <c r="J19" i="226"/>
  <c r="I51" i="228"/>
  <c r="I52" i="228" s="1"/>
  <c r="K52" i="228" s="1"/>
  <c r="K18" i="228"/>
  <c r="J27" i="229"/>
  <c r="J29" i="229" s="1"/>
  <c r="K18" i="231"/>
  <c r="L39" i="234"/>
  <c r="J38" i="234"/>
  <c r="I22" i="234"/>
  <c r="I52" i="234" s="1"/>
  <c r="J19" i="234"/>
  <c r="H44" i="235"/>
  <c r="H52" i="235" s="1"/>
  <c r="L41" i="236"/>
  <c r="I29" i="236"/>
  <c r="J46" i="237"/>
  <c r="J27" i="237"/>
  <c r="J25" i="237"/>
  <c r="L23" i="237"/>
  <c r="J21" i="237"/>
  <c r="J22" i="237" s="1"/>
  <c r="J48" i="238"/>
  <c r="J45" i="238"/>
  <c r="J26" i="238"/>
  <c r="J18" i="238"/>
  <c r="J41" i="239"/>
  <c r="J34" i="239"/>
  <c r="J27" i="239"/>
  <c r="L21" i="239"/>
  <c r="K21" i="239"/>
  <c r="H44" i="225"/>
  <c r="H52" i="225" s="1"/>
  <c r="L45" i="239"/>
  <c r="G52" i="239"/>
  <c r="H42" i="260"/>
  <c r="J42" i="260" s="1"/>
  <c r="I44" i="236"/>
  <c r="J49" i="238"/>
  <c r="J42" i="238"/>
  <c r="G52" i="238"/>
  <c r="J17" i="238"/>
  <c r="I51" i="239"/>
  <c r="I52" i="239" s="1"/>
  <c r="J35" i="239"/>
  <c r="J33" i="239"/>
  <c r="H51" i="239"/>
  <c r="J32" i="241"/>
  <c r="J18" i="241"/>
  <c r="D52" i="242"/>
  <c r="J34" i="243"/>
  <c r="J35" i="244"/>
  <c r="J27" i="244"/>
  <c r="G52" i="244"/>
  <c r="G49" i="260"/>
  <c r="G51" i="260" s="1"/>
  <c r="I43" i="245"/>
  <c r="J43" i="245" s="1"/>
  <c r="D39" i="260"/>
  <c r="H36" i="245"/>
  <c r="J36" i="245" s="1"/>
  <c r="D36" i="247"/>
  <c r="H36" i="247" s="1"/>
  <c r="J36" i="247" s="1"/>
  <c r="E35" i="260"/>
  <c r="E30" i="260"/>
  <c r="H30" i="260" s="1"/>
  <c r="J30" i="260" s="1"/>
  <c r="H30" i="245"/>
  <c r="J30" i="245" s="1"/>
  <c r="J28" i="246"/>
  <c r="H28" i="250"/>
  <c r="J19" i="248"/>
  <c r="I18" i="250"/>
  <c r="J19" i="241"/>
  <c r="E52" i="243"/>
  <c r="I44" i="244"/>
  <c r="I52" i="244" s="1"/>
  <c r="D48" i="247"/>
  <c r="D48" i="260"/>
  <c r="H40" i="245"/>
  <c r="J40" i="245" s="1"/>
  <c r="I39" i="245"/>
  <c r="I44" i="245" s="1"/>
  <c r="F44" i="245"/>
  <c r="F52" i="245" s="1"/>
  <c r="I37" i="260"/>
  <c r="J37" i="260" s="1"/>
  <c r="I32" i="260"/>
  <c r="J32" i="260" s="1"/>
  <c r="H32" i="245"/>
  <c r="J32" i="245" s="1"/>
  <c r="D32" i="247"/>
  <c r="H32" i="247" s="1"/>
  <c r="J32" i="247" s="1"/>
  <c r="H19" i="247"/>
  <c r="J40" i="246"/>
  <c r="J21" i="246"/>
  <c r="I33" i="250"/>
  <c r="J33" i="250" s="1"/>
  <c r="J36" i="241"/>
  <c r="J46" i="242"/>
  <c r="J21" i="242"/>
  <c r="J46" i="243"/>
  <c r="J34" i="244"/>
  <c r="J26" i="244"/>
  <c r="H42" i="245"/>
  <c r="J42" i="245" s="1"/>
  <c r="I41" i="245"/>
  <c r="J41" i="245" s="1"/>
  <c r="H38" i="245"/>
  <c r="D35" i="260"/>
  <c r="H35" i="260" s="1"/>
  <c r="J35" i="260" s="1"/>
  <c r="H35" i="245"/>
  <c r="J35" i="245" s="1"/>
  <c r="G31" i="260"/>
  <c r="I31" i="260" s="1"/>
  <c r="J46" i="246"/>
  <c r="J34" i="246"/>
  <c r="J33" i="246"/>
  <c r="D52" i="244"/>
  <c r="F49" i="260"/>
  <c r="I49" i="245"/>
  <c r="J49" i="245" s="1"/>
  <c r="I45" i="245"/>
  <c r="G51" i="245"/>
  <c r="E34" i="260"/>
  <c r="H34" i="260" s="1"/>
  <c r="J34" i="260" s="1"/>
  <c r="H34" i="245"/>
  <c r="J34" i="245" s="1"/>
  <c r="D31" i="260"/>
  <c r="H31" i="245"/>
  <c r="J31" i="245" s="1"/>
  <c r="H27" i="245"/>
  <c r="J27" i="245" s="1"/>
  <c r="H26" i="245"/>
  <c r="E26" i="260"/>
  <c r="G22" i="245"/>
  <c r="G20" i="260"/>
  <c r="I17" i="245"/>
  <c r="J17" i="245" s="1"/>
  <c r="I16" i="245"/>
  <c r="I47" i="246"/>
  <c r="D49" i="250"/>
  <c r="E37" i="250"/>
  <c r="E52" i="250" s="1"/>
  <c r="I32" i="248"/>
  <c r="J32" i="248" s="1"/>
  <c r="I31" i="248"/>
  <c r="J31" i="248" s="1"/>
  <c r="D31" i="250"/>
  <c r="H31" i="250" s="1"/>
  <c r="J31" i="250" s="1"/>
  <c r="F28" i="250"/>
  <c r="I28" i="250" s="1"/>
  <c r="G26" i="250"/>
  <c r="H24" i="248"/>
  <c r="H21" i="248"/>
  <c r="J21" i="248" s="1"/>
  <c r="I19" i="248"/>
  <c r="F22" i="248"/>
  <c r="H50" i="249"/>
  <c r="J50" i="249" s="1"/>
  <c r="D51" i="249"/>
  <c r="D52" i="249" s="1"/>
  <c r="H46" i="249"/>
  <c r="I42" i="249"/>
  <c r="G44" i="249"/>
  <c r="G52" i="249" s="1"/>
  <c r="H37" i="249"/>
  <c r="J37" i="249" s="1"/>
  <c r="J26" i="249"/>
  <c r="I34" i="253"/>
  <c r="J34" i="253" s="1"/>
  <c r="G44" i="246"/>
  <c r="G52" i="246" s="1"/>
  <c r="G51" i="249"/>
  <c r="F24" i="247"/>
  <c r="D28" i="247"/>
  <c r="H28" i="247" s="1"/>
  <c r="J28" i="247" s="1"/>
  <c r="F51" i="248"/>
  <c r="I49" i="249"/>
  <c r="I51" i="249" s="1"/>
  <c r="E44" i="249"/>
  <c r="E52" i="249" s="1"/>
  <c r="J28" i="249"/>
  <c r="J39" i="251"/>
  <c r="I40" i="248"/>
  <c r="H33" i="248"/>
  <c r="J33" i="248" s="1"/>
  <c r="F24" i="250"/>
  <c r="I24" i="248"/>
  <c r="I29" i="248" s="1"/>
  <c r="H23" i="248"/>
  <c r="I20" i="250"/>
  <c r="D20" i="250"/>
  <c r="H20" i="248"/>
  <c r="J20" i="248" s="1"/>
  <c r="H16" i="248"/>
  <c r="H48" i="249"/>
  <c r="J48" i="249" s="1"/>
  <c r="H40" i="249"/>
  <c r="J39" i="249"/>
  <c r="H18" i="249"/>
  <c r="H45" i="251"/>
  <c r="I43" i="251"/>
  <c r="J43" i="251" s="1"/>
  <c r="I38" i="251"/>
  <c r="I34" i="251"/>
  <c r="J34" i="251" s="1"/>
  <c r="J31" i="251"/>
  <c r="H27" i="251"/>
  <c r="J27" i="251" s="1"/>
  <c r="H24" i="251"/>
  <c r="H21" i="251"/>
  <c r="J37" i="252"/>
  <c r="I17" i="249"/>
  <c r="H49" i="251"/>
  <c r="J49" i="251" s="1"/>
  <c r="I48" i="251"/>
  <c r="F47" i="253"/>
  <c r="F39" i="253"/>
  <c r="G38" i="253"/>
  <c r="H37" i="251"/>
  <c r="J37" i="251" s="1"/>
  <c r="E36" i="253"/>
  <c r="H36" i="253" s="1"/>
  <c r="J36" i="253" s="1"/>
  <c r="H32" i="251"/>
  <c r="J32" i="251" s="1"/>
  <c r="G31" i="253"/>
  <c r="I31" i="253" s="1"/>
  <c r="J31" i="253" s="1"/>
  <c r="I30" i="251"/>
  <c r="J30" i="251" s="1"/>
  <c r="H28" i="251"/>
  <c r="J28" i="251" s="1"/>
  <c r="G26" i="253"/>
  <c r="D25" i="253"/>
  <c r="H25" i="253" s="1"/>
  <c r="J25" i="253" s="1"/>
  <c r="D23" i="253"/>
  <c r="I16" i="251"/>
  <c r="F22" i="251"/>
  <c r="E44" i="252"/>
  <c r="E52" i="252" s="1"/>
  <c r="H40" i="252"/>
  <c r="J32" i="252"/>
  <c r="I24" i="252"/>
  <c r="I29" i="252" s="1"/>
  <c r="G29" i="252"/>
  <c r="G52" i="252" s="1"/>
  <c r="H33" i="256"/>
  <c r="J33" i="256" s="1"/>
  <c r="J49" i="259"/>
  <c r="I31" i="259"/>
  <c r="J31" i="259" s="1"/>
  <c r="H45" i="252"/>
  <c r="D29" i="252"/>
  <c r="H27" i="252"/>
  <c r="J20" i="252"/>
  <c r="J19" i="252"/>
  <c r="J30" i="255"/>
  <c r="I49" i="259"/>
  <c r="J45" i="257"/>
  <c r="I36" i="259"/>
  <c r="I23" i="251"/>
  <c r="F29" i="251"/>
  <c r="J50" i="252"/>
  <c r="J28" i="252"/>
  <c r="J26" i="252"/>
  <c r="J25" i="252"/>
  <c r="J40" i="259"/>
  <c r="I18" i="252"/>
  <c r="H49" i="254"/>
  <c r="H42" i="254"/>
  <c r="J42" i="254" s="1"/>
  <c r="G41" i="256"/>
  <c r="I41" i="256" s="1"/>
  <c r="J41" i="256" s="1"/>
  <c r="I40" i="254"/>
  <c r="I44" i="254" s="1"/>
  <c r="G37" i="256"/>
  <c r="I37" i="256" s="1"/>
  <c r="J37" i="256" s="1"/>
  <c r="D30" i="256"/>
  <c r="H30" i="256" s="1"/>
  <c r="J30" i="256" s="1"/>
  <c r="E26" i="256"/>
  <c r="H26" i="256" s="1"/>
  <c r="J26" i="256" s="1"/>
  <c r="H25" i="254"/>
  <c r="G22" i="254"/>
  <c r="G52" i="254" s="1"/>
  <c r="H21" i="254"/>
  <c r="H17" i="254"/>
  <c r="H46" i="255"/>
  <c r="H50" i="257"/>
  <c r="J50" i="257" s="1"/>
  <c r="I48" i="257"/>
  <c r="I51" i="257" s="1"/>
  <c r="F48" i="259"/>
  <c r="I48" i="259" s="1"/>
  <c r="J48" i="259" s="1"/>
  <c r="F45" i="259"/>
  <c r="D43" i="259"/>
  <c r="H41" i="257"/>
  <c r="J41" i="257" s="1"/>
  <c r="H38" i="257"/>
  <c r="D36" i="259"/>
  <c r="H36" i="259" s="1"/>
  <c r="J36" i="259" s="1"/>
  <c r="L22" i="264"/>
  <c r="L52" i="264" s="1"/>
  <c r="L51" i="266"/>
  <c r="F51" i="254"/>
  <c r="F52" i="254" s="1"/>
  <c r="I49" i="254"/>
  <c r="I51" i="254" s="1"/>
  <c r="H39" i="254"/>
  <c r="E39" i="256"/>
  <c r="H34" i="254"/>
  <c r="J34" i="254" s="1"/>
  <c r="H33" i="254"/>
  <c r="J33" i="254" s="1"/>
  <c r="I21" i="254"/>
  <c r="I20" i="254"/>
  <c r="J20" i="254" s="1"/>
  <c r="I17" i="254"/>
  <c r="H46" i="257"/>
  <c r="E16" i="259"/>
  <c r="H16" i="257"/>
  <c r="J40" i="258"/>
  <c r="L29" i="264"/>
  <c r="L22" i="265"/>
  <c r="L52" i="265"/>
  <c r="H28" i="257"/>
  <c r="H28" i="259"/>
  <c r="H25" i="257"/>
  <c r="I24" i="257"/>
  <c r="I29" i="257" s="1"/>
  <c r="G23" i="259"/>
  <c r="G29" i="257"/>
  <c r="G52" i="257" s="1"/>
  <c r="J48" i="258"/>
  <c r="J41" i="258"/>
  <c r="J20" i="258"/>
  <c r="L51" i="264"/>
  <c r="L44" i="264"/>
  <c r="I52" i="264"/>
  <c r="L44" i="265"/>
  <c r="I52" i="265"/>
  <c r="L22" i="266"/>
  <c r="L52" i="266" s="1"/>
  <c r="D44" i="252"/>
  <c r="I33" i="257"/>
  <c r="J33" i="257" s="1"/>
  <c r="I31" i="257"/>
  <c r="J31" i="257" s="1"/>
  <c r="G28" i="259"/>
  <c r="I28" i="259" s="1"/>
  <c r="I28" i="257"/>
  <c r="D17" i="259"/>
  <c r="J37" i="258"/>
  <c r="J34" i="258"/>
  <c r="L29" i="265"/>
  <c r="L44" i="266"/>
  <c r="F52" i="266"/>
  <c r="I50" i="258"/>
  <c r="H45" i="258"/>
  <c r="I41" i="258"/>
  <c r="I44" i="258" s="1"/>
  <c r="H39" i="258"/>
  <c r="J39" i="258" s="1"/>
  <c r="J22" i="264"/>
  <c r="J52" i="264" s="1"/>
  <c r="J44" i="265"/>
  <c r="K29" i="265"/>
  <c r="K52" i="265" s="1"/>
  <c r="I52" i="266"/>
  <c r="H38" i="258"/>
  <c r="D22" i="258"/>
  <c r="D52" i="258" s="1"/>
  <c r="I17" i="258"/>
  <c r="J51" i="265"/>
  <c r="I24" i="258"/>
  <c r="J24" i="258" s="1"/>
  <c r="K31" i="253" l="1"/>
  <c r="K41" i="245"/>
  <c r="K31" i="259"/>
  <c r="K32" i="248"/>
  <c r="K22" i="237"/>
  <c r="K37" i="260"/>
  <c r="K31" i="257"/>
  <c r="K31" i="248"/>
  <c r="K49" i="245"/>
  <c r="L49" i="245"/>
  <c r="K32" i="260"/>
  <c r="L29" i="229"/>
  <c r="K29" i="229"/>
  <c r="J29" i="258"/>
  <c r="K24" i="258"/>
  <c r="J38" i="258"/>
  <c r="H44" i="258"/>
  <c r="H52" i="258"/>
  <c r="J50" i="258"/>
  <c r="I51" i="258"/>
  <c r="H43" i="259"/>
  <c r="D44" i="259"/>
  <c r="I22" i="258"/>
  <c r="J52" i="265"/>
  <c r="J45" i="258"/>
  <c r="H51" i="258"/>
  <c r="K20" i="258"/>
  <c r="I23" i="259"/>
  <c r="I29" i="259" s="1"/>
  <c r="G29" i="259"/>
  <c r="G52" i="259" s="1"/>
  <c r="J28" i="257"/>
  <c r="J17" i="258"/>
  <c r="H51" i="257"/>
  <c r="J46" i="257"/>
  <c r="K33" i="254"/>
  <c r="K41" i="257"/>
  <c r="J21" i="254"/>
  <c r="K30" i="256"/>
  <c r="K42" i="254"/>
  <c r="J24" i="252"/>
  <c r="K50" i="252"/>
  <c r="K19" i="252"/>
  <c r="J45" i="252"/>
  <c r="H51" i="252"/>
  <c r="K33" i="256"/>
  <c r="J40" i="252"/>
  <c r="H44" i="252"/>
  <c r="D29" i="253"/>
  <c r="D52" i="253" s="1"/>
  <c r="H23" i="253"/>
  <c r="K30" i="251"/>
  <c r="K37" i="251"/>
  <c r="J48" i="251"/>
  <c r="I51" i="251"/>
  <c r="J21" i="251"/>
  <c r="K34" i="251"/>
  <c r="J18" i="249"/>
  <c r="J16" i="248"/>
  <c r="H22" i="248"/>
  <c r="H52" i="248" s="1"/>
  <c r="H29" i="248"/>
  <c r="J23" i="248"/>
  <c r="J40" i="248"/>
  <c r="I44" i="248"/>
  <c r="H22" i="249"/>
  <c r="H52" i="249" s="1"/>
  <c r="K26" i="249"/>
  <c r="J29" i="249"/>
  <c r="J46" i="249"/>
  <c r="H51" i="249"/>
  <c r="I22" i="248"/>
  <c r="I52" i="248" s="1"/>
  <c r="K17" i="245"/>
  <c r="L17" i="245"/>
  <c r="J26" i="245"/>
  <c r="H29" i="245"/>
  <c r="H52" i="245" s="1"/>
  <c r="H31" i="260"/>
  <c r="J31" i="260" s="1"/>
  <c r="J45" i="245"/>
  <c r="I51" i="245"/>
  <c r="K33" i="246"/>
  <c r="K35" i="245"/>
  <c r="K42" i="245"/>
  <c r="K21" i="242"/>
  <c r="J22" i="242"/>
  <c r="K33" i="250"/>
  <c r="K32" i="247"/>
  <c r="H48" i="247"/>
  <c r="D51" i="247"/>
  <c r="J18" i="250"/>
  <c r="I22" i="250"/>
  <c r="L28" i="246"/>
  <c r="K28" i="246"/>
  <c r="J29" i="246"/>
  <c r="K36" i="247"/>
  <c r="L36" i="247"/>
  <c r="K34" i="243"/>
  <c r="K17" i="238"/>
  <c r="J22" i="238"/>
  <c r="L34" i="239"/>
  <c r="K34" i="239"/>
  <c r="J51" i="238"/>
  <c r="K45" i="238"/>
  <c r="K25" i="237"/>
  <c r="J29" i="237"/>
  <c r="K38" i="234"/>
  <c r="L38" i="234"/>
  <c r="J44" i="234"/>
  <c r="K51" i="229"/>
  <c r="L51" i="229"/>
  <c r="J40" i="254"/>
  <c r="J23" i="259"/>
  <c r="H29" i="259"/>
  <c r="K45" i="253"/>
  <c r="F52" i="256"/>
  <c r="H29" i="256"/>
  <c r="J23" i="256"/>
  <c r="K38" i="259"/>
  <c r="K38" i="250"/>
  <c r="J44" i="250"/>
  <c r="L112" i="211"/>
  <c r="M112" i="211"/>
  <c r="K32" i="256"/>
  <c r="L78" i="209"/>
  <c r="K85" i="209"/>
  <c r="M78" i="209" s="1"/>
  <c r="M112" i="207"/>
  <c r="L112" i="207"/>
  <c r="K117" i="207"/>
  <c r="L114" i="206"/>
  <c r="L80" i="203"/>
  <c r="I44" i="256"/>
  <c r="J38" i="256"/>
  <c r="L78" i="208"/>
  <c r="M78" i="208"/>
  <c r="K85" i="208"/>
  <c r="L95" i="206"/>
  <c r="M78" i="205"/>
  <c r="L78" i="205"/>
  <c r="L97" i="203"/>
  <c r="M130" i="209"/>
  <c r="L82" i="205"/>
  <c r="M82" i="205"/>
  <c r="K101" i="210"/>
  <c r="L91" i="210"/>
  <c r="L81" i="210"/>
  <c r="M81" i="210"/>
  <c r="M90" i="209"/>
  <c r="K101" i="209"/>
  <c r="L90" i="209"/>
  <c r="M75" i="206"/>
  <c r="L75" i="206"/>
  <c r="K41" i="258"/>
  <c r="K40" i="258"/>
  <c r="I22" i="254"/>
  <c r="I52" i="254" s="1"/>
  <c r="K34" i="254"/>
  <c r="K50" i="257"/>
  <c r="K37" i="256"/>
  <c r="J49" i="254"/>
  <c r="H51" i="254"/>
  <c r="K25" i="252"/>
  <c r="K45" i="257"/>
  <c r="K20" i="252"/>
  <c r="J24" i="257"/>
  <c r="K25" i="253"/>
  <c r="I38" i="253"/>
  <c r="G44" i="253"/>
  <c r="K49" i="251"/>
  <c r="J24" i="251"/>
  <c r="H29" i="251"/>
  <c r="I44" i="251"/>
  <c r="J38" i="251"/>
  <c r="K39" i="249"/>
  <c r="K20" i="248"/>
  <c r="K39" i="251"/>
  <c r="K37" i="249"/>
  <c r="K21" i="248"/>
  <c r="K31" i="250"/>
  <c r="H49" i="250"/>
  <c r="D51" i="250"/>
  <c r="I20" i="260"/>
  <c r="G22" i="260"/>
  <c r="G52" i="260"/>
  <c r="K27" i="245"/>
  <c r="L27" i="245"/>
  <c r="K34" i="245"/>
  <c r="K34" i="246"/>
  <c r="K35" i="260"/>
  <c r="J29" i="244"/>
  <c r="K26" i="244"/>
  <c r="J52" i="244"/>
  <c r="L26" i="244"/>
  <c r="K46" i="242"/>
  <c r="J51" i="242"/>
  <c r="K21" i="246"/>
  <c r="L21" i="246"/>
  <c r="J22" i="246"/>
  <c r="K32" i="245"/>
  <c r="K19" i="248"/>
  <c r="K30" i="245"/>
  <c r="L30" i="245"/>
  <c r="L36" i="245"/>
  <c r="K36" i="245"/>
  <c r="K33" i="239"/>
  <c r="K42" i="260"/>
  <c r="K41" i="239"/>
  <c r="L41" i="239"/>
  <c r="J44" i="239"/>
  <c r="K48" i="238"/>
  <c r="K27" i="237"/>
  <c r="L27" i="237"/>
  <c r="K51" i="225"/>
  <c r="L51" i="225"/>
  <c r="L29" i="225"/>
  <c r="K29" i="225"/>
  <c r="K22" i="226"/>
  <c r="L22" i="226"/>
  <c r="H22" i="253"/>
  <c r="J17" i="253"/>
  <c r="K24" i="260"/>
  <c r="K39" i="250"/>
  <c r="K43" i="256"/>
  <c r="I22" i="256"/>
  <c r="I52" i="256"/>
  <c r="M90" i="211"/>
  <c r="L90" i="211"/>
  <c r="K101" i="211"/>
  <c r="K46" i="247"/>
  <c r="L46" i="247"/>
  <c r="I52" i="257"/>
  <c r="K19" i="256"/>
  <c r="L132" i="208"/>
  <c r="L98" i="206"/>
  <c r="J20" i="253"/>
  <c r="I22" i="253"/>
  <c r="G44" i="256"/>
  <c r="M121" i="207"/>
  <c r="K133" i="207"/>
  <c r="L121" i="207"/>
  <c r="L116" i="209"/>
  <c r="L98" i="207"/>
  <c r="L116" i="203"/>
  <c r="L95" i="203"/>
  <c r="M95" i="203"/>
  <c r="L105" i="211"/>
  <c r="K117" i="211"/>
  <c r="M105" i="211"/>
  <c r="L106" i="204"/>
  <c r="M106" i="204"/>
  <c r="K117" i="204"/>
  <c r="K133" i="203"/>
  <c r="M124" i="203"/>
  <c r="L124" i="203"/>
  <c r="M125" i="210"/>
  <c r="M127" i="210"/>
  <c r="M122" i="210"/>
  <c r="M128" i="210"/>
  <c r="M133" i="210"/>
  <c r="M123" i="210"/>
  <c r="M129" i="210"/>
  <c r="L133" i="210"/>
  <c r="M121" i="210"/>
  <c r="M130" i="210"/>
  <c r="M131" i="211"/>
  <c r="M121" i="211"/>
  <c r="M122" i="211"/>
  <c r="M125" i="211"/>
  <c r="M133" i="211"/>
  <c r="M124" i="211"/>
  <c r="L133" i="211"/>
  <c r="M84" i="205"/>
  <c r="M75" i="205"/>
  <c r="M76" i="205"/>
  <c r="M85" i="205"/>
  <c r="M79" i="205"/>
  <c r="M81" i="205"/>
  <c r="M73" i="205"/>
  <c r="M77" i="205"/>
  <c r="L85" i="205"/>
  <c r="M80" i="205"/>
  <c r="M76" i="207"/>
  <c r="M78" i="207"/>
  <c r="M75" i="207"/>
  <c r="M83" i="207"/>
  <c r="M82" i="207"/>
  <c r="M73" i="207"/>
  <c r="M74" i="207"/>
  <c r="M85" i="207"/>
  <c r="M81" i="207"/>
  <c r="M80" i="207"/>
  <c r="M77" i="207"/>
  <c r="M79" i="207"/>
  <c r="M84" i="207"/>
  <c r="L85" i="207"/>
  <c r="K101" i="203"/>
  <c r="M124" i="210"/>
  <c r="K43" i="260"/>
  <c r="K46" i="253"/>
  <c r="M132" i="205"/>
  <c r="L107" i="205"/>
  <c r="K117" i="205"/>
  <c r="L77" i="204"/>
  <c r="K85" i="204"/>
  <c r="M77" i="204" s="1"/>
  <c r="K39" i="258"/>
  <c r="K37" i="258"/>
  <c r="K48" i="258"/>
  <c r="J25" i="257"/>
  <c r="H29" i="257"/>
  <c r="H22" i="257"/>
  <c r="H52" i="257" s="1"/>
  <c r="J16" i="257"/>
  <c r="K20" i="254"/>
  <c r="E44" i="256"/>
  <c r="H39" i="256"/>
  <c r="K36" i="259"/>
  <c r="F51" i="259"/>
  <c r="F52" i="259" s="1"/>
  <c r="I45" i="259"/>
  <c r="J46" i="255"/>
  <c r="H51" i="255"/>
  <c r="H52" i="255" s="1"/>
  <c r="J25" i="254"/>
  <c r="H29" i="254"/>
  <c r="I22" i="252"/>
  <c r="I52" i="252" s="1"/>
  <c r="J18" i="252"/>
  <c r="K26" i="252"/>
  <c r="I29" i="251"/>
  <c r="J23" i="251"/>
  <c r="J27" i="252"/>
  <c r="H29" i="252"/>
  <c r="H52" i="252" s="1"/>
  <c r="F52" i="251"/>
  <c r="I26" i="253"/>
  <c r="G29" i="253"/>
  <c r="K32" i="251"/>
  <c r="F44" i="253"/>
  <c r="I39" i="253"/>
  <c r="J39" i="253" s="1"/>
  <c r="J17" i="249"/>
  <c r="I22" i="249"/>
  <c r="I52" i="249" s="1"/>
  <c r="K27" i="251"/>
  <c r="K43" i="251"/>
  <c r="J40" i="249"/>
  <c r="J44" i="249" s="1"/>
  <c r="H44" i="249"/>
  <c r="H20" i="250"/>
  <c r="D22" i="250"/>
  <c r="D52" i="250" s="1"/>
  <c r="F29" i="250"/>
  <c r="F52" i="250" s="1"/>
  <c r="I24" i="250"/>
  <c r="K28" i="249"/>
  <c r="K28" i="247"/>
  <c r="L28" i="247"/>
  <c r="K50" i="249"/>
  <c r="J24" i="248"/>
  <c r="J47" i="246"/>
  <c r="I51" i="246"/>
  <c r="I52" i="246" s="1"/>
  <c r="G52" i="245"/>
  <c r="K34" i="260"/>
  <c r="I49" i="260"/>
  <c r="F51" i="260"/>
  <c r="K46" i="246"/>
  <c r="L46" i="246"/>
  <c r="J51" i="246"/>
  <c r="J38" i="245"/>
  <c r="H44" i="245"/>
  <c r="K34" i="244"/>
  <c r="L34" i="244"/>
  <c r="K36" i="241"/>
  <c r="L40" i="246"/>
  <c r="K40" i="246"/>
  <c r="J44" i="246"/>
  <c r="J52" i="246" s="1"/>
  <c r="K40" i="245"/>
  <c r="L40" i="245"/>
  <c r="J28" i="250"/>
  <c r="H29" i="250"/>
  <c r="K30" i="260"/>
  <c r="H39" i="260"/>
  <c r="D44" i="260"/>
  <c r="D52" i="260" s="1"/>
  <c r="K27" i="244"/>
  <c r="L27" i="244"/>
  <c r="K18" i="241"/>
  <c r="J22" i="241"/>
  <c r="J52" i="241" s="1"/>
  <c r="K35" i="239"/>
  <c r="K42" i="238"/>
  <c r="J44" i="238"/>
  <c r="K18" i="238"/>
  <c r="K21" i="237"/>
  <c r="J52" i="237"/>
  <c r="L46" i="237" s="1"/>
  <c r="K46" i="237"/>
  <c r="J51" i="237"/>
  <c r="K19" i="234"/>
  <c r="L19" i="234"/>
  <c r="J22" i="234"/>
  <c r="J52" i="234"/>
  <c r="K19" i="226"/>
  <c r="L19" i="226"/>
  <c r="J52" i="226"/>
  <c r="K16" i="232"/>
  <c r="J22" i="232"/>
  <c r="J52" i="232" s="1"/>
  <c r="K51" i="226"/>
  <c r="L51" i="226"/>
  <c r="K44" i="225"/>
  <c r="F52" i="260"/>
  <c r="K18" i="260"/>
  <c r="K24" i="253"/>
  <c r="E52" i="253"/>
  <c r="J48" i="257"/>
  <c r="J51" i="257" s="1"/>
  <c r="J40" i="224"/>
  <c r="K47" i="247"/>
  <c r="L47" i="247"/>
  <c r="H22" i="251"/>
  <c r="H52" i="251" s="1"/>
  <c r="G52" i="256"/>
  <c r="K48" i="256"/>
  <c r="K22" i="255"/>
  <c r="I29" i="258"/>
  <c r="I52" i="258" s="1"/>
  <c r="G52" i="253"/>
  <c r="J49" i="249"/>
  <c r="K18" i="253"/>
  <c r="K47" i="256"/>
  <c r="J51" i="256"/>
  <c r="L132" i="210"/>
  <c r="M132" i="210"/>
  <c r="K133" i="208"/>
  <c r="M132" i="208" s="1"/>
  <c r="L123" i="208"/>
  <c r="M95" i="207"/>
  <c r="L95" i="207"/>
  <c r="L113" i="203"/>
  <c r="F52" i="253"/>
  <c r="L107" i="209"/>
  <c r="K117" i="209"/>
  <c r="M107" i="209" s="1"/>
  <c r="L115" i="206"/>
  <c r="M89" i="205"/>
  <c r="K101" i="205"/>
  <c r="L89" i="205"/>
  <c r="L114" i="203"/>
  <c r="K101" i="207"/>
  <c r="L130" i="206"/>
  <c r="L111" i="206"/>
  <c r="L74" i="203"/>
  <c r="K85" i="203"/>
  <c r="M80" i="203" s="1"/>
  <c r="H29" i="247"/>
  <c r="K51" i="248"/>
  <c r="M76" i="210"/>
  <c r="L76" i="210"/>
  <c r="K85" i="210"/>
  <c r="L112" i="209"/>
  <c r="M112" i="209"/>
  <c r="K85" i="206"/>
  <c r="M98" i="204"/>
  <c r="M93" i="204"/>
  <c r="M99" i="204"/>
  <c r="M90" i="204"/>
  <c r="M96" i="204"/>
  <c r="L101" i="204"/>
  <c r="M94" i="204"/>
  <c r="M97" i="204"/>
  <c r="M91" i="204"/>
  <c r="M95" i="204"/>
  <c r="M101" i="204"/>
  <c r="K34" i="258"/>
  <c r="H17" i="259"/>
  <c r="J17" i="259" s="1"/>
  <c r="D22" i="259"/>
  <c r="D52" i="259"/>
  <c r="K33" i="257"/>
  <c r="J28" i="259"/>
  <c r="H16" i="259"/>
  <c r="E22" i="259"/>
  <c r="E52" i="259" s="1"/>
  <c r="J39" i="254"/>
  <c r="H44" i="254"/>
  <c r="H44" i="257"/>
  <c r="J38" i="257"/>
  <c r="K48" i="259"/>
  <c r="J17" i="254"/>
  <c r="H22" i="254"/>
  <c r="H52" i="254" s="1"/>
  <c r="K26" i="256"/>
  <c r="K41" i="256"/>
  <c r="K40" i="259"/>
  <c r="K28" i="252"/>
  <c r="K30" i="255"/>
  <c r="D52" i="252"/>
  <c r="K49" i="259"/>
  <c r="K32" i="252"/>
  <c r="J16" i="251"/>
  <c r="I52" i="251"/>
  <c r="I22" i="251"/>
  <c r="K28" i="251"/>
  <c r="K36" i="253"/>
  <c r="F51" i="253"/>
  <c r="I47" i="253"/>
  <c r="K37" i="252"/>
  <c r="K31" i="251"/>
  <c r="J45" i="251"/>
  <c r="H51" i="251"/>
  <c r="K48" i="249"/>
  <c r="K33" i="248"/>
  <c r="I24" i="247"/>
  <c r="F29" i="247"/>
  <c r="F52" i="247" s="1"/>
  <c r="K34" i="253"/>
  <c r="J42" i="249"/>
  <c r="I44" i="249"/>
  <c r="F52" i="248"/>
  <c r="G52" i="250"/>
  <c r="G29" i="250"/>
  <c r="J16" i="245"/>
  <c r="I22" i="245"/>
  <c r="I52" i="245" s="1"/>
  <c r="H26" i="260"/>
  <c r="E29" i="260"/>
  <c r="E52" i="260" s="1"/>
  <c r="K31" i="245"/>
  <c r="J51" i="243"/>
  <c r="K46" i="243"/>
  <c r="J19" i="247"/>
  <c r="H22" i="247"/>
  <c r="H48" i="260"/>
  <c r="D51" i="260"/>
  <c r="K19" i="241"/>
  <c r="H37" i="250"/>
  <c r="J37" i="250" s="1"/>
  <c r="K43" i="245"/>
  <c r="K35" i="244"/>
  <c r="L35" i="244"/>
  <c r="K32" i="241"/>
  <c r="K49" i="238"/>
  <c r="K27" i="239"/>
  <c r="L27" i="239"/>
  <c r="J29" i="239"/>
  <c r="K26" i="238"/>
  <c r="J29" i="238"/>
  <c r="I52" i="236"/>
  <c r="K29" i="236"/>
  <c r="K27" i="229"/>
  <c r="L27" i="229"/>
  <c r="J52" i="229"/>
  <c r="J39" i="245"/>
  <c r="I52" i="226"/>
  <c r="K22" i="225"/>
  <c r="J52" i="225"/>
  <c r="L22" i="225" s="1"/>
  <c r="K22" i="233"/>
  <c r="J52" i="233"/>
  <c r="K46" i="254"/>
  <c r="J51" i="254"/>
  <c r="D29" i="247"/>
  <c r="J18" i="256"/>
  <c r="H22" i="256"/>
  <c r="D52" i="247"/>
  <c r="L130" i="211"/>
  <c r="M130" i="211"/>
  <c r="I26" i="250"/>
  <c r="J26" i="250" s="1"/>
  <c r="E29" i="256"/>
  <c r="E52" i="256" s="1"/>
  <c r="K24" i="259"/>
  <c r="K18" i="257"/>
  <c r="L128" i="211"/>
  <c r="M128" i="211"/>
  <c r="L108" i="210"/>
  <c r="K117" i="210"/>
  <c r="M108" i="210" s="1"/>
  <c r="M79" i="208"/>
  <c r="L79" i="208"/>
  <c r="L122" i="206"/>
  <c r="M122" i="206"/>
  <c r="K133" i="206"/>
  <c r="L98" i="203"/>
  <c r="M98" i="203"/>
  <c r="K26" i="259"/>
  <c r="M116" i="208"/>
  <c r="L116" i="208"/>
  <c r="K117" i="208"/>
  <c r="L106" i="206"/>
  <c r="M106" i="206"/>
  <c r="K117" i="206"/>
  <c r="M111" i="206" s="1"/>
  <c r="L83" i="205"/>
  <c r="M83" i="205"/>
  <c r="K117" i="203"/>
  <c r="M114" i="203" s="1"/>
  <c r="L110" i="203"/>
  <c r="K44" i="247"/>
  <c r="M127" i="211"/>
  <c r="L127" i="211"/>
  <c r="K101" i="206"/>
  <c r="L89" i="206"/>
  <c r="M89" i="206"/>
  <c r="M126" i="203"/>
  <c r="L126" i="203"/>
  <c r="M123" i="209"/>
  <c r="M124" i="209"/>
  <c r="M128" i="209"/>
  <c r="M125" i="209"/>
  <c r="M133" i="209"/>
  <c r="M126" i="209"/>
  <c r="M129" i="209"/>
  <c r="L133" i="209"/>
  <c r="M122" i="209"/>
  <c r="M131" i="205"/>
  <c r="M121" i="205"/>
  <c r="M133" i="205"/>
  <c r="M127" i="205"/>
  <c r="L133" i="205"/>
  <c r="M126" i="205"/>
  <c r="M125" i="205"/>
  <c r="M128" i="205"/>
  <c r="M129" i="205"/>
  <c r="M124" i="205"/>
  <c r="L76" i="203"/>
  <c r="M76" i="203"/>
  <c r="K27" i="247"/>
  <c r="L27" i="247"/>
  <c r="K28" i="253"/>
  <c r="L52" i="236"/>
  <c r="L49" i="236"/>
  <c r="L35" i="236"/>
  <c r="L25" i="236"/>
  <c r="L32" i="236"/>
  <c r="L31" i="236"/>
  <c r="K52" i="236"/>
  <c r="L36" i="236"/>
  <c r="L33" i="236"/>
  <c r="L29" i="236"/>
  <c r="L46" i="236"/>
  <c r="L37" i="236"/>
  <c r="L30" i="236"/>
  <c r="M131" i="210"/>
  <c r="M123" i="205"/>
  <c r="M89" i="204"/>
  <c r="K44" i="249" l="1"/>
  <c r="K51" i="257"/>
  <c r="L51" i="232"/>
  <c r="L29" i="232"/>
  <c r="L43" i="232"/>
  <c r="L39" i="232"/>
  <c r="L48" i="232"/>
  <c r="L31" i="232"/>
  <c r="L46" i="232"/>
  <c r="L25" i="232"/>
  <c r="L35" i="232"/>
  <c r="L50" i="232"/>
  <c r="K52" i="232"/>
  <c r="L38" i="232"/>
  <c r="L40" i="232"/>
  <c r="L24" i="232"/>
  <c r="L28" i="232"/>
  <c r="L49" i="232"/>
  <c r="L27" i="232"/>
  <c r="L23" i="232"/>
  <c r="L45" i="232"/>
  <c r="L33" i="232"/>
  <c r="L41" i="232"/>
  <c r="L52" i="232"/>
  <c r="L37" i="232"/>
  <c r="L36" i="232"/>
  <c r="L21" i="232"/>
  <c r="L30" i="232"/>
  <c r="L44" i="232"/>
  <c r="L19" i="232"/>
  <c r="L20" i="232"/>
  <c r="L42" i="232"/>
  <c r="L47" i="232"/>
  <c r="L34" i="232"/>
  <c r="L32" i="232"/>
  <c r="L26" i="232"/>
  <c r="L16" i="232"/>
  <c r="L30" i="246"/>
  <c r="L37" i="246"/>
  <c r="L31" i="246"/>
  <c r="K52" i="246"/>
  <c r="L35" i="246"/>
  <c r="L26" i="246"/>
  <c r="L52" i="246"/>
  <c r="L32" i="246"/>
  <c r="L23" i="246"/>
  <c r="L34" i="246"/>
  <c r="L33" i="246"/>
  <c r="L44" i="241"/>
  <c r="L39" i="241"/>
  <c r="L25" i="241"/>
  <c r="L31" i="241"/>
  <c r="L28" i="241"/>
  <c r="L38" i="241"/>
  <c r="L17" i="241"/>
  <c r="L30" i="241"/>
  <c r="L51" i="241"/>
  <c r="L26" i="241"/>
  <c r="L29" i="241"/>
  <c r="K52" i="241"/>
  <c r="L33" i="241"/>
  <c r="L43" i="241"/>
  <c r="L42" i="241"/>
  <c r="L34" i="241"/>
  <c r="L52" i="241"/>
  <c r="L40" i="241"/>
  <c r="L35" i="241"/>
  <c r="L20" i="241"/>
  <c r="L48" i="241"/>
  <c r="L50" i="241"/>
  <c r="L47" i="241"/>
  <c r="L49" i="241"/>
  <c r="L21" i="241"/>
  <c r="L24" i="241"/>
  <c r="L23" i="241"/>
  <c r="L27" i="241"/>
  <c r="L37" i="241"/>
  <c r="L41" i="241"/>
  <c r="L45" i="241"/>
  <c r="L16" i="241"/>
  <c r="L46" i="241"/>
  <c r="L36" i="241"/>
  <c r="L19" i="241"/>
  <c r="L18" i="241"/>
  <c r="L32" i="241"/>
  <c r="K17" i="253"/>
  <c r="J22" i="253"/>
  <c r="L52" i="244"/>
  <c r="L32" i="244"/>
  <c r="K52" i="244"/>
  <c r="L31" i="244"/>
  <c r="L30" i="244"/>
  <c r="L23" i="244"/>
  <c r="K24" i="251"/>
  <c r="J38" i="253"/>
  <c r="I44" i="253"/>
  <c r="K49" i="254"/>
  <c r="M98" i="209"/>
  <c r="L101" i="209"/>
  <c r="M92" i="209"/>
  <c r="M95" i="209"/>
  <c r="M101" i="209"/>
  <c r="M83" i="208"/>
  <c r="M81" i="208"/>
  <c r="M85" i="208"/>
  <c r="M75" i="208"/>
  <c r="M76" i="208"/>
  <c r="M84" i="208"/>
  <c r="M73" i="208"/>
  <c r="M77" i="208"/>
  <c r="M74" i="208"/>
  <c r="M80" i="208"/>
  <c r="L85" i="208"/>
  <c r="K44" i="250"/>
  <c r="K23" i="259"/>
  <c r="J29" i="259"/>
  <c r="K44" i="234"/>
  <c r="L44" i="234"/>
  <c r="K29" i="237"/>
  <c r="L29" i="237"/>
  <c r="K51" i="238"/>
  <c r="K22" i="238"/>
  <c r="K29" i="246"/>
  <c r="L29" i="246"/>
  <c r="K26" i="245"/>
  <c r="L26" i="245"/>
  <c r="J29" i="245"/>
  <c r="K29" i="249"/>
  <c r="K40" i="248"/>
  <c r="J44" i="248"/>
  <c r="K46" i="257"/>
  <c r="K50" i="258"/>
  <c r="L22" i="237"/>
  <c r="K26" i="250"/>
  <c r="K16" i="245"/>
  <c r="J22" i="245"/>
  <c r="L52" i="234"/>
  <c r="L31" i="234"/>
  <c r="K52" i="234"/>
  <c r="L34" i="234"/>
  <c r="L37" i="234"/>
  <c r="K28" i="250"/>
  <c r="L51" i="246"/>
  <c r="K51" i="246"/>
  <c r="I51" i="260"/>
  <c r="J49" i="260"/>
  <c r="K39" i="253"/>
  <c r="K27" i="252"/>
  <c r="M116" i="205"/>
  <c r="M109" i="205"/>
  <c r="M106" i="205"/>
  <c r="M110" i="205"/>
  <c r="M117" i="205"/>
  <c r="M113" i="205"/>
  <c r="M115" i="205"/>
  <c r="M114" i="205"/>
  <c r="M105" i="205"/>
  <c r="M108" i="205"/>
  <c r="M111" i="205"/>
  <c r="L117" i="205"/>
  <c r="M112" i="205"/>
  <c r="M94" i="206"/>
  <c r="L101" i="206"/>
  <c r="M91" i="206"/>
  <c r="M96" i="206"/>
  <c r="M93" i="206"/>
  <c r="M90" i="206"/>
  <c r="M92" i="206"/>
  <c r="M101" i="206"/>
  <c r="M124" i="206"/>
  <c r="M131" i="206"/>
  <c r="M126" i="206"/>
  <c r="M123" i="206"/>
  <c r="M125" i="206"/>
  <c r="M121" i="206"/>
  <c r="M127" i="206"/>
  <c r="M133" i="206"/>
  <c r="M132" i="206"/>
  <c r="L133" i="206"/>
  <c r="M129" i="206"/>
  <c r="M128" i="206"/>
  <c r="K51" i="254"/>
  <c r="K29" i="238"/>
  <c r="K51" i="243"/>
  <c r="J26" i="260"/>
  <c r="H29" i="260"/>
  <c r="K42" i="249"/>
  <c r="J47" i="253"/>
  <c r="I51" i="253"/>
  <c r="K16" i="251"/>
  <c r="J22" i="251"/>
  <c r="J52" i="251"/>
  <c r="L16" i="251" s="1"/>
  <c r="K39" i="254"/>
  <c r="J44" i="254"/>
  <c r="L39" i="254"/>
  <c r="K28" i="259"/>
  <c r="M89" i="207"/>
  <c r="M90" i="207"/>
  <c r="L101" i="207"/>
  <c r="M92" i="207"/>
  <c r="M96" i="207"/>
  <c r="M101" i="207"/>
  <c r="M100" i="207"/>
  <c r="M91" i="207"/>
  <c r="M99" i="207"/>
  <c r="M97" i="207"/>
  <c r="M94" i="207"/>
  <c r="M93" i="207"/>
  <c r="M93" i="205"/>
  <c r="M99" i="205"/>
  <c r="M94" i="205"/>
  <c r="M91" i="205"/>
  <c r="M101" i="205"/>
  <c r="M90" i="205"/>
  <c r="L101" i="205"/>
  <c r="M96" i="205"/>
  <c r="M97" i="205"/>
  <c r="M100" i="205"/>
  <c r="M98" i="205"/>
  <c r="M92" i="205"/>
  <c r="M95" i="205"/>
  <c r="M113" i="203"/>
  <c r="M123" i="208"/>
  <c r="K48" i="257"/>
  <c r="L44" i="225"/>
  <c r="L42" i="226"/>
  <c r="K52" i="226"/>
  <c r="L32" i="226"/>
  <c r="L44" i="226"/>
  <c r="L52" i="226"/>
  <c r="L33" i="226"/>
  <c r="K22" i="234"/>
  <c r="L22" i="234"/>
  <c r="K51" i="237"/>
  <c r="L51" i="237"/>
  <c r="K44" i="238"/>
  <c r="K47" i="246"/>
  <c r="L47" i="246"/>
  <c r="I29" i="253"/>
  <c r="I52" i="253" s="1"/>
  <c r="J26" i="253"/>
  <c r="K46" i="255"/>
  <c r="J51" i="255"/>
  <c r="M99" i="203"/>
  <c r="M101" i="203"/>
  <c r="M89" i="203"/>
  <c r="M92" i="203"/>
  <c r="M91" i="203"/>
  <c r="M94" i="203"/>
  <c r="M100" i="203"/>
  <c r="M96" i="203"/>
  <c r="L101" i="203"/>
  <c r="M93" i="203"/>
  <c r="M90" i="203"/>
  <c r="M128" i="203"/>
  <c r="M129" i="203"/>
  <c r="M123" i="203"/>
  <c r="M131" i="203"/>
  <c r="M125" i="203"/>
  <c r="M121" i="203"/>
  <c r="M122" i="203"/>
  <c r="M133" i="203"/>
  <c r="M132" i="203"/>
  <c r="M130" i="203"/>
  <c r="M127" i="203"/>
  <c r="L133" i="203"/>
  <c r="M98" i="207"/>
  <c r="M124" i="207"/>
  <c r="M133" i="207"/>
  <c r="M125" i="207"/>
  <c r="L133" i="207"/>
  <c r="M122" i="207"/>
  <c r="M123" i="207"/>
  <c r="M99" i="211"/>
  <c r="M94" i="211"/>
  <c r="L101" i="211"/>
  <c r="M101" i="211"/>
  <c r="M93" i="211"/>
  <c r="L44" i="239"/>
  <c r="K44" i="239"/>
  <c r="K22" i="246"/>
  <c r="L22" i="246"/>
  <c r="K51" i="242"/>
  <c r="I22" i="260"/>
  <c r="J20" i="260"/>
  <c r="I52" i="260"/>
  <c r="K38" i="251"/>
  <c r="J44" i="251"/>
  <c r="M93" i="210"/>
  <c r="M98" i="210"/>
  <c r="M95" i="210"/>
  <c r="M90" i="210"/>
  <c r="M96" i="210"/>
  <c r="M92" i="210"/>
  <c r="M99" i="210"/>
  <c r="M101" i="210"/>
  <c r="M100" i="210"/>
  <c r="M89" i="210"/>
  <c r="L101" i="210"/>
  <c r="M94" i="210"/>
  <c r="M97" i="210"/>
  <c r="M107" i="207"/>
  <c r="M109" i="207"/>
  <c r="M116" i="207"/>
  <c r="M117" i="207"/>
  <c r="M110" i="207"/>
  <c r="L117" i="207"/>
  <c r="M114" i="207"/>
  <c r="M111" i="207"/>
  <c r="M108" i="207"/>
  <c r="M115" i="207"/>
  <c r="M106" i="207"/>
  <c r="M105" i="207"/>
  <c r="M113" i="207"/>
  <c r="M75" i="209"/>
  <c r="M76" i="209"/>
  <c r="M80" i="209"/>
  <c r="L85" i="209"/>
  <c r="M85" i="209"/>
  <c r="M81" i="209"/>
  <c r="M79" i="209"/>
  <c r="M84" i="209"/>
  <c r="M82" i="209"/>
  <c r="M73" i="209"/>
  <c r="M83" i="209"/>
  <c r="M77" i="209"/>
  <c r="M74" i="209"/>
  <c r="J29" i="256"/>
  <c r="K23" i="256"/>
  <c r="K40" i="254"/>
  <c r="K18" i="250"/>
  <c r="J52" i="242"/>
  <c r="L51" i="242" s="1"/>
  <c r="K31" i="260"/>
  <c r="J29" i="248"/>
  <c r="K23" i="248"/>
  <c r="K16" i="248"/>
  <c r="J22" i="248"/>
  <c r="K48" i="251"/>
  <c r="K40" i="252"/>
  <c r="J44" i="252"/>
  <c r="K45" i="252"/>
  <c r="J51" i="252"/>
  <c r="K45" i="258"/>
  <c r="J51" i="258"/>
  <c r="L36" i="233"/>
  <c r="L41" i="233"/>
  <c r="L25" i="233"/>
  <c r="L42" i="233"/>
  <c r="L38" i="233"/>
  <c r="L30" i="233"/>
  <c r="L19" i="233"/>
  <c r="L47" i="233"/>
  <c r="L27" i="233"/>
  <c r="L29" i="233"/>
  <c r="K52" i="233"/>
  <c r="L48" i="233"/>
  <c r="L20" i="233"/>
  <c r="L16" i="233"/>
  <c r="L31" i="233"/>
  <c r="L17" i="233"/>
  <c r="L46" i="233"/>
  <c r="L35" i="233"/>
  <c r="L44" i="233"/>
  <c r="L32" i="233"/>
  <c r="L37" i="233"/>
  <c r="L18" i="233"/>
  <c r="L39" i="233"/>
  <c r="L24" i="233"/>
  <c r="L33" i="233"/>
  <c r="L23" i="233"/>
  <c r="L51" i="233"/>
  <c r="L52" i="233"/>
  <c r="L45" i="233"/>
  <c r="L26" i="233"/>
  <c r="L40" i="233"/>
  <c r="L28" i="233"/>
  <c r="L34" i="233"/>
  <c r="L21" i="233"/>
  <c r="L50" i="233"/>
  <c r="L43" i="233"/>
  <c r="L29" i="239"/>
  <c r="K29" i="239"/>
  <c r="L52" i="237"/>
  <c r="L18" i="237"/>
  <c r="L32" i="237"/>
  <c r="L31" i="237"/>
  <c r="L30" i="237"/>
  <c r="K52" i="237"/>
  <c r="L26" i="237"/>
  <c r="L45" i="237"/>
  <c r="L47" i="237"/>
  <c r="L17" i="237"/>
  <c r="L36" i="237"/>
  <c r="L35" i="237"/>
  <c r="L40" i="237"/>
  <c r="L38" i="237"/>
  <c r="L39" i="237"/>
  <c r="L44" i="237"/>
  <c r="J39" i="260"/>
  <c r="H44" i="260"/>
  <c r="H52" i="260" s="1"/>
  <c r="K40" i="249"/>
  <c r="M117" i="208"/>
  <c r="L117" i="208"/>
  <c r="M108" i="208"/>
  <c r="M112" i="208"/>
  <c r="M110" i="208"/>
  <c r="K18" i="256"/>
  <c r="J22" i="256"/>
  <c r="J52" i="256" s="1"/>
  <c r="K39" i="245"/>
  <c r="K19" i="247"/>
  <c r="J22" i="247"/>
  <c r="I29" i="247"/>
  <c r="I52" i="247" s="1"/>
  <c r="J24" i="247"/>
  <c r="K38" i="257"/>
  <c r="J44" i="257"/>
  <c r="K17" i="259"/>
  <c r="M75" i="203"/>
  <c r="L85" i="203"/>
  <c r="M84" i="203"/>
  <c r="M78" i="203"/>
  <c r="M81" i="203"/>
  <c r="M73" i="203"/>
  <c r="M79" i="203"/>
  <c r="M83" i="203"/>
  <c r="M85" i="203"/>
  <c r="M82" i="203"/>
  <c r="M77" i="203"/>
  <c r="L117" i="209"/>
  <c r="M113" i="209"/>
  <c r="M111" i="209"/>
  <c r="M108" i="209"/>
  <c r="M109" i="209"/>
  <c r="M106" i="209"/>
  <c r="M110" i="209"/>
  <c r="M114" i="209"/>
  <c r="M115" i="209"/>
  <c r="M105" i="209"/>
  <c r="M117" i="209"/>
  <c r="K51" i="256"/>
  <c r="K24" i="248"/>
  <c r="I29" i="250"/>
  <c r="I52" i="250" s="1"/>
  <c r="J24" i="250"/>
  <c r="J20" i="250"/>
  <c r="H22" i="250"/>
  <c r="H52" i="250"/>
  <c r="J29" i="251"/>
  <c r="K23" i="251"/>
  <c r="J52" i="252"/>
  <c r="K18" i="252"/>
  <c r="J22" i="252"/>
  <c r="K25" i="254"/>
  <c r="J29" i="254"/>
  <c r="J45" i="259"/>
  <c r="I51" i="259"/>
  <c r="I52" i="259" s="1"/>
  <c r="J39" i="256"/>
  <c r="H44" i="256"/>
  <c r="H52" i="256" s="1"/>
  <c r="K16" i="257"/>
  <c r="J22" i="257"/>
  <c r="K25" i="257"/>
  <c r="M82" i="204"/>
  <c r="M75" i="204"/>
  <c r="M84" i="204"/>
  <c r="M79" i="204"/>
  <c r="M74" i="204"/>
  <c r="M83" i="204"/>
  <c r="L85" i="204"/>
  <c r="M81" i="204"/>
  <c r="M78" i="204"/>
  <c r="M76" i="204"/>
  <c r="M85" i="204"/>
  <c r="M73" i="204"/>
  <c r="M80" i="204"/>
  <c r="M107" i="205"/>
  <c r="M109" i="204"/>
  <c r="M113" i="204"/>
  <c r="M115" i="204"/>
  <c r="M112" i="204"/>
  <c r="M114" i="204"/>
  <c r="M111" i="204"/>
  <c r="M116" i="204"/>
  <c r="M108" i="204"/>
  <c r="M105" i="204"/>
  <c r="M110" i="204"/>
  <c r="L117" i="204"/>
  <c r="M107" i="204"/>
  <c r="M117" i="204"/>
  <c r="M111" i="211"/>
  <c r="M115" i="211"/>
  <c r="M117" i="211"/>
  <c r="M106" i="211"/>
  <c r="L117" i="211"/>
  <c r="M110" i="211"/>
  <c r="K20" i="253"/>
  <c r="K29" i="244"/>
  <c r="L29" i="244"/>
  <c r="M91" i="210"/>
  <c r="M95" i="206"/>
  <c r="J52" i="238"/>
  <c r="L22" i="238" s="1"/>
  <c r="K22" i="242"/>
  <c r="K46" i="249"/>
  <c r="J51" i="249"/>
  <c r="K21" i="251"/>
  <c r="H29" i="253"/>
  <c r="H52" i="253" s="1"/>
  <c r="J23" i="253"/>
  <c r="K24" i="252"/>
  <c r="J29" i="252"/>
  <c r="L24" i="252"/>
  <c r="K17" i="258"/>
  <c r="J22" i="258"/>
  <c r="J52" i="258"/>
  <c r="L50" i="258" s="1"/>
  <c r="H44" i="259"/>
  <c r="J43" i="259"/>
  <c r="K29" i="258"/>
  <c r="M108" i="203"/>
  <c r="M107" i="203"/>
  <c r="L117" i="203"/>
  <c r="M111" i="203"/>
  <c r="M109" i="203"/>
  <c r="M106" i="203"/>
  <c r="M112" i="203"/>
  <c r="M115" i="203"/>
  <c r="M117" i="203"/>
  <c r="M105" i="203"/>
  <c r="K45" i="251"/>
  <c r="J51" i="251"/>
  <c r="J16" i="259"/>
  <c r="H52" i="259"/>
  <c r="H22" i="259"/>
  <c r="M74" i="206"/>
  <c r="M76" i="206"/>
  <c r="M78" i="206"/>
  <c r="M77" i="206"/>
  <c r="M79" i="206"/>
  <c r="M85" i="206"/>
  <c r="M80" i="206"/>
  <c r="M83" i="206"/>
  <c r="L85" i="206"/>
  <c r="M73" i="206"/>
  <c r="M110" i="203"/>
  <c r="M107" i="206"/>
  <c r="M109" i="206"/>
  <c r="M117" i="206"/>
  <c r="L117" i="206"/>
  <c r="M105" i="206"/>
  <c r="M110" i="206"/>
  <c r="M112" i="206"/>
  <c r="M108" i="206"/>
  <c r="M107" i="210"/>
  <c r="M116" i="210"/>
  <c r="M117" i="210"/>
  <c r="M110" i="210"/>
  <c r="M115" i="210"/>
  <c r="M111" i="210"/>
  <c r="M112" i="210"/>
  <c r="L117" i="210"/>
  <c r="M114" i="210"/>
  <c r="M106" i="210"/>
  <c r="M113" i="210"/>
  <c r="M109" i="210"/>
  <c r="M105" i="210"/>
  <c r="L22" i="233"/>
  <c r="K52" i="225"/>
  <c r="L43" i="225"/>
  <c r="L52" i="225"/>
  <c r="L32" i="225"/>
  <c r="L16" i="225"/>
  <c r="L52" i="229"/>
  <c r="L32" i="229"/>
  <c r="K52" i="229"/>
  <c r="J52" i="239"/>
  <c r="K37" i="250"/>
  <c r="J48" i="260"/>
  <c r="H51" i="260"/>
  <c r="K17" i="254"/>
  <c r="J22" i="254"/>
  <c r="J52" i="254"/>
  <c r="L25" i="254" s="1"/>
  <c r="M77" i="210"/>
  <c r="L85" i="210"/>
  <c r="M85" i="210"/>
  <c r="M74" i="203"/>
  <c r="M130" i="206"/>
  <c r="M115" i="206"/>
  <c r="M126" i="208"/>
  <c r="M128" i="208"/>
  <c r="M121" i="208"/>
  <c r="M124" i="208"/>
  <c r="L133" i="208"/>
  <c r="M125" i="208"/>
  <c r="M130" i="208"/>
  <c r="M129" i="208"/>
  <c r="M127" i="208"/>
  <c r="M122" i="208"/>
  <c r="M133" i="208"/>
  <c r="M131" i="208"/>
  <c r="K49" i="249"/>
  <c r="K22" i="232"/>
  <c r="L22" i="232"/>
  <c r="L21" i="237"/>
  <c r="K22" i="241"/>
  <c r="L22" i="241"/>
  <c r="K44" i="246"/>
  <c r="L44" i="246"/>
  <c r="L38" i="245"/>
  <c r="K38" i="245"/>
  <c r="J44" i="245"/>
  <c r="K17" i="249"/>
  <c r="J22" i="249"/>
  <c r="M116" i="203"/>
  <c r="M116" i="209"/>
  <c r="M98" i="206"/>
  <c r="J49" i="250"/>
  <c r="H51" i="250"/>
  <c r="K24" i="257"/>
  <c r="J29" i="257"/>
  <c r="M97" i="203"/>
  <c r="K38" i="256"/>
  <c r="J44" i="256"/>
  <c r="M114" i="206"/>
  <c r="L25" i="237"/>
  <c r="J52" i="243"/>
  <c r="J48" i="247"/>
  <c r="H51" i="247"/>
  <c r="H52" i="247" s="1"/>
  <c r="L45" i="245"/>
  <c r="J51" i="245"/>
  <c r="J52" i="245" s="1"/>
  <c r="K45" i="245"/>
  <c r="K18" i="249"/>
  <c r="K21" i="254"/>
  <c r="L21" i="254"/>
  <c r="K28" i="257"/>
  <c r="K38" i="258"/>
  <c r="J44" i="258"/>
  <c r="L52" i="256" l="1"/>
  <c r="L21" i="256"/>
  <c r="L46" i="256"/>
  <c r="L36" i="256"/>
  <c r="L17" i="256"/>
  <c r="L16" i="256"/>
  <c r="L27" i="256"/>
  <c r="L49" i="256"/>
  <c r="L28" i="256"/>
  <c r="L50" i="256"/>
  <c r="L34" i="256"/>
  <c r="L25" i="256"/>
  <c r="K52" i="256"/>
  <c r="L42" i="256"/>
  <c r="L45" i="256"/>
  <c r="L35" i="256"/>
  <c r="L24" i="256"/>
  <c r="L20" i="256"/>
  <c r="L31" i="256"/>
  <c r="L40" i="256"/>
  <c r="L32" i="256"/>
  <c r="L19" i="256"/>
  <c r="L47" i="256"/>
  <c r="L26" i="256"/>
  <c r="L33" i="256"/>
  <c r="L43" i="256"/>
  <c r="L30" i="256"/>
  <c r="L37" i="256"/>
  <c r="L48" i="256"/>
  <c r="L41" i="256"/>
  <c r="L23" i="256"/>
  <c r="L51" i="256"/>
  <c r="L38" i="256"/>
  <c r="L18" i="256"/>
  <c r="K52" i="245"/>
  <c r="L52" i="245"/>
  <c r="L19" i="245"/>
  <c r="L25" i="245"/>
  <c r="L23" i="245"/>
  <c r="L33" i="245"/>
  <c r="L41" i="245"/>
  <c r="L34" i="245"/>
  <c r="L35" i="245"/>
  <c r="L32" i="245"/>
  <c r="L31" i="245"/>
  <c r="L43" i="245"/>
  <c r="L42" i="245"/>
  <c r="L39" i="245"/>
  <c r="L16" i="245"/>
  <c r="L32" i="243"/>
  <c r="L28" i="243"/>
  <c r="L35" i="243"/>
  <c r="L43" i="243"/>
  <c r="L49" i="243"/>
  <c r="L40" i="243"/>
  <c r="L39" i="243"/>
  <c r="L23" i="243"/>
  <c r="L22" i="243"/>
  <c r="L47" i="243"/>
  <c r="L21" i="243"/>
  <c r="L18" i="243"/>
  <c r="L50" i="243"/>
  <c r="L42" i="243"/>
  <c r="L45" i="243"/>
  <c r="L19" i="243"/>
  <c r="L29" i="243"/>
  <c r="K52" i="243"/>
  <c r="L26" i="243"/>
  <c r="L31" i="243"/>
  <c r="L27" i="243"/>
  <c r="L44" i="243"/>
  <c r="L52" i="243"/>
  <c r="L33" i="243"/>
  <c r="L41" i="243"/>
  <c r="L30" i="243"/>
  <c r="L24" i="243"/>
  <c r="L37" i="243"/>
  <c r="L36" i="243"/>
  <c r="L38" i="243"/>
  <c r="L25" i="243"/>
  <c r="L48" i="243"/>
  <c r="L20" i="243"/>
  <c r="L17" i="243"/>
  <c r="L16" i="243"/>
  <c r="L46" i="243"/>
  <c r="L34" i="243"/>
  <c r="L29" i="258"/>
  <c r="K22" i="257"/>
  <c r="L22" i="257"/>
  <c r="L45" i="258"/>
  <c r="K22" i="248"/>
  <c r="L38" i="258"/>
  <c r="L17" i="254"/>
  <c r="K48" i="260"/>
  <c r="J51" i="260"/>
  <c r="K51" i="251"/>
  <c r="L51" i="251"/>
  <c r="K43" i="259"/>
  <c r="J44" i="259"/>
  <c r="L22" i="258"/>
  <c r="K22" i="258"/>
  <c r="L22" i="242"/>
  <c r="J52" i="257"/>
  <c r="K22" i="252"/>
  <c r="L22" i="252"/>
  <c r="K20" i="250"/>
  <c r="K44" i="257"/>
  <c r="K44" i="252"/>
  <c r="L44" i="252"/>
  <c r="J22" i="250"/>
  <c r="K44" i="251"/>
  <c r="L44" i="251"/>
  <c r="L51" i="238"/>
  <c r="K22" i="253"/>
  <c r="K51" i="245"/>
  <c r="L51" i="245"/>
  <c r="K22" i="249"/>
  <c r="L28" i="258"/>
  <c r="L19" i="258"/>
  <c r="L46" i="258"/>
  <c r="L23" i="258"/>
  <c r="L21" i="258"/>
  <c r="K52" i="258"/>
  <c r="L49" i="258"/>
  <c r="L47" i="258"/>
  <c r="L27" i="258"/>
  <c r="L18" i="258"/>
  <c r="L26" i="258"/>
  <c r="L16" i="258"/>
  <c r="L52" i="258"/>
  <c r="L32" i="258"/>
  <c r="L35" i="258"/>
  <c r="L31" i="258"/>
  <c r="L36" i="258"/>
  <c r="L33" i="258"/>
  <c r="L43" i="258"/>
  <c r="L25" i="258"/>
  <c r="L30" i="258"/>
  <c r="L42" i="258"/>
  <c r="L41" i="258"/>
  <c r="L39" i="258"/>
  <c r="L48" i="258"/>
  <c r="L34" i="258"/>
  <c r="L20" i="258"/>
  <c r="L24" i="258"/>
  <c r="L40" i="258"/>
  <c r="L37" i="258"/>
  <c r="K51" i="249"/>
  <c r="L23" i="252"/>
  <c r="L35" i="252"/>
  <c r="L16" i="252"/>
  <c r="L39" i="252"/>
  <c r="L43" i="252"/>
  <c r="L47" i="252"/>
  <c r="L36" i="252"/>
  <c r="L34" i="252"/>
  <c r="L17" i="252"/>
  <c r="L33" i="252"/>
  <c r="L48" i="252"/>
  <c r="L42" i="252"/>
  <c r="L31" i="252"/>
  <c r="L52" i="252"/>
  <c r="L49" i="252"/>
  <c r="L46" i="252"/>
  <c r="L30" i="252"/>
  <c r="L41" i="252"/>
  <c r="K52" i="252"/>
  <c r="L21" i="252"/>
  <c r="L38" i="252"/>
  <c r="L37" i="252"/>
  <c r="L19" i="252"/>
  <c r="L32" i="252"/>
  <c r="L26" i="252"/>
  <c r="L25" i="252"/>
  <c r="L28" i="252"/>
  <c r="L50" i="252"/>
  <c r="L20" i="252"/>
  <c r="J29" i="247"/>
  <c r="K24" i="247"/>
  <c r="L24" i="247"/>
  <c r="L44" i="238"/>
  <c r="K49" i="260"/>
  <c r="K44" i="258"/>
  <c r="L44" i="258"/>
  <c r="K48" i="247"/>
  <c r="L48" i="247"/>
  <c r="J51" i="247"/>
  <c r="J52" i="247" s="1"/>
  <c r="K49" i="250"/>
  <c r="J51" i="250"/>
  <c r="K44" i="245"/>
  <c r="L44" i="245"/>
  <c r="L22" i="254"/>
  <c r="K22" i="254"/>
  <c r="L45" i="251"/>
  <c r="K23" i="253"/>
  <c r="J29" i="253"/>
  <c r="K39" i="256"/>
  <c r="L39" i="256"/>
  <c r="L29" i="254"/>
  <c r="K29" i="254"/>
  <c r="K29" i="251"/>
  <c r="L29" i="251"/>
  <c r="K24" i="250"/>
  <c r="J29" i="250"/>
  <c r="L45" i="252"/>
  <c r="L40" i="252"/>
  <c r="J52" i="248"/>
  <c r="J52" i="250"/>
  <c r="L20" i="250" s="1"/>
  <c r="K26" i="253"/>
  <c r="L29" i="238"/>
  <c r="K22" i="245"/>
  <c r="L22" i="245"/>
  <c r="K44" i="248"/>
  <c r="L44" i="248"/>
  <c r="L29" i="245"/>
  <c r="K29" i="245"/>
  <c r="K44" i="256"/>
  <c r="L44" i="256"/>
  <c r="L27" i="242"/>
  <c r="L19" i="242"/>
  <c r="L36" i="242"/>
  <c r="L39" i="242"/>
  <c r="L24" i="242"/>
  <c r="L42" i="242"/>
  <c r="L30" i="242"/>
  <c r="L50" i="242"/>
  <c r="L47" i="242"/>
  <c r="L29" i="242"/>
  <c r="L44" i="242"/>
  <c r="L52" i="242"/>
  <c r="L40" i="242"/>
  <c r="L28" i="242"/>
  <c r="L34" i="242"/>
  <c r="L41" i="242"/>
  <c r="L25" i="242"/>
  <c r="L35" i="242"/>
  <c r="L31" i="242"/>
  <c r="L45" i="242"/>
  <c r="L49" i="242"/>
  <c r="L43" i="242"/>
  <c r="L33" i="242"/>
  <c r="L16" i="242"/>
  <c r="L23" i="242"/>
  <c r="L37" i="242"/>
  <c r="L18" i="242"/>
  <c r="K52" i="242"/>
  <c r="L26" i="242"/>
  <c r="L38" i="242"/>
  <c r="L32" i="242"/>
  <c r="L20" i="242"/>
  <c r="L48" i="242"/>
  <c r="L17" i="242"/>
  <c r="L21" i="242"/>
  <c r="L46" i="242"/>
  <c r="L52" i="251"/>
  <c r="L40" i="251"/>
  <c r="L19" i="251"/>
  <c r="L41" i="251"/>
  <c r="L46" i="251"/>
  <c r="L18" i="251"/>
  <c r="K52" i="251"/>
  <c r="L47" i="251"/>
  <c r="L36" i="251"/>
  <c r="L26" i="251"/>
  <c r="L20" i="251"/>
  <c r="L33" i="251"/>
  <c r="L50" i="251"/>
  <c r="L35" i="251"/>
  <c r="L25" i="251"/>
  <c r="L17" i="251"/>
  <c r="L42" i="251"/>
  <c r="L27" i="251"/>
  <c r="L37" i="251"/>
  <c r="L39" i="251"/>
  <c r="L32" i="251"/>
  <c r="L49" i="251"/>
  <c r="L43" i="251"/>
  <c r="L28" i="251"/>
  <c r="L31" i="251"/>
  <c r="L30" i="251"/>
  <c r="L34" i="251"/>
  <c r="K47" i="253"/>
  <c r="J51" i="253"/>
  <c r="K26" i="260"/>
  <c r="J29" i="260"/>
  <c r="L27" i="252"/>
  <c r="J44" i="253"/>
  <c r="K38" i="253"/>
  <c r="K29" i="257"/>
  <c r="L29" i="257"/>
  <c r="K52" i="238"/>
  <c r="L30" i="238"/>
  <c r="L24" i="238"/>
  <c r="L37" i="238"/>
  <c r="L33" i="238"/>
  <c r="L36" i="238"/>
  <c r="L38" i="238"/>
  <c r="L31" i="238"/>
  <c r="L39" i="238"/>
  <c r="L35" i="238"/>
  <c r="L21" i="238"/>
  <c r="L28" i="238"/>
  <c r="L20" i="238"/>
  <c r="L50" i="238"/>
  <c r="L47" i="238"/>
  <c r="L23" i="238"/>
  <c r="L19" i="238"/>
  <c r="L25" i="238"/>
  <c r="L34" i="238"/>
  <c r="L43" i="238"/>
  <c r="L32" i="238"/>
  <c r="L46" i="238"/>
  <c r="L41" i="238"/>
  <c r="L16" i="238"/>
  <c r="L40" i="238"/>
  <c r="L52" i="238"/>
  <c r="L27" i="238"/>
  <c r="L17" i="238"/>
  <c r="L48" i="238"/>
  <c r="L49" i="238"/>
  <c r="L45" i="238"/>
  <c r="L18" i="238"/>
  <c r="L42" i="238"/>
  <c r="L26" i="238"/>
  <c r="K51" i="252"/>
  <c r="L51" i="252"/>
  <c r="J52" i="249"/>
  <c r="L51" i="249" s="1"/>
  <c r="L52" i="254"/>
  <c r="L32" i="254"/>
  <c r="L50" i="254"/>
  <c r="L48" i="254"/>
  <c r="L43" i="254"/>
  <c r="L45" i="254"/>
  <c r="L38" i="254"/>
  <c r="L35" i="254"/>
  <c r="L41" i="254"/>
  <c r="L36" i="254"/>
  <c r="L26" i="254"/>
  <c r="L19" i="254"/>
  <c r="L23" i="254"/>
  <c r="L18" i="254"/>
  <c r="L27" i="254"/>
  <c r="L47" i="254"/>
  <c r="L37" i="254"/>
  <c r="L16" i="254"/>
  <c r="L31" i="254"/>
  <c r="K52" i="254"/>
  <c r="L30" i="254"/>
  <c r="L24" i="254"/>
  <c r="L28" i="254"/>
  <c r="L42" i="254"/>
  <c r="L33" i="254"/>
  <c r="L20" i="254"/>
  <c r="L34" i="254"/>
  <c r="L46" i="254"/>
  <c r="L31" i="239"/>
  <c r="K52" i="239"/>
  <c r="L52" i="239"/>
  <c r="L35" i="239"/>
  <c r="L33" i="239"/>
  <c r="J22" i="259"/>
  <c r="K16" i="259"/>
  <c r="J52" i="259"/>
  <c r="L43" i="259" s="1"/>
  <c r="L17" i="258"/>
  <c r="K29" i="252"/>
  <c r="L29" i="252"/>
  <c r="L21" i="251"/>
  <c r="K45" i="259"/>
  <c r="J51" i="259"/>
  <c r="L18" i="252"/>
  <c r="L23" i="251"/>
  <c r="K22" i="247"/>
  <c r="L22" i="256"/>
  <c r="K22" i="256"/>
  <c r="K39" i="260"/>
  <c r="J44" i="260"/>
  <c r="K51" i="258"/>
  <c r="L51" i="258"/>
  <c r="L48" i="251"/>
  <c r="K29" i="248"/>
  <c r="L29" i="248"/>
  <c r="L40" i="254"/>
  <c r="L29" i="256"/>
  <c r="K29" i="256"/>
  <c r="L38" i="251"/>
  <c r="K20" i="260"/>
  <c r="J52" i="260"/>
  <c r="L49" i="260" s="1"/>
  <c r="J22" i="260"/>
  <c r="K51" i="255"/>
  <c r="J52" i="255"/>
  <c r="L44" i="254"/>
  <c r="K44" i="254"/>
  <c r="K22" i="251"/>
  <c r="L22" i="251"/>
  <c r="L51" i="243"/>
  <c r="L51" i="254"/>
  <c r="K29" i="259"/>
  <c r="L29" i="259"/>
  <c r="L49" i="254"/>
  <c r="L24" i="251"/>
  <c r="L41" i="247" l="1"/>
  <c r="L26" i="247"/>
  <c r="L43" i="247"/>
  <c r="L34" i="247"/>
  <c r="K52" i="247"/>
  <c r="L35" i="247"/>
  <c r="L37" i="247"/>
  <c r="L23" i="247"/>
  <c r="L52" i="247"/>
  <c r="L39" i="247"/>
  <c r="L42" i="247"/>
  <c r="L30" i="247"/>
  <c r="L33" i="247"/>
  <c r="L31" i="247"/>
  <c r="L25" i="247"/>
  <c r="L16" i="247"/>
  <c r="L44" i="247"/>
  <c r="L32" i="247"/>
  <c r="L19" i="247"/>
  <c r="L22" i="247"/>
  <c r="L39" i="260"/>
  <c r="K51" i="259"/>
  <c r="L51" i="259"/>
  <c r="K44" i="253"/>
  <c r="K52" i="248"/>
  <c r="L41" i="248"/>
  <c r="L30" i="248"/>
  <c r="L48" i="248"/>
  <c r="L42" i="248"/>
  <c r="L18" i="248"/>
  <c r="L50" i="248"/>
  <c r="L37" i="248"/>
  <c r="L27" i="248"/>
  <c r="L39" i="248"/>
  <c r="L45" i="248"/>
  <c r="L17" i="248"/>
  <c r="L43" i="248"/>
  <c r="L35" i="248"/>
  <c r="L38" i="248"/>
  <c r="L25" i="248"/>
  <c r="L52" i="248"/>
  <c r="L36" i="248"/>
  <c r="L49" i="248"/>
  <c r="L46" i="248"/>
  <c r="L28" i="248"/>
  <c r="L26" i="248"/>
  <c r="L47" i="248"/>
  <c r="L34" i="248"/>
  <c r="L32" i="248"/>
  <c r="L33" i="248"/>
  <c r="L51" i="248"/>
  <c r="L21" i="248"/>
  <c r="L31" i="248"/>
  <c r="L20" i="248"/>
  <c r="L19" i="248"/>
  <c r="L16" i="248"/>
  <c r="L24" i="248"/>
  <c r="L23" i="248"/>
  <c r="L40" i="248"/>
  <c r="L29" i="250"/>
  <c r="K29" i="250"/>
  <c r="K51" i="250"/>
  <c r="L51" i="250"/>
  <c r="L22" i="250"/>
  <c r="K22" i="250"/>
  <c r="L22" i="248"/>
  <c r="L42" i="255"/>
  <c r="L20" i="255"/>
  <c r="L27" i="255"/>
  <c r="L28" i="255"/>
  <c r="L41" i="255"/>
  <c r="L48" i="255"/>
  <c r="L17" i="255"/>
  <c r="L49" i="255"/>
  <c r="L26" i="255"/>
  <c r="L18" i="255"/>
  <c r="L39" i="255"/>
  <c r="L21" i="255"/>
  <c r="L47" i="255"/>
  <c r="L32" i="255"/>
  <c r="L38" i="255"/>
  <c r="L52" i="255"/>
  <c r="L33" i="255"/>
  <c r="L40" i="255"/>
  <c r="L35" i="255"/>
  <c r="L43" i="255"/>
  <c r="L24" i="255"/>
  <c r="L45" i="255"/>
  <c r="L29" i="255"/>
  <c r="L34" i="255"/>
  <c r="L19" i="255"/>
  <c r="L36" i="255"/>
  <c r="L16" i="255"/>
  <c r="L44" i="255"/>
  <c r="L50" i="255"/>
  <c r="L23" i="255"/>
  <c r="L25" i="255"/>
  <c r="L37" i="255"/>
  <c r="K52" i="255"/>
  <c r="L31" i="255"/>
  <c r="L22" i="255"/>
  <c r="L30" i="255"/>
  <c r="L46" i="255"/>
  <c r="K22" i="260"/>
  <c r="L22" i="260"/>
  <c r="K22" i="259"/>
  <c r="L22" i="259"/>
  <c r="K51" i="253"/>
  <c r="J52" i="253"/>
  <c r="K29" i="253"/>
  <c r="L49" i="250"/>
  <c r="L29" i="247"/>
  <c r="K29" i="247"/>
  <c r="L40" i="257"/>
  <c r="L43" i="257"/>
  <c r="L26" i="257"/>
  <c r="L17" i="257"/>
  <c r="L35" i="257"/>
  <c r="L37" i="257"/>
  <c r="L49" i="257"/>
  <c r="L36" i="257"/>
  <c r="L42" i="257"/>
  <c r="L39" i="257"/>
  <c r="L20" i="257"/>
  <c r="L27" i="257"/>
  <c r="L47" i="257"/>
  <c r="K52" i="257"/>
  <c r="L21" i="257"/>
  <c r="L32" i="257"/>
  <c r="L30" i="257"/>
  <c r="L34" i="257"/>
  <c r="L23" i="257"/>
  <c r="L52" i="257"/>
  <c r="L19" i="257"/>
  <c r="L50" i="257"/>
  <c r="L18" i="257"/>
  <c r="L31" i="257"/>
  <c r="L45" i="257"/>
  <c r="L33" i="257"/>
  <c r="L41" i="257"/>
  <c r="L38" i="257"/>
  <c r="L48" i="257"/>
  <c r="L46" i="257"/>
  <c r="L16" i="257"/>
  <c r="L24" i="257"/>
  <c r="L28" i="257"/>
  <c r="L51" i="257"/>
  <c r="L25" i="257"/>
  <c r="K44" i="259"/>
  <c r="L44" i="259"/>
  <c r="L46" i="260"/>
  <c r="L36" i="260"/>
  <c r="L17" i="260"/>
  <c r="L40" i="260"/>
  <c r="L21" i="260"/>
  <c r="K52" i="260"/>
  <c r="L28" i="260"/>
  <c r="L47" i="260"/>
  <c r="L16" i="260"/>
  <c r="L45" i="260"/>
  <c r="L52" i="260"/>
  <c r="L19" i="260"/>
  <c r="L25" i="260"/>
  <c r="L41" i="260"/>
  <c r="L27" i="260"/>
  <c r="L23" i="260"/>
  <c r="L38" i="260"/>
  <c r="L50" i="260"/>
  <c r="L33" i="260"/>
  <c r="L35" i="260"/>
  <c r="L24" i="260"/>
  <c r="L43" i="260"/>
  <c r="L34" i="260"/>
  <c r="L30" i="260"/>
  <c r="L18" i="260"/>
  <c r="L37" i="260"/>
  <c r="L32" i="260"/>
  <c r="L42" i="260"/>
  <c r="L31" i="260"/>
  <c r="K29" i="260"/>
  <c r="L29" i="260"/>
  <c r="L48" i="260"/>
  <c r="L20" i="259"/>
  <c r="L35" i="259"/>
  <c r="L33" i="259"/>
  <c r="L47" i="259"/>
  <c r="L32" i="259"/>
  <c r="L21" i="259"/>
  <c r="K52" i="259"/>
  <c r="L41" i="259"/>
  <c r="L50" i="259"/>
  <c r="L19" i="259"/>
  <c r="L25" i="259"/>
  <c r="L52" i="259"/>
  <c r="L46" i="259"/>
  <c r="L37" i="259"/>
  <c r="L18" i="259"/>
  <c r="L27" i="259"/>
  <c r="L30" i="259"/>
  <c r="L42" i="259"/>
  <c r="L39" i="259"/>
  <c r="L34" i="259"/>
  <c r="L40" i="259"/>
  <c r="L48" i="259"/>
  <c r="L49" i="259"/>
  <c r="L38" i="259"/>
  <c r="L36" i="259"/>
  <c r="L31" i="259"/>
  <c r="L24" i="259"/>
  <c r="L26" i="259"/>
  <c r="L23" i="259"/>
  <c r="L17" i="259"/>
  <c r="L28" i="259"/>
  <c r="L51" i="255"/>
  <c r="L20" i="260"/>
  <c r="K44" i="260"/>
  <c r="L44" i="260"/>
  <c r="L45" i="259"/>
  <c r="L16" i="259"/>
  <c r="L52" i="249"/>
  <c r="L27" i="249"/>
  <c r="L20" i="249"/>
  <c r="L35" i="249"/>
  <c r="L36" i="249"/>
  <c r="L33" i="249"/>
  <c r="K52" i="249"/>
  <c r="L43" i="249"/>
  <c r="L31" i="249"/>
  <c r="L24" i="249"/>
  <c r="L21" i="249"/>
  <c r="L34" i="249"/>
  <c r="L30" i="249"/>
  <c r="L19" i="249"/>
  <c r="L16" i="249"/>
  <c r="L25" i="249"/>
  <c r="L23" i="249"/>
  <c r="L32" i="249"/>
  <c r="L47" i="249"/>
  <c r="L41" i="249"/>
  <c r="L38" i="249"/>
  <c r="L45" i="249"/>
  <c r="L26" i="249"/>
  <c r="L28" i="249"/>
  <c r="L50" i="249"/>
  <c r="L39" i="249"/>
  <c r="L48" i="249"/>
  <c r="L37" i="249"/>
  <c r="L29" i="249"/>
  <c r="L42" i="249"/>
  <c r="L49" i="249"/>
  <c r="L44" i="249"/>
  <c r="L46" i="249"/>
  <c r="L17" i="249"/>
  <c r="L40" i="249"/>
  <c r="L18" i="249"/>
  <c r="L26" i="260"/>
  <c r="L40" i="250"/>
  <c r="L42" i="250"/>
  <c r="L27" i="250"/>
  <c r="L21" i="250"/>
  <c r="L50" i="250"/>
  <c r="L48" i="250"/>
  <c r="L30" i="250"/>
  <c r="K52" i="250"/>
  <c r="L47" i="250"/>
  <c r="L36" i="250"/>
  <c r="L52" i="250"/>
  <c r="L32" i="250"/>
  <c r="L35" i="250"/>
  <c r="L46" i="250"/>
  <c r="L43" i="250"/>
  <c r="L45" i="250"/>
  <c r="L41" i="250"/>
  <c r="L23" i="250"/>
  <c r="L17" i="250"/>
  <c r="L16" i="250"/>
  <c r="L19" i="250"/>
  <c r="L25" i="250"/>
  <c r="L34" i="250"/>
  <c r="L38" i="250"/>
  <c r="L33" i="250"/>
  <c r="L31" i="250"/>
  <c r="L39" i="250"/>
  <c r="L18" i="250"/>
  <c r="L28" i="250"/>
  <c r="L26" i="250"/>
  <c r="L44" i="250"/>
  <c r="L37" i="250"/>
  <c r="L24" i="250"/>
  <c r="K51" i="247"/>
  <c r="L51" i="247"/>
  <c r="L22" i="249"/>
  <c r="L44" i="257"/>
  <c r="L51" i="260"/>
  <c r="K51" i="260"/>
  <c r="L52" i="253" l="1"/>
  <c r="L48" i="253"/>
  <c r="L49" i="253"/>
  <c r="L27" i="253"/>
  <c r="L16" i="253"/>
  <c r="K52" i="253"/>
  <c r="L50" i="253"/>
  <c r="L32" i="253"/>
  <c r="L43" i="253"/>
  <c r="L35" i="253"/>
  <c r="L42" i="253"/>
  <c r="L30" i="253"/>
  <c r="L19" i="253"/>
  <c r="L40" i="253"/>
  <c r="L37" i="253"/>
  <c r="L41" i="253"/>
  <c r="L33" i="253"/>
  <c r="L21" i="253"/>
  <c r="L24" i="253"/>
  <c r="L36" i="253"/>
  <c r="L28" i="253"/>
  <c r="L31" i="253"/>
  <c r="L34" i="253"/>
  <c r="L46" i="253"/>
  <c r="L25" i="253"/>
  <c r="L18" i="253"/>
  <c r="L45" i="253"/>
  <c r="L17" i="253"/>
  <c r="L20" i="253"/>
  <c r="L39" i="253"/>
  <c r="L38" i="253"/>
  <c r="L26" i="253"/>
  <c r="L47" i="253"/>
  <c r="L22" i="253"/>
  <c r="L23" i="253"/>
  <c r="L51" i="253"/>
  <c r="L29" i="253"/>
  <c r="L44" i="253"/>
</calcChain>
</file>

<file path=xl/sharedStrings.xml><?xml version="1.0" encoding="utf-8"?>
<sst xmlns="http://schemas.openxmlformats.org/spreadsheetml/2006/main" count="3737" uniqueCount="309">
  <si>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</si>
  <si>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</si>
  <si>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</si>
  <si>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</si>
  <si>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</si>
  <si>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</si>
  <si>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</si>
  <si>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</si>
  <si>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</si>
  <si>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</si>
  <si>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</si>
  <si>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</si>
  <si>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</si>
  <si>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4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</si>
  <si>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</si>
  <si>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</si>
  <si>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</si>
  <si>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</si>
  <si>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4"/>
  </si>
  <si>
    <t>小型
貨物車</t>
    <rPh sb="0" eb="2">
      <t>コガタ</t>
    </rPh>
    <rPh sb="3" eb="5">
      <t>カモツ</t>
    </rPh>
    <rPh sb="5" eb="6">
      <t>シャ</t>
    </rPh>
    <phoneticPr fontId="4"/>
  </si>
  <si>
    <t>普通
貨物車</t>
    <rPh sb="0" eb="2">
      <t>フツウ</t>
    </rPh>
    <rPh sb="3" eb="5">
      <t>カモツ</t>
    </rPh>
    <rPh sb="5" eb="6">
      <t>シャ</t>
    </rPh>
    <phoneticPr fontId="4"/>
  </si>
  <si>
    <t>小型車
計</t>
    <rPh sb="0" eb="2">
      <t>コガタ</t>
    </rPh>
    <rPh sb="2" eb="3">
      <t>シャ</t>
    </rPh>
    <rPh sb="4" eb="5">
      <t>ケイ</t>
    </rPh>
    <phoneticPr fontId="4"/>
  </si>
  <si>
    <t>大型車
計</t>
    <rPh sb="0" eb="2">
      <t>オオガタ</t>
    </rPh>
    <rPh sb="2" eb="3">
      <t>シャ</t>
    </rPh>
    <rPh sb="4" eb="5">
      <t>ケイ</t>
    </rPh>
    <phoneticPr fontId="4"/>
  </si>
  <si>
    <t>四輪車
計</t>
    <rPh sb="0" eb="2">
      <t>４リン</t>
    </rPh>
    <rPh sb="2" eb="3">
      <t>シャ</t>
    </rPh>
    <rPh sb="4" eb="5">
      <t>ケイ</t>
    </rPh>
    <phoneticPr fontId="4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</si>
  <si>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4"/>
  </si>
  <si>
    <t>時間
構成比</t>
    <rPh sb="0" eb="2">
      <t>ジカン</t>
    </rPh>
    <rPh sb="3" eb="6">
      <t>コウセイヒ</t>
    </rPh>
    <phoneticPr fontId="4"/>
  </si>
  <si>
    <t>　7:00～19:00</t>
  </si>
  <si>
    <t>晴</t>
    <rPh sb="0" eb="1">
      <t>ハ</t>
    </rPh>
    <phoneticPr fontId="4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</si>
  <si>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4"/>
  </si>
  <si>
    <t>No.13</t>
  </si>
  <si>
    <t>　越智はなみずき台入口</t>
    <rPh sb="1" eb="3">
      <t>オチ</t>
    </rPh>
    <rPh sb="8" eb="9">
      <t>ダイ</t>
    </rPh>
    <rPh sb="9" eb="11">
      <t>イリグチ</t>
    </rPh>
    <phoneticPr fontId="5"/>
  </si>
  <si>
    <t>(13)</t>
  </si>
  <si>
    <t>(14)</t>
  </si>
  <si>
    <t>(9)</t>
  </si>
  <si>
    <t>(10)</t>
  </si>
  <si>
    <t>(11)</t>
  </si>
  <si>
    <t>(12)</t>
  </si>
  <si>
    <t>(5)</t>
  </si>
  <si>
    <t>(6)</t>
  </si>
  <si>
    <t>(7)</t>
  </si>
  <si>
    <t>(8)</t>
  </si>
  <si>
    <t>E断面流入計(17+18+19+20)</t>
  </si>
  <si>
    <t>E断面流出計(1+6+11+16)</t>
  </si>
  <si>
    <t>E断面計(17+18+19+20+1+6+11+16)</t>
  </si>
  <si>
    <t>交差点計(1+2+3+4+5+6+7+8+9+10+11+12+13+14+15+16+17+18+19+20)</t>
  </si>
  <si>
    <t>C断面計(9+10+11+12+3+8+13+18)</t>
  </si>
  <si>
    <t>D断面流入計(13+14+15+16)</t>
  </si>
  <si>
    <t>D断面流出計(2+7+12+17)</t>
  </si>
  <si>
    <t>D断面計(13+14+15+16+2+7+12+17)</t>
  </si>
  <si>
    <t>B断面流出計(4+9+14+19)</t>
  </si>
  <si>
    <t>B断面計(5+6+7+8+4+9+14+19)</t>
  </si>
  <si>
    <t>C断面流入計(9+10+11+12)</t>
  </si>
  <si>
    <t>C断面流出計(3+8+13+18)</t>
  </si>
  <si>
    <t>A断面流入計(1+2+3+4)</t>
  </si>
  <si>
    <t>A断面流出計(5+10+15+20)</t>
  </si>
  <si>
    <t>A断面計(1+2+3+4+5+10+15+20)</t>
  </si>
  <si>
    <t>B断面流入計(5+6+7+8)</t>
  </si>
  <si>
    <t>(17)</t>
  </si>
  <si>
    <t>(18)</t>
  </si>
  <si>
    <t>(19)</t>
  </si>
  <si>
    <t>(20)</t>
  </si>
  <si>
    <t>(15)</t>
  </si>
  <si>
    <t>(16)</t>
  </si>
  <si>
    <t>12時間合計（7：00～19：00）</t>
    <rPh sb="2" eb="4">
      <t>ジカン</t>
    </rPh>
    <rPh sb="4" eb="6">
      <t>ゴウケイ</t>
    </rPh>
    <phoneticPr fontId="4"/>
  </si>
  <si>
    <t>合計</t>
    <rPh sb="0" eb="2">
      <t>ゴウケイ</t>
    </rPh>
    <phoneticPr fontId="4"/>
  </si>
  <si>
    <t>バ　ス</t>
  </si>
  <si>
    <t>普通貨物</t>
    <rPh sb="0" eb="2">
      <t>フツウ</t>
    </rPh>
    <rPh sb="2" eb="4">
      <t>カモツ</t>
    </rPh>
    <phoneticPr fontId="4"/>
  </si>
  <si>
    <t>小型貨物</t>
    <rPh sb="0" eb="2">
      <t>コガタ</t>
    </rPh>
    <rPh sb="2" eb="4">
      <t>カモツ</t>
    </rPh>
    <phoneticPr fontId="4"/>
  </si>
  <si>
    <t>乗用車</t>
    <rPh sb="0" eb="3">
      <t>ジョウヨウシャ</t>
    </rPh>
    <phoneticPr fontId="4"/>
  </si>
  <si>
    <t>Ｅ断面</t>
    <rPh sb="1" eb="3">
      <t>ダンメン</t>
    </rPh>
    <phoneticPr fontId="4"/>
  </si>
  <si>
    <t>Ｄ断面</t>
    <rPh sb="1" eb="3">
      <t>ダンメン</t>
    </rPh>
    <phoneticPr fontId="4"/>
  </si>
  <si>
    <t>Ｃ断面</t>
    <rPh sb="1" eb="3">
      <t>ダンメン</t>
    </rPh>
    <phoneticPr fontId="4"/>
  </si>
  <si>
    <t>Ｂ断面</t>
    <rPh sb="1" eb="3">
      <t>ダンメン</t>
    </rPh>
    <phoneticPr fontId="4"/>
  </si>
  <si>
    <t>Ａ断面</t>
    <rPh sb="1" eb="3">
      <t>ダンメン</t>
    </rPh>
    <phoneticPr fontId="4"/>
  </si>
  <si>
    <t>流入方向</t>
    <rPh sb="0" eb="2">
      <t>リュウニュウ</t>
    </rPh>
    <rPh sb="2" eb="4">
      <t>ホウコウ</t>
    </rPh>
    <phoneticPr fontId="4"/>
  </si>
  <si>
    <t>車種区分</t>
    <rPh sb="0" eb="2">
      <t>シャシュ</t>
    </rPh>
    <rPh sb="2" eb="4">
      <t>クブン</t>
    </rPh>
    <phoneticPr fontId="12"/>
  </si>
  <si>
    <t>流出方向</t>
    <rPh sb="0" eb="2">
      <t>リュウシュツ</t>
    </rPh>
    <rPh sb="2" eb="4">
      <t>ホウコウ</t>
    </rPh>
    <phoneticPr fontId="4"/>
  </si>
  <si>
    <t>単位：台</t>
    <rPh sb="0" eb="2">
      <t>タンイ</t>
    </rPh>
    <rPh sb="3" eb="4">
      <t>ダイ</t>
    </rPh>
    <phoneticPr fontId="4"/>
  </si>
  <si>
    <t>12時間交通量（7：00～19：00）</t>
    <rPh sb="2" eb="4">
      <t>ジカン</t>
    </rPh>
    <rPh sb="4" eb="6">
      <t>コウツウ</t>
    </rPh>
    <rPh sb="6" eb="7">
      <t>リョウ</t>
    </rPh>
    <phoneticPr fontId="4"/>
  </si>
  <si>
    <t>晴</t>
    <rPh sb="0" eb="1">
      <t>ハレ</t>
    </rPh>
    <phoneticPr fontId="12"/>
  </si>
  <si>
    <t>天　　候</t>
    <rPh sb="0" eb="1">
      <t>テン</t>
    </rPh>
    <rPh sb="3" eb="4">
      <t>コウ</t>
    </rPh>
    <phoneticPr fontId="12"/>
  </si>
  <si>
    <t>平成30年11月14日(水)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4"/>
  </si>
  <si>
    <t>調査日時</t>
    <rPh sb="0" eb="2">
      <t>チョウサ</t>
    </rPh>
    <rPh sb="2" eb="4">
      <t>ニチジ</t>
    </rPh>
    <phoneticPr fontId="12"/>
  </si>
  <si>
    <t>No.13　越智はなみずき台入口</t>
    <phoneticPr fontId="12"/>
  </si>
  <si>
    <t>調査地点</t>
    <rPh sb="0" eb="2">
      <t>チョウサ</t>
    </rPh>
    <rPh sb="2" eb="4">
      <t>チテン</t>
    </rPh>
    <phoneticPr fontId="12"/>
  </si>
  <si>
    <t>自動車流量図</t>
    <rPh sb="0" eb="3">
      <t>ジドウシャ</t>
    </rPh>
    <rPh sb="3" eb="5">
      <t>リュウリョウ</t>
    </rPh>
    <rPh sb="5" eb="6">
      <t>ズ</t>
    </rPh>
    <phoneticPr fontId="12"/>
  </si>
  <si>
    <t>18時台計</t>
    <rPh sb="1" eb="2">
      <t>ダイ</t>
    </rPh>
    <rPh sb="2" eb="3">
      <t>ケイ</t>
    </rPh>
    <phoneticPr fontId="14"/>
  </si>
  <si>
    <t>18:50-19:00</t>
    <phoneticPr fontId="14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</si>
  <si>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</si>
  <si>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</si>
  <si>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</si>
  <si>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</si>
  <si>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</si>
  <si>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4"/>
  </si>
  <si>
    <t>17:50-18:00</t>
    <phoneticPr fontId="14"/>
  </si>
  <si>
    <t>17:40-17:50</t>
  </si>
  <si>
    <t>17:30-17:40</t>
  </si>
  <si>
    <t>17:20-17:30</t>
  </si>
  <si>
    <t>17:10-17:20</t>
  </si>
  <si>
    <t>17:00-17:10</t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</si>
  <si>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</si>
  <si>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</si>
  <si>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</si>
  <si>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</si>
  <si>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</si>
  <si>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</si>
  <si>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</si>
  <si>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</si>
  <si>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8時台計</t>
    <rPh sb="1" eb="2">
      <t>ジ</t>
    </rPh>
    <rPh sb="2" eb="3">
      <t>ダイ</t>
    </rPh>
    <rPh sb="3" eb="4">
      <t>ケイ</t>
    </rPh>
    <phoneticPr fontId="14"/>
  </si>
  <si>
    <t xml:space="preserve"> 8:50- 9:00</t>
    <phoneticPr fontId="14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</si>
  <si>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</si>
  <si>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</si>
  <si>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</si>
  <si>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</si>
  <si>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</si>
  <si>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</si>
  <si>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</si>
  <si>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</si>
  <si>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</si>
  <si>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</si>
  <si>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</si>
  <si>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</si>
  <si>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区分</t>
    <rPh sb="0" eb="2">
      <t>クブン</t>
    </rPh>
    <phoneticPr fontId="4"/>
  </si>
  <si>
    <t>時間帯</t>
    <rPh sb="0" eb="3">
      <t>ジカンタイ</t>
    </rPh>
    <phoneticPr fontId="4"/>
  </si>
  <si>
    <t>方向</t>
    <rPh sb="0" eb="2">
      <t>ホウコウ</t>
    </rPh>
    <phoneticPr fontId="4"/>
  </si>
  <si>
    <t>単位：台・%</t>
    <rPh sb="0" eb="2">
      <t>タンイ</t>
    </rPh>
    <rPh sb="3" eb="4">
      <t>ダイ</t>
    </rPh>
    <phoneticPr fontId="4"/>
  </si>
  <si>
    <t>天　　候</t>
    <rPh sb="0" eb="1">
      <t>テン</t>
    </rPh>
    <rPh sb="3" eb="4">
      <t>コウ</t>
    </rPh>
    <phoneticPr fontId="4"/>
  </si>
  <si>
    <t>　7:00～19:00</t>
    <phoneticPr fontId="4"/>
  </si>
  <si>
    <t>調査日時</t>
    <rPh sb="0" eb="2">
      <t>チョウサ</t>
    </rPh>
    <rPh sb="2" eb="4">
      <t>ニチジ</t>
    </rPh>
    <phoneticPr fontId="4"/>
  </si>
  <si>
    <t>　越智はなみずき台入口</t>
    <rPh sb="1" eb="3">
      <t>オチ</t>
    </rPh>
    <rPh sb="8" eb="9">
      <t>ダイ</t>
    </rPh>
    <rPh sb="9" eb="11">
      <t>イリグチ</t>
    </rPh>
    <phoneticPr fontId="14"/>
  </si>
  <si>
    <t>No.13</t>
    <phoneticPr fontId="1"/>
  </si>
  <si>
    <t>調査地点</t>
    <rPh sb="0" eb="2">
      <t>チョウサ</t>
    </rPh>
    <rPh sb="2" eb="4">
      <t>チテン</t>
    </rPh>
    <phoneticPr fontId="4"/>
  </si>
  <si>
    <t>方向案内図</t>
    <rPh sb="0" eb="2">
      <t>ホウコウ</t>
    </rPh>
    <rPh sb="2" eb="5">
      <t>アンナイズ</t>
    </rPh>
    <phoneticPr fontId="4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</si>
  <si>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4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</si>
  <si>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</si>
  <si>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</si>
  <si>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</si>
  <si>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</si>
  <si>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</si>
  <si>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</si>
  <si>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</si>
  <si>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</si>
  <si>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</si>
  <si>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</si>
  <si>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</si>
  <si>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</si>
  <si>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</si>
  <si>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</si>
  <si>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</si>
  <si>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</si>
  <si>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</si>
  <si>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</si>
  <si>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</si>
  <si>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</si>
  <si>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</si>
  <si>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</si>
  <si>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</si>
  <si>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</si>
  <si>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</si>
  <si>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</si>
  <si>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</si>
  <si>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</si>
  <si>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</si>
  <si>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</si>
  <si>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</si>
  <si>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</si>
  <si>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</si>
  <si>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</si>
  <si>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A断面流入計(1+2+3+4)</t>
    <phoneticPr fontId="1"/>
  </si>
  <si>
    <t>A断面流出計(5+10+15+20)</t>
    <phoneticPr fontId="1"/>
  </si>
  <si>
    <t>A断面計(1+2+3+4+5+10+15+20)</t>
    <phoneticPr fontId="1"/>
  </si>
  <si>
    <t>B断面流入計(5+6+7+8)</t>
    <phoneticPr fontId="1"/>
  </si>
  <si>
    <t>B断面流出計(4+9+14+19)</t>
    <phoneticPr fontId="1"/>
  </si>
  <si>
    <t>B断面計(5+6+7+8+4+9+14+19)</t>
    <phoneticPr fontId="1"/>
  </si>
  <si>
    <t>C断面流入計(9+10+11+12)</t>
    <phoneticPr fontId="1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</si>
  <si>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</si>
  <si>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</si>
  <si>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</si>
  <si>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</si>
  <si>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</si>
  <si>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</si>
  <si>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</si>
  <si>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</si>
  <si>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</si>
  <si>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</si>
  <si>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</si>
  <si>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</si>
  <si>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</si>
  <si>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</si>
  <si>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</si>
  <si>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</si>
  <si>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</si>
  <si>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C断面流出計(3+8+13+18)</t>
    <phoneticPr fontId="1"/>
  </si>
  <si>
    <t>C断面計(9+10+11+12+3+8+13+18)</t>
    <phoneticPr fontId="1"/>
  </si>
  <si>
    <t>D断面流入計(13+14+15+16)</t>
    <phoneticPr fontId="1"/>
  </si>
  <si>
    <t>D断面流出計(2+7+12+17)</t>
    <phoneticPr fontId="1"/>
  </si>
  <si>
    <t>D断面計(13+14+15+16+2+7+12+17)</t>
    <phoneticPr fontId="1"/>
  </si>
  <si>
    <t>E断面流入計(17+18+19+20)</t>
    <phoneticPr fontId="1"/>
  </si>
  <si>
    <t>E断面流出計(1+6+11+16)</t>
    <phoneticPr fontId="1"/>
  </si>
  <si>
    <t>E断面計(17+18+19+20+1+6+11+16)</t>
    <phoneticPr fontId="1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</si>
  <si>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</si>
  <si>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</si>
  <si>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</si>
  <si>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</si>
  <si>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</si>
  <si>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</si>
  <si>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</si>
  <si>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</si>
  <si>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</si>
  <si>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</si>
  <si>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</si>
  <si>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</si>
  <si>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</si>
  <si>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</si>
  <si>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</si>
  <si>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</si>
  <si>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</si>
  <si>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交差点計(1+2+3+4+5+6+7+8+9+10+11+12+13+14+15+16+17+18+19+20)</t>
    <phoneticPr fontId="1"/>
  </si>
  <si>
    <t>合計</t>
    <rPh sb="0" eb="2">
      <t>ゴウケイ</t>
    </rPh>
    <phoneticPr fontId="1"/>
  </si>
  <si>
    <t>自転車</t>
    <rPh sb="0" eb="3">
      <t>ジテンシャ</t>
    </rPh>
    <phoneticPr fontId="6"/>
  </si>
  <si>
    <t>歩行者</t>
    <rPh sb="0" eb="3">
      <t>ホコウシャ</t>
    </rPh>
    <phoneticPr fontId="6"/>
  </si>
  <si>
    <t>②断面計(ア+イ)</t>
    <rPh sb="1" eb="3">
      <t>ダンメン</t>
    </rPh>
    <rPh sb="3" eb="4">
      <t>ケイ</t>
    </rPh>
    <phoneticPr fontId="1"/>
  </si>
  <si>
    <t>②イ</t>
  </si>
  <si>
    <t>②ア</t>
  </si>
  <si>
    <t>①断面計(ア+イ)</t>
    <rPh sb="1" eb="3">
      <t>ダンメン</t>
    </rPh>
    <rPh sb="3" eb="4">
      <t>ケイ</t>
    </rPh>
    <phoneticPr fontId="1"/>
  </si>
  <si>
    <t>①イ</t>
  </si>
  <si>
    <t>①ア</t>
  </si>
  <si>
    <t>単位：人・台</t>
    <rPh sb="0" eb="2">
      <t>タンイ</t>
    </rPh>
    <rPh sb="3" eb="4">
      <t>ニン</t>
    </rPh>
    <rPh sb="5" eb="6">
      <t>ダイ</t>
    </rPh>
    <phoneticPr fontId="1"/>
  </si>
  <si>
    <t>晴</t>
    <rPh sb="0" eb="1">
      <t>ハ</t>
    </rPh>
    <phoneticPr fontId="2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</si>
  <si>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2"/>
  </si>
  <si>
    <t>　越智はなみずき台入口</t>
    <rPh sb="1" eb="3">
      <t>オチ</t>
    </rPh>
    <rPh sb="8" eb="9">
      <t>ダイ</t>
    </rPh>
    <rPh sb="9" eb="11">
      <t>イリグチ</t>
    </rPh>
    <phoneticPr fontId="1"/>
  </si>
  <si>
    <t>歩行者交通量調査　時間変動図</t>
    <rPh sb="0" eb="3">
      <t>ホコウシャ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</si>
  <si>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③断面計(ア+イ)</t>
    <rPh sb="1" eb="3">
      <t>ダンメン</t>
    </rPh>
    <rPh sb="3" eb="4">
      <t>ケイ</t>
    </rPh>
    <phoneticPr fontId="1"/>
  </si>
  <si>
    <t>③イ</t>
  </si>
  <si>
    <t>③ア</t>
  </si>
  <si>
    <t>計</t>
    <rPh sb="0" eb="1">
      <t>ケイ</t>
    </rPh>
    <phoneticPr fontId="1"/>
  </si>
  <si>
    <t>自転車</t>
    <rPh sb="0" eb="3">
      <t>ジテンシャ</t>
    </rPh>
    <phoneticPr fontId="1"/>
  </si>
  <si>
    <t>歩行者</t>
    <rPh sb="0" eb="3">
      <t>ホコウシャ</t>
    </rPh>
    <phoneticPr fontId="1"/>
  </si>
  <si>
    <t>①イ</t>
    <phoneticPr fontId="1"/>
  </si>
  <si>
    <t>①ア</t>
    <phoneticPr fontId="1"/>
  </si>
  <si>
    <t>歩行者交通量調査　調査結果</t>
    <rPh sb="0" eb="3">
      <t>ホコウシャ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4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</si>
  <si>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</si>
  <si>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</si>
  <si>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</si>
  <si>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</si>
  <si>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</si>
  <si>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</si>
  <si>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</si>
  <si>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</si>
  <si>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</si>
  <si>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</si>
  <si>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</si>
  <si>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</si>
  <si>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</si>
  <si>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</si>
  <si>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</si>
  <si>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</si>
  <si>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</si>
  <si>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18時</t>
    <rPh sb="2" eb="3">
      <t>ジ</t>
    </rPh>
    <phoneticPr fontId="4"/>
  </si>
  <si>
    <t>17時</t>
    <rPh sb="2" eb="3">
      <t>ジ</t>
    </rPh>
    <phoneticPr fontId="4"/>
  </si>
  <si>
    <t>16時</t>
    <rPh sb="2" eb="3">
      <t>ジ</t>
    </rPh>
    <phoneticPr fontId="4"/>
  </si>
  <si>
    <t>15時</t>
    <rPh sb="2" eb="3">
      <t>ジ</t>
    </rPh>
    <phoneticPr fontId="4"/>
  </si>
  <si>
    <t>14時</t>
    <rPh sb="2" eb="3">
      <t>ジ</t>
    </rPh>
    <phoneticPr fontId="4"/>
  </si>
  <si>
    <t>13時</t>
    <rPh sb="2" eb="3">
      <t>ジ</t>
    </rPh>
    <phoneticPr fontId="4"/>
  </si>
  <si>
    <t>12時</t>
    <rPh sb="2" eb="3">
      <t>ジ</t>
    </rPh>
    <phoneticPr fontId="4"/>
  </si>
  <si>
    <t>11時</t>
    <rPh sb="2" eb="3">
      <t>ジ</t>
    </rPh>
    <phoneticPr fontId="4"/>
  </si>
  <si>
    <t>10時</t>
    <rPh sb="2" eb="3">
      <t>ジ</t>
    </rPh>
    <phoneticPr fontId="4"/>
  </si>
  <si>
    <t>9時</t>
    <rPh sb="1" eb="2">
      <t>ジ</t>
    </rPh>
    <phoneticPr fontId="4"/>
  </si>
  <si>
    <t>8時</t>
    <rPh sb="1" eb="2">
      <t>ジ</t>
    </rPh>
    <phoneticPr fontId="4"/>
  </si>
  <si>
    <t>7時</t>
    <rPh sb="1" eb="2">
      <t>ジ</t>
    </rPh>
    <phoneticPr fontId="4"/>
  </si>
  <si>
    <t>３φ</t>
    <phoneticPr fontId="4"/>
  </si>
  <si>
    <t>２φ</t>
    <phoneticPr fontId="4"/>
  </si>
  <si>
    <t>１φ</t>
    <phoneticPr fontId="4"/>
  </si>
  <si>
    <t>　　　階梯
　時</t>
    <rPh sb="3" eb="5">
      <t>カイテイ</t>
    </rPh>
    <rPh sb="7" eb="8">
      <t>ジ</t>
    </rPh>
    <phoneticPr fontId="4"/>
  </si>
  <si>
    <t>平成３０年１１月１４日（水）</t>
    <rPh sb="12" eb="13">
      <t>スイ</t>
    </rPh>
    <phoneticPr fontId="4"/>
  </si>
  <si>
    <t>Ｎｏ．１３　越智はなみずき台入口</t>
  </si>
  <si>
    <t>階梯秒数</t>
    <rPh sb="0" eb="2">
      <t>カイテイ</t>
    </rPh>
    <rPh sb="2" eb="3">
      <t>ビョウ</t>
    </rPh>
    <rPh sb="3" eb="4">
      <t>スウ</t>
    </rPh>
    <phoneticPr fontId="4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</si>
  <si>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4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</si>
  <si>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4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</si>
  <si>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</si>
  <si>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4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</si>
  <si>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4"/>
  </si>
  <si>
    <t>[分:秒]</t>
    <rPh sb="1" eb="2">
      <t>フン</t>
    </rPh>
    <rPh sb="3" eb="4">
      <t>ビョウ</t>
    </rPh>
    <phoneticPr fontId="4"/>
  </si>
  <si>
    <t>【ｍ】</t>
  </si>
  <si>
    <t>【ｍ】</t>
    <phoneticPr fontId="4"/>
  </si>
  <si>
    <t xml:space="preserve"> 時間帯</t>
    <rPh sb="1" eb="4">
      <t>ジカンタイ</t>
    </rPh>
    <phoneticPr fontId="4"/>
  </si>
  <si>
    <t>滞留長</t>
    <rPh sb="0" eb="2">
      <t>タイリュウ</t>
    </rPh>
    <rPh sb="2" eb="3">
      <t>チョウ</t>
    </rPh>
    <phoneticPr fontId="4"/>
  </si>
  <si>
    <t>渋滞原因</t>
    <rPh sb="0" eb="2">
      <t>ジュウタイ</t>
    </rPh>
    <rPh sb="2" eb="4">
      <t>ゲンイン</t>
    </rPh>
    <phoneticPr fontId="4"/>
  </si>
  <si>
    <t>通過時間</t>
    <rPh sb="0" eb="2">
      <t>ツウカ</t>
    </rPh>
    <rPh sb="2" eb="4">
      <t>ジカン</t>
    </rPh>
    <phoneticPr fontId="4"/>
  </si>
  <si>
    <t>渋滞長</t>
    <rPh sb="0" eb="2">
      <t>ジュウタイ</t>
    </rPh>
    <rPh sb="2" eb="3">
      <t>チョウ</t>
    </rPh>
    <phoneticPr fontId="4"/>
  </si>
  <si>
    <t>グラフ描画データ</t>
  </si>
  <si>
    <t>　</t>
    <phoneticPr fontId="4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</si>
  <si>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4"/>
  </si>
  <si>
    <t>①</t>
    <phoneticPr fontId="4"/>
  </si>
  <si>
    <t>凡　例</t>
    <rPh sb="0" eb="1">
      <t>ボン</t>
    </rPh>
    <rPh sb="2" eb="3">
      <t>レイ</t>
    </rPh>
    <phoneticPr fontId="4"/>
  </si>
  <si>
    <t>No.13　越智はなみずき台入口</t>
    <rPh sb="6" eb="8">
      <t>オチ</t>
    </rPh>
    <rPh sb="13" eb="14">
      <t>ダイ</t>
    </rPh>
    <rPh sb="14" eb="16">
      <t>イリグチ</t>
    </rPh>
    <phoneticPr fontId="4"/>
  </si>
  <si>
    <t>調査地点</t>
  </si>
  <si>
    <t>7:00～19:00（12時間）</t>
    <phoneticPr fontId="4"/>
  </si>
  <si>
    <t>調査時間</t>
    <rPh sb="0" eb="2">
      <t>チョウサ</t>
    </rPh>
    <rPh sb="2" eb="4">
      <t>ジカン</t>
    </rPh>
    <phoneticPr fontId="4"/>
  </si>
  <si>
    <t>平成30年11月14日(水)</t>
    <rPh sb="12" eb="13">
      <t>スイ</t>
    </rPh>
    <phoneticPr fontId="4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</si>
  <si>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4"/>
  </si>
  <si>
    <t>調査年月日</t>
    <rPh sb="0" eb="2">
      <t>チョウサ</t>
    </rPh>
    <rPh sb="2" eb="5">
      <t>ネンガッピ</t>
    </rPh>
    <phoneticPr fontId="4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</si>
  <si>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4"/>
  </si>
  <si>
    <t>【ｍ】</t>
    <phoneticPr fontId="4"/>
  </si>
  <si>
    <t>　</t>
    <phoneticPr fontId="4"/>
  </si>
  <si>
    <t>②-1</t>
    <phoneticPr fontId="4"/>
  </si>
  <si>
    <t>7:00～19:00（12時間）</t>
    <phoneticPr fontId="4"/>
  </si>
  <si>
    <t/>
  </si>
  <si>
    <t>②-2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</si>
</sst>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0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0"/>
    <xf numFmtId="0" fontId="17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488">
    <xf numFmtId="0" fontId="0" fillId="0" borderId="0" xfId="0">
      <alignment vertical="center"/>
    </xf>
    <xf numFmtId="0" fontId="31" fillId="0" borderId="1" xfId="0" applyFont="1" applyBorder="1">
      <alignment vertical="center"/>
    </xf>
    <xf numFmtId="0" fontId="31" fillId="0" borderId="2" xfId="0" applyFont="1" applyBorder="1">
      <alignment vertical="center"/>
    </xf>
    <xf numFmtId="0" fontId="31" fillId="0" borderId="3" xfId="0" applyFont="1" applyBorder="1" applyAlignment="1"/>
    <xf numFmtId="0" fontId="31" fillId="0" borderId="4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0" xfId="0" applyFont="1" applyBorder="1" applyAlignment="1">
      <alignment horizontal="centerContinuous" vertical="center"/>
    </xf>
    <xf numFmtId="0" fontId="31" fillId="0" borderId="8" xfId="0" applyFont="1" applyBorder="1" applyAlignment="1">
      <alignment horizontal="center" vertical="center" wrapText="1"/>
    </xf>
    <xf numFmtId="20" fontId="3" fillId="0" borderId="9" xfId="0" quotePrefix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20" fontId="3" fillId="0" borderId="11" xfId="0" quotePrefix="1" applyNumberFormat="1" applyFont="1" applyBorder="1" applyAlignment="1">
      <alignment horizontal="right" vertical="center"/>
    </xf>
    <xf numFmtId="20" fontId="3" fillId="0" borderId="12" xfId="0" quotePrefix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20" fontId="3" fillId="0" borderId="14" xfId="0" quotePrefix="1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7" fontId="3" fillId="0" borderId="18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1" fillId="0" borderId="22" xfId="0" applyFont="1" applyBorder="1">
      <alignment vertical="center"/>
    </xf>
    <xf numFmtId="0" fontId="31" fillId="0" borderId="23" xfId="0" applyFont="1" applyBorder="1" applyAlignment="1">
      <alignment horizontal="right" vertical="center"/>
    </xf>
    <xf numFmtId="0" fontId="31" fillId="0" borderId="7" xfId="0" applyFont="1" applyBorder="1" applyAlignment="1">
      <alignment horizontal="right" vertical="center"/>
    </xf>
    <xf numFmtId="0" fontId="32" fillId="0" borderId="0" xfId="0" applyFont="1" applyBorder="1">
      <alignment vertical="center"/>
    </xf>
    <xf numFmtId="0" fontId="31" fillId="0" borderId="24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25" xfId="0" applyFont="1" applyBorder="1">
      <alignment vertical="center"/>
    </xf>
    <xf numFmtId="0" fontId="31" fillId="0" borderId="26" xfId="0" applyFont="1" applyBorder="1">
      <alignment vertical="center"/>
    </xf>
    <xf numFmtId="0" fontId="31" fillId="0" borderId="0" xfId="0" applyFont="1" applyAlignment="1">
      <alignment horizontal="right" vertical="center"/>
    </xf>
    <xf numFmtId="0" fontId="31" fillId="0" borderId="2" xfId="0" applyFont="1" applyBorder="1" applyAlignment="1">
      <alignment horizontal="centerContinuous" vertical="center"/>
    </xf>
    <xf numFmtId="0" fontId="32" fillId="0" borderId="0" xfId="0" applyFont="1" applyAlignment="1">
      <alignment vertical="center"/>
    </xf>
    <xf numFmtId="0" fontId="31" fillId="0" borderId="27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7" fontId="3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7" fontId="31" fillId="0" borderId="0" xfId="0" applyNumberFormat="1" applyFont="1" applyBorder="1" applyAlignment="1">
      <alignment vertical="center"/>
    </xf>
    <xf numFmtId="10" fontId="31" fillId="0" borderId="0" xfId="0" applyNumberFormat="1" applyFont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3" fillId="0" borderId="0" xfId="0" applyFont="1" applyBorder="1" applyAlignment="1">
      <alignment horizontal="centerContinuous" vertical="center"/>
    </xf>
    <xf numFmtId="176" fontId="3" fillId="0" borderId="5" xfId="0" applyNumberFormat="1" applyFont="1" applyBorder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3" fillId="0" borderId="0" xfId="0" applyFont="1" applyAlignment="1"/>
    <xf numFmtId="0" fontId="31" fillId="0" borderId="0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 wrapText="1"/>
    </xf>
    <xf numFmtId="177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0" fontId="34" fillId="0" borderId="0" xfId="0" applyFont="1" applyAlignment="1">
      <alignment horizontal="right" vertical="top"/>
    </xf>
    <xf numFmtId="0" fontId="11" fillId="0" borderId="0" xfId="4" applyFont="1"/>
    <xf numFmtId="0" fontId="11" fillId="0" borderId="0" xfId="4" applyFont="1" applyAlignment="1">
      <alignment horizontal="right"/>
    </xf>
    <xf numFmtId="0" fontId="13" fillId="0" borderId="0" xfId="4" applyFont="1"/>
    <xf numFmtId="0" fontId="3" fillId="0" borderId="0" xfId="3" applyFont="1" applyFill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Border="1">
      <alignment vertical="center"/>
    </xf>
    <xf numFmtId="0" fontId="3" fillId="0" borderId="0" xfId="3" applyFont="1" applyFill="1" applyBorder="1" applyAlignment="1">
      <alignment horizontal="center" vertical="center"/>
    </xf>
    <xf numFmtId="177" fontId="11" fillId="0" borderId="2" xfId="3" applyNumberFormat="1" applyFont="1" applyFill="1" applyBorder="1">
      <alignment vertical="center"/>
    </xf>
    <xf numFmtId="0" fontId="11" fillId="0" borderId="2" xfId="3" applyFont="1" applyFill="1" applyBorder="1">
      <alignment vertical="center"/>
    </xf>
    <xf numFmtId="20" fontId="11" fillId="0" borderId="2" xfId="3" quotePrefix="1" applyNumberFormat="1" applyFont="1" applyFill="1" applyBorder="1" applyAlignment="1">
      <alignment horizontal="centerContinuous" vertical="center"/>
    </xf>
    <xf numFmtId="177" fontId="11" fillId="0" borderId="31" xfId="3" applyNumberFormat="1" applyFont="1" applyFill="1" applyBorder="1">
      <alignment vertical="center"/>
    </xf>
    <xf numFmtId="177" fontId="11" fillId="0" borderId="5" xfId="3" applyNumberFormat="1" applyFont="1" applyFill="1" applyBorder="1">
      <alignment vertical="center"/>
    </xf>
    <xf numFmtId="0" fontId="11" fillId="0" borderId="5" xfId="3" applyFont="1" applyFill="1" applyBorder="1">
      <alignment vertical="center"/>
    </xf>
    <xf numFmtId="0" fontId="11" fillId="0" borderId="53" xfId="3" applyFont="1" applyFill="1" applyBorder="1">
      <alignment vertical="center"/>
    </xf>
    <xf numFmtId="0" fontId="11" fillId="0" borderId="17" xfId="3" applyFont="1" applyFill="1" applyBorder="1" applyAlignment="1">
      <alignment horizontal="centerContinuous" vertical="center"/>
    </xf>
    <xf numFmtId="0" fontId="11" fillId="0" borderId="15" xfId="3" applyFont="1" applyFill="1" applyBorder="1" applyAlignment="1">
      <alignment horizontal="centerContinuous" vertical="center"/>
    </xf>
    <xf numFmtId="177" fontId="11" fillId="0" borderId="54" xfId="3" applyNumberFormat="1" applyFont="1" applyFill="1" applyBorder="1">
      <alignment vertical="center"/>
    </xf>
    <xf numFmtId="177" fontId="11" fillId="0" borderId="55" xfId="3" applyNumberFormat="1" applyFont="1" applyFill="1" applyBorder="1">
      <alignment vertical="center"/>
    </xf>
    <xf numFmtId="0" fontId="11" fillId="0" borderId="55" xfId="3" applyFont="1" applyFill="1" applyBorder="1">
      <alignment vertical="center"/>
    </xf>
    <xf numFmtId="0" fontId="11" fillId="0" borderId="56" xfId="3" applyNumberFormat="1" applyFont="1" applyFill="1" applyBorder="1">
      <alignment vertical="center"/>
    </xf>
    <xf numFmtId="20" fontId="11" fillId="0" borderId="57" xfId="3" quotePrefix="1" applyNumberFormat="1" applyFont="1" applyFill="1" applyBorder="1" applyAlignment="1">
      <alignment horizontal="centerContinuous" vertical="center"/>
    </xf>
    <xf numFmtId="20" fontId="11" fillId="0" borderId="58" xfId="3" quotePrefix="1" applyNumberFormat="1" applyFont="1" applyFill="1" applyBorder="1" applyAlignment="1">
      <alignment horizontal="centerContinuous" vertical="center"/>
    </xf>
    <xf numFmtId="177" fontId="11" fillId="0" borderId="59" xfId="3" applyNumberFormat="1" applyFont="1" applyFill="1" applyBorder="1">
      <alignment vertical="center"/>
    </xf>
    <xf numFmtId="177" fontId="11" fillId="0" borderId="60" xfId="3" applyNumberFormat="1" applyFont="1" applyFill="1" applyBorder="1">
      <alignment vertical="center"/>
    </xf>
    <xf numFmtId="0" fontId="11" fillId="0" borderId="60" xfId="3" applyFont="1" applyFill="1" applyBorder="1">
      <alignment vertical="center"/>
    </xf>
    <xf numFmtId="0" fontId="11" fillId="0" borderId="61" xfId="3" applyNumberFormat="1" applyFont="1" applyFill="1" applyBorder="1">
      <alignment vertical="center"/>
    </xf>
    <xf numFmtId="20" fontId="11" fillId="0" borderId="6" xfId="3" quotePrefix="1" applyNumberFormat="1" applyFont="1" applyFill="1" applyBorder="1" applyAlignment="1">
      <alignment horizontal="centerContinuous" vertical="center"/>
    </xf>
    <xf numFmtId="20" fontId="11" fillId="0" borderId="33" xfId="3" quotePrefix="1" applyNumberFormat="1" applyFont="1" applyFill="1" applyBorder="1" applyAlignment="1">
      <alignment horizontal="centerContinuous" vertical="center"/>
    </xf>
    <xf numFmtId="177" fontId="11" fillId="0" borderId="62" xfId="3" applyNumberFormat="1" applyFont="1" applyFill="1" applyBorder="1">
      <alignment vertical="center"/>
    </xf>
    <xf numFmtId="177" fontId="11" fillId="0" borderId="63" xfId="3" applyNumberFormat="1" applyFont="1" applyFill="1" applyBorder="1">
      <alignment vertical="center"/>
    </xf>
    <xf numFmtId="0" fontId="11" fillId="0" borderId="63" xfId="3" applyFont="1" applyFill="1" applyBorder="1">
      <alignment vertical="center"/>
    </xf>
    <xf numFmtId="0" fontId="11" fillId="0" borderId="64" xfId="3" applyNumberFormat="1" applyFont="1" applyFill="1" applyBorder="1">
      <alignment vertical="center"/>
    </xf>
    <xf numFmtId="20" fontId="11" fillId="0" borderId="65" xfId="3" quotePrefix="1" applyNumberFormat="1" applyFont="1" applyFill="1" applyBorder="1" applyAlignment="1">
      <alignment horizontal="centerContinuous" vertical="center"/>
    </xf>
    <xf numFmtId="20" fontId="11" fillId="0" borderId="41" xfId="3" quotePrefix="1" applyNumberFormat="1" applyFont="1" applyFill="1" applyBorder="1" applyAlignment="1">
      <alignment horizontal="centerContinuous" vertical="center"/>
    </xf>
    <xf numFmtId="177" fontId="11" fillId="0" borderId="29" xfId="3" applyNumberFormat="1" applyFont="1" applyFill="1" applyBorder="1">
      <alignment vertical="center"/>
    </xf>
    <xf numFmtId="177" fontId="11" fillId="0" borderId="18" xfId="3" applyNumberFormat="1" applyFont="1" applyFill="1" applyBorder="1">
      <alignment vertical="center"/>
    </xf>
    <xf numFmtId="0" fontId="11" fillId="0" borderId="18" xfId="3" applyFont="1" applyFill="1" applyBorder="1">
      <alignment vertical="center"/>
    </xf>
    <xf numFmtId="0" fontId="11" fillId="0" borderId="66" xfId="3" applyNumberFormat="1" applyFont="1" applyFill="1" applyBorder="1">
      <alignment vertical="center"/>
    </xf>
    <xf numFmtId="20" fontId="11" fillId="0" borderId="11" xfId="3" quotePrefix="1" applyNumberFormat="1" applyFont="1" applyFill="1" applyBorder="1" applyAlignment="1">
      <alignment horizontal="centerContinuous" vertical="center"/>
    </xf>
    <xf numFmtId="20" fontId="11" fillId="0" borderId="9" xfId="3" quotePrefix="1" applyNumberFormat="1" applyFont="1" applyFill="1" applyBorder="1" applyAlignment="1">
      <alignment horizontal="centerContinuous" vertical="center"/>
    </xf>
    <xf numFmtId="177" fontId="11" fillId="0" borderId="67" xfId="3" applyNumberFormat="1" applyFont="1" applyFill="1" applyBorder="1">
      <alignment vertical="center"/>
    </xf>
    <xf numFmtId="177" fontId="11" fillId="0" borderId="68" xfId="3" applyNumberFormat="1" applyFont="1" applyFill="1" applyBorder="1">
      <alignment vertical="center"/>
    </xf>
    <xf numFmtId="0" fontId="11" fillId="0" borderId="68" xfId="3" applyFont="1" applyFill="1" applyBorder="1">
      <alignment vertical="center"/>
    </xf>
    <xf numFmtId="0" fontId="11" fillId="0" borderId="69" xfId="3" applyFont="1" applyFill="1" applyBorder="1">
      <alignment vertical="center"/>
    </xf>
    <xf numFmtId="20" fontId="11" fillId="0" borderId="52" xfId="3" quotePrefix="1" applyNumberFormat="1" applyFont="1" applyFill="1" applyBorder="1" applyAlignment="1">
      <alignment horizontal="centerContinuous" vertical="center"/>
    </xf>
    <xf numFmtId="20" fontId="11" fillId="0" borderId="50" xfId="3" quotePrefix="1" applyNumberFormat="1" applyFont="1" applyFill="1" applyBorder="1" applyAlignment="1">
      <alignment horizontal="centerContinuous" vertical="center"/>
    </xf>
    <xf numFmtId="20" fontId="11" fillId="0" borderId="17" xfId="3" quotePrefix="1" applyNumberFormat="1" applyFont="1" applyFill="1" applyBorder="1" applyAlignment="1">
      <alignment horizontal="centerContinuous" vertical="center"/>
    </xf>
    <xf numFmtId="20" fontId="11" fillId="0" borderId="15" xfId="3" quotePrefix="1" applyNumberFormat="1" applyFont="1" applyFill="1" applyBorder="1" applyAlignment="1">
      <alignment horizontal="centerContinuous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right" vertical="top"/>
    </xf>
    <xf numFmtId="0" fontId="11" fillId="0" borderId="3" xfId="3" applyFont="1" applyFill="1" applyBorder="1" applyAlignment="1">
      <alignment horizontal="center"/>
    </xf>
    <xf numFmtId="0" fontId="11" fillId="0" borderId="23" xfId="3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/>
    </xf>
    <xf numFmtId="0" fontId="3" fillId="0" borderId="7" xfId="3" applyFont="1" applyFill="1" applyBorder="1">
      <alignment vertical="center"/>
    </xf>
    <xf numFmtId="0" fontId="3" fillId="0" borderId="4" xfId="3" applyFont="1" applyFill="1" applyBorder="1">
      <alignment vertical="center"/>
    </xf>
    <xf numFmtId="0" fontId="3" fillId="0" borderId="3" xfId="3" applyFont="1" applyFill="1" applyBorder="1">
      <alignment vertical="center"/>
    </xf>
    <xf numFmtId="0" fontId="11" fillId="0" borderId="26" xfId="3" applyFont="1" applyFill="1" applyBorder="1" applyAlignment="1">
      <alignment vertical="distributed" textRotation="255"/>
    </xf>
    <xf numFmtId="0" fontId="11" fillId="0" borderId="0" xfId="3" applyFont="1" applyFill="1">
      <alignment vertical="center"/>
    </xf>
    <xf numFmtId="0" fontId="3" fillId="0" borderId="6" xfId="3" applyFont="1" applyFill="1" applyBorder="1">
      <alignment vertical="center"/>
    </xf>
    <xf numFmtId="0" fontId="3" fillId="0" borderId="33" xfId="3" applyFont="1" applyFill="1" applyBorder="1">
      <alignment vertical="center"/>
    </xf>
    <xf numFmtId="0" fontId="11" fillId="0" borderId="24" xfId="3" applyFont="1" applyFill="1" applyBorder="1" applyAlignment="1">
      <alignment vertical="distributed" textRotation="255"/>
    </xf>
    <xf numFmtId="0" fontId="11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center" vertical="center"/>
    </xf>
    <xf numFmtId="0" fontId="3" fillId="0" borderId="24" xfId="3" applyFont="1" applyFill="1" applyBorder="1">
      <alignment vertical="center"/>
    </xf>
    <xf numFmtId="20" fontId="3" fillId="0" borderId="0" xfId="3" applyNumberFormat="1" applyFont="1" applyFill="1">
      <alignment vertical="center"/>
    </xf>
    <xf numFmtId="0" fontId="3" fillId="0" borderId="23" xfId="3" applyFont="1" applyFill="1" applyBorder="1">
      <alignment vertical="center"/>
    </xf>
    <xf numFmtId="0" fontId="3" fillId="0" borderId="2" xfId="3" applyFont="1" applyFill="1" applyBorder="1">
      <alignment vertical="center"/>
    </xf>
    <xf numFmtId="0" fontId="3" fillId="0" borderId="1" xfId="3" applyFont="1" applyFill="1" applyBorder="1">
      <alignment vertical="center"/>
    </xf>
    <xf numFmtId="0" fontId="3" fillId="0" borderId="25" xfId="3" applyFont="1" applyFill="1" applyBorder="1">
      <alignment vertical="center"/>
    </xf>
    <xf numFmtId="0" fontId="13" fillId="0" borderId="0" xfId="3" applyFont="1" applyFill="1">
      <alignment vertical="center"/>
    </xf>
    <xf numFmtId="0" fontId="36" fillId="0" borderId="31" xfId="0" applyFont="1" applyBorder="1">
      <alignment vertical="center"/>
    </xf>
    <xf numFmtId="0" fontId="36" fillId="0" borderId="5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right" vertical="center"/>
    </xf>
    <xf numFmtId="0" fontId="15" fillId="0" borderId="30" xfId="0" applyFont="1" applyBorder="1">
      <alignment vertical="center"/>
    </xf>
    <xf numFmtId="0" fontId="15" fillId="0" borderId="19" xfId="0" applyFont="1" applyBorder="1">
      <alignment vertical="center"/>
    </xf>
    <xf numFmtId="20" fontId="15" fillId="0" borderId="14" xfId="0" quotePrefix="1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0" fontId="15" fillId="0" borderId="12" xfId="0" quotePrefix="1" applyNumberFormat="1" applyFont="1" applyBorder="1" applyAlignment="1">
      <alignment horizontal="right" vertical="center"/>
    </xf>
    <xf numFmtId="0" fontId="15" fillId="0" borderId="29" xfId="0" applyFont="1" applyBorder="1">
      <alignment vertical="center"/>
    </xf>
    <xf numFmtId="0" fontId="15" fillId="0" borderId="18" xfId="0" applyFont="1" applyBorder="1">
      <alignment vertical="center"/>
    </xf>
    <xf numFmtId="20" fontId="15" fillId="0" borderId="11" xfId="0" quotePrefix="1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20" fontId="15" fillId="0" borderId="9" xfId="0" quotePrefix="1" applyNumberFormat="1" applyFont="1" applyBorder="1" applyAlignment="1">
      <alignment horizontal="right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right" vertical="center"/>
    </xf>
    <xf numFmtId="0" fontId="36" fillId="0" borderId="4" xfId="0" applyFont="1" applyBorder="1">
      <alignment vertical="center"/>
    </xf>
    <xf numFmtId="0" fontId="36" fillId="0" borderId="3" xfId="0" applyFont="1" applyBorder="1" applyAlignment="1"/>
    <xf numFmtId="0" fontId="36" fillId="0" borderId="11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23" xfId="0" applyFont="1" applyBorder="1" applyAlignment="1">
      <alignment horizontal="right" vertical="center"/>
    </xf>
    <xf numFmtId="0" fontId="36" fillId="0" borderId="2" xfId="0" applyFont="1" applyBorder="1">
      <alignment vertical="center"/>
    </xf>
    <xf numFmtId="0" fontId="36" fillId="0" borderId="1" xfId="0" applyFont="1" applyBorder="1">
      <alignment vertical="center"/>
    </xf>
    <xf numFmtId="0" fontId="3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6" fillId="0" borderId="22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>
      <alignment vertical="center"/>
    </xf>
    <xf numFmtId="0" fontId="36" fillId="0" borderId="70" xfId="0" applyFont="1" applyBorder="1" applyAlignment="1">
      <alignment horizontal="center" vertical="center" wrapText="1"/>
    </xf>
    <xf numFmtId="0" fontId="37" fillId="0" borderId="0" xfId="0" applyFont="1" applyAlignment="1">
      <alignment horizontal="right" vertical="top"/>
    </xf>
    <xf numFmtId="0" fontId="31" fillId="0" borderId="3" xfId="0" applyFont="1" applyBorder="1">
      <alignment vertical="center"/>
    </xf>
    <xf numFmtId="0" fontId="31" fillId="0" borderId="33" xfId="0" applyFont="1" applyBorder="1">
      <alignment vertical="center"/>
    </xf>
    <xf numFmtId="0" fontId="37" fillId="0" borderId="0" xfId="0" applyFont="1">
      <alignment vertical="center"/>
    </xf>
    <xf numFmtId="0" fontId="11" fillId="0" borderId="31" xfId="3" applyNumberFormat="1" applyFont="1" applyFill="1" applyBorder="1">
      <alignment vertical="center"/>
    </xf>
    <xf numFmtId="0" fontId="11" fillId="0" borderId="5" xfId="3" applyNumberFormat="1" applyFont="1" applyFill="1" applyBorder="1">
      <alignment vertical="center"/>
    </xf>
    <xf numFmtId="0" fontId="11" fillId="0" borderId="22" xfId="3" applyNumberFormat="1" applyFont="1" applyFill="1" applyBorder="1">
      <alignment vertical="center"/>
    </xf>
    <xf numFmtId="0" fontId="11" fillId="0" borderId="53" xfId="3" applyNumberFormat="1" applyFont="1" applyFill="1" applyBorder="1">
      <alignment vertical="center"/>
    </xf>
    <xf numFmtId="0" fontId="11" fillId="0" borderId="71" xfId="3" applyNumberFormat="1" applyFont="1" applyFill="1" applyBorder="1">
      <alignment vertical="center"/>
    </xf>
    <xf numFmtId="0" fontId="11" fillId="0" borderId="54" xfId="3" applyNumberFormat="1" applyFont="1" applyFill="1" applyBorder="1">
      <alignment vertical="center"/>
    </xf>
    <xf numFmtId="0" fontId="11" fillId="0" borderId="55" xfId="3" applyNumberFormat="1" applyFont="1" applyFill="1" applyBorder="1">
      <alignment vertical="center"/>
    </xf>
    <xf numFmtId="0" fontId="11" fillId="0" borderId="72" xfId="3" applyNumberFormat="1" applyFont="1" applyFill="1" applyBorder="1">
      <alignment vertical="center"/>
    </xf>
    <xf numFmtId="0" fontId="11" fillId="0" borderId="73" xfId="3" applyNumberFormat="1" applyFont="1" applyFill="1" applyBorder="1">
      <alignment vertical="center"/>
    </xf>
    <xf numFmtId="0" fontId="11" fillId="0" borderId="59" xfId="3" applyNumberFormat="1" applyFont="1" applyFill="1" applyBorder="1">
      <alignment vertical="center"/>
    </xf>
    <xf numFmtId="0" fontId="11" fillId="0" borderId="60" xfId="3" applyNumberFormat="1" applyFont="1" applyFill="1" applyBorder="1">
      <alignment vertical="center"/>
    </xf>
    <xf numFmtId="0" fontId="11" fillId="0" borderId="74" xfId="3" applyNumberFormat="1" applyFont="1" applyFill="1" applyBorder="1">
      <alignment vertical="center"/>
    </xf>
    <xf numFmtId="0" fontId="11" fillId="0" borderId="75" xfId="3" applyNumberFormat="1" applyFont="1" applyFill="1" applyBorder="1">
      <alignment vertical="center"/>
    </xf>
    <xf numFmtId="0" fontId="11" fillId="0" borderId="62" xfId="3" applyNumberFormat="1" applyFont="1" applyFill="1" applyBorder="1">
      <alignment vertical="center"/>
    </xf>
    <xf numFmtId="0" fontId="11" fillId="0" borderId="63" xfId="3" applyNumberFormat="1" applyFont="1" applyFill="1" applyBorder="1">
      <alignment vertical="center"/>
    </xf>
    <xf numFmtId="0" fontId="11" fillId="0" borderId="76" xfId="3" applyNumberFormat="1" applyFont="1" applyFill="1" applyBorder="1">
      <alignment vertical="center"/>
    </xf>
    <xf numFmtId="0" fontId="11" fillId="0" borderId="77" xfId="3" applyNumberFormat="1" applyFont="1" applyFill="1" applyBorder="1">
      <alignment vertical="center"/>
    </xf>
    <xf numFmtId="0" fontId="11" fillId="0" borderId="29" xfId="3" applyNumberFormat="1" applyFont="1" applyFill="1" applyBorder="1">
      <alignment vertical="center"/>
    </xf>
    <xf numFmtId="0" fontId="11" fillId="0" borderId="18" xfId="3" applyNumberFormat="1" applyFont="1" applyFill="1" applyBorder="1">
      <alignment vertical="center"/>
    </xf>
    <xf numFmtId="0" fontId="11" fillId="0" borderId="20" xfId="3" applyNumberFormat="1" applyFont="1" applyFill="1" applyBorder="1">
      <alignment vertical="center"/>
    </xf>
    <xf numFmtId="0" fontId="11" fillId="0" borderId="78" xfId="3" applyNumberFormat="1" applyFont="1" applyFill="1" applyBorder="1">
      <alignment vertical="center"/>
    </xf>
    <xf numFmtId="0" fontId="11" fillId="0" borderId="67" xfId="3" applyNumberFormat="1" applyFont="1" applyFill="1" applyBorder="1">
      <alignment vertical="center"/>
    </xf>
    <xf numFmtId="0" fontId="11" fillId="0" borderId="68" xfId="3" applyNumberFormat="1" applyFont="1" applyFill="1" applyBorder="1">
      <alignment vertical="center"/>
    </xf>
    <xf numFmtId="0" fontId="11" fillId="0" borderId="79" xfId="3" applyNumberFormat="1" applyFont="1" applyFill="1" applyBorder="1">
      <alignment vertical="center"/>
    </xf>
    <xf numFmtId="0" fontId="11" fillId="0" borderId="69" xfId="3" applyNumberFormat="1" applyFont="1" applyFill="1" applyBorder="1">
      <alignment vertical="center"/>
    </xf>
    <xf numFmtId="0" fontId="11" fillId="0" borderId="80" xfId="3" applyNumberFormat="1" applyFont="1" applyFill="1" applyBorder="1">
      <alignment vertical="center"/>
    </xf>
    <xf numFmtId="0" fontId="11" fillId="0" borderId="7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0" fontId="16" fillId="0" borderId="0" xfId="2" applyFont="1"/>
    <xf numFmtId="0" fontId="16" fillId="0" borderId="82" xfId="2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6" fillId="0" borderId="70" xfId="2" applyFont="1" applyBorder="1" applyAlignment="1">
      <alignment horizontal="center"/>
    </xf>
    <xf numFmtId="0" fontId="16" fillId="0" borderId="28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27" xfId="2" applyFont="1" applyBorder="1" applyAlignment="1">
      <alignment horizontal="center"/>
    </xf>
    <xf numFmtId="0" fontId="16" fillId="0" borderId="14" xfId="2" applyFont="1" applyBorder="1" applyAlignment="1">
      <alignment horizontal="center"/>
    </xf>
    <xf numFmtId="0" fontId="16" fillId="0" borderId="19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0" fontId="16" fillId="0" borderId="30" xfId="2" applyFont="1" applyBorder="1" applyAlignment="1">
      <alignment horizontal="center"/>
    </xf>
    <xf numFmtId="0" fontId="16" fillId="0" borderId="83" xfId="2" applyFont="1" applyBorder="1" applyAlignment="1">
      <alignment horizontal="center"/>
    </xf>
    <xf numFmtId="0" fontId="16" fillId="0" borderId="84" xfId="2" applyFont="1" applyBorder="1" applyAlignment="1">
      <alignment horizontal="center"/>
    </xf>
    <xf numFmtId="0" fontId="16" fillId="0" borderId="11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6" fillId="0" borderId="29" xfId="2" applyFont="1" applyBorder="1" applyAlignment="1">
      <alignment horizontal="center"/>
    </xf>
    <xf numFmtId="0" fontId="16" fillId="0" borderId="78" xfId="2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16" fillId="0" borderId="65" xfId="2" applyFont="1" applyBorder="1" applyAlignment="1">
      <alignment horizontal="center"/>
    </xf>
    <xf numFmtId="0" fontId="16" fillId="0" borderId="63" xfId="2" applyFont="1" applyBorder="1" applyAlignment="1">
      <alignment horizontal="center"/>
    </xf>
    <xf numFmtId="0" fontId="16" fillId="0" borderId="76" xfId="2" applyFont="1" applyBorder="1" applyAlignment="1">
      <alignment horizontal="center"/>
    </xf>
    <xf numFmtId="0" fontId="16" fillId="0" borderId="62" xfId="2" applyFont="1" applyBorder="1" applyAlignment="1">
      <alignment horizontal="center"/>
    </xf>
    <xf numFmtId="0" fontId="16" fillId="0" borderId="77" xfId="2" applyFont="1" applyBorder="1" applyAlignment="1">
      <alignment horizontal="center"/>
    </xf>
    <xf numFmtId="0" fontId="16" fillId="0" borderId="64" xfId="2" applyFont="1" applyBorder="1" applyAlignment="1">
      <alignment horizontal="center"/>
    </xf>
    <xf numFmtId="0" fontId="16" fillId="0" borderId="23" xfId="2" applyFont="1" applyBorder="1" applyAlignment="1">
      <alignment horizontal="center"/>
    </xf>
    <xf numFmtId="0" fontId="16" fillId="0" borderId="85" xfId="2" applyFont="1" applyBorder="1" applyAlignment="1">
      <alignment horizontal="center"/>
    </xf>
    <xf numFmtId="0" fontId="16" fillId="0" borderId="86" xfId="2" applyFont="1" applyBorder="1" applyAlignment="1">
      <alignment horizontal="center"/>
    </xf>
    <xf numFmtId="0" fontId="16" fillId="0" borderId="87" xfId="2" applyFont="1" applyBorder="1" applyAlignment="1">
      <alignment horizontal="center"/>
    </xf>
    <xf numFmtId="0" fontId="16" fillId="0" borderId="88" xfId="2" applyFont="1" applyBorder="1" applyAlignment="1">
      <alignment horizontal="center"/>
    </xf>
    <xf numFmtId="0" fontId="16" fillId="0" borderId="89" xfId="2" applyFont="1" applyBorder="1" applyAlignment="1">
      <alignment horizontal="center"/>
    </xf>
    <xf numFmtId="0" fontId="16" fillId="0" borderId="0" xfId="2" applyFont="1" applyAlignment="1">
      <alignment horizontal="right"/>
    </xf>
    <xf numFmtId="0" fontId="11" fillId="0" borderId="0" xfId="5" applyFont="1"/>
    <xf numFmtId="0" fontId="18" fillId="0" borderId="0" xfId="5" applyFont="1"/>
    <xf numFmtId="0" fontId="18" fillId="0" borderId="0" xfId="5" applyFont="1" applyBorder="1"/>
    <xf numFmtId="49" fontId="11" fillId="0" borderId="0" xfId="5" applyNumberFormat="1" applyFont="1"/>
    <xf numFmtId="0" fontId="11" fillId="0" borderId="0" xfId="5" applyFont="1" applyFill="1"/>
    <xf numFmtId="0" fontId="18" fillId="0" borderId="0" xfId="5" applyNumberFormat="1" applyFont="1"/>
    <xf numFmtId="0" fontId="18" fillId="0" borderId="0" xfId="5" applyNumberFormat="1" applyFont="1" applyBorder="1"/>
    <xf numFmtId="0" fontId="19" fillId="0" borderId="0" xfId="5" applyNumberFormat="1" applyFont="1" applyBorder="1"/>
    <xf numFmtId="0" fontId="20" fillId="0" borderId="0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0" fontId="11" fillId="0" borderId="4" xfId="5" applyFont="1" applyBorder="1" applyAlignment="1">
      <alignment vertical="center"/>
    </xf>
    <xf numFmtId="49" fontId="11" fillId="0" borderId="4" xfId="5" applyNumberFormat="1" applyFont="1" applyBorder="1" applyAlignment="1">
      <alignment vertical="center"/>
    </xf>
    <xf numFmtId="0" fontId="11" fillId="0" borderId="3" xfId="5" applyFont="1" applyFill="1" applyBorder="1"/>
    <xf numFmtId="0" fontId="11" fillId="0" borderId="6" xfId="5" applyFont="1" applyBorder="1"/>
    <xf numFmtId="0" fontId="21" fillId="0" borderId="7" xfId="5" applyFont="1" applyBorder="1"/>
    <xf numFmtId="0" fontId="21" fillId="0" borderId="4" xfId="5" applyFont="1" applyBorder="1"/>
    <xf numFmtId="49" fontId="21" fillId="0" borderId="4" xfId="5" applyNumberFormat="1" applyFont="1" applyBorder="1" applyAlignment="1">
      <alignment horizontal="center" vertical="center"/>
    </xf>
    <xf numFmtId="3" fontId="21" fillId="0" borderId="4" xfId="5" applyNumberFormat="1" applyFont="1" applyFill="1" applyBorder="1" applyAlignment="1">
      <alignment vertical="center"/>
    </xf>
    <xf numFmtId="179" fontId="21" fillId="0" borderId="4" xfId="5" applyNumberFormat="1" applyFont="1" applyFill="1" applyBorder="1" applyAlignment="1">
      <alignment vertical="center"/>
    </xf>
    <xf numFmtId="3" fontId="21" fillId="0" borderId="4" xfId="5" quotePrefix="1" applyNumberFormat="1" applyFont="1" applyFill="1" applyBorder="1" applyAlignment="1">
      <alignment horizontal="left" vertical="center"/>
    </xf>
    <xf numFmtId="49" fontId="21" fillId="0" borderId="26" xfId="5" quotePrefix="1" applyNumberFormat="1" applyFont="1" applyBorder="1" applyAlignment="1">
      <alignment horizontal="center" vertical="center"/>
    </xf>
    <xf numFmtId="0" fontId="11" fillId="0" borderId="33" xfId="5" applyFont="1" applyFill="1" applyBorder="1"/>
    <xf numFmtId="0" fontId="21" fillId="0" borderId="6" xfId="5" applyFont="1" applyBorder="1"/>
    <xf numFmtId="0" fontId="21" fillId="0" borderId="0" xfId="5" applyFont="1" applyBorder="1"/>
    <xf numFmtId="49" fontId="21" fillId="0" borderId="0" xfId="5" applyNumberFormat="1" applyFont="1" applyBorder="1" applyAlignment="1">
      <alignment horizontal="center" vertical="center"/>
    </xf>
    <xf numFmtId="3" fontId="21" fillId="0" borderId="0" xfId="5" applyNumberFormat="1" applyFont="1" applyFill="1" applyBorder="1" applyAlignment="1">
      <alignment vertical="center"/>
    </xf>
    <xf numFmtId="179" fontId="21" fillId="0" borderId="0" xfId="5" applyNumberFormat="1" applyFont="1" applyFill="1" applyBorder="1" applyAlignment="1">
      <alignment vertical="center"/>
    </xf>
    <xf numFmtId="3" fontId="21" fillId="0" borderId="0" xfId="5" quotePrefix="1" applyNumberFormat="1" applyFont="1" applyFill="1" applyBorder="1" applyAlignment="1">
      <alignment horizontal="left" vertical="center"/>
    </xf>
    <xf numFmtId="49" fontId="21" fillId="0" borderId="24" xfId="5" quotePrefix="1" applyNumberFormat="1" applyFont="1" applyBorder="1" applyAlignment="1">
      <alignment horizontal="center" vertical="center"/>
    </xf>
    <xf numFmtId="0" fontId="21" fillId="0" borderId="23" xfId="5" applyFont="1" applyBorder="1"/>
    <xf numFmtId="0" fontId="21" fillId="0" borderId="2" xfId="5" applyFont="1" applyBorder="1"/>
    <xf numFmtId="49" fontId="21" fillId="0" borderId="2" xfId="5" applyNumberFormat="1" applyFont="1" applyBorder="1" applyAlignment="1">
      <alignment horizontal="center" vertical="center"/>
    </xf>
    <xf numFmtId="3" fontId="21" fillId="0" borderId="2" xfId="5" applyNumberFormat="1" applyFont="1" applyFill="1" applyBorder="1" applyAlignment="1">
      <alignment vertical="center"/>
    </xf>
    <xf numFmtId="179" fontId="21" fillId="0" borderId="2" xfId="5" applyNumberFormat="1" applyFont="1" applyFill="1" applyBorder="1" applyAlignment="1">
      <alignment vertical="center"/>
    </xf>
    <xf numFmtId="3" fontId="21" fillId="0" borderId="2" xfId="5" quotePrefix="1" applyNumberFormat="1" applyFont="1" applyFill="1" applyBorder="1" applyAlignment="1">
      <alignment horizontal="left" vertical="center"/>
    </xf>
    <xf numFmtId="49" fontId="21" fillId="0" borderId="25" xfId="5" applyNumberFormat="1" applyFont="1" applyBorder="1" applyAlignment="1">
      <alignment horizontal="center" vertical="center"/>
    </xf>
    <xf numFmtId="0" fontId="11" fillId="0" borderId="0" xfId="5" applyFont="1" applyBorder="1"/>
    <xf numFmtId="49" fontId="22" fillId="0" borderId="0" xfId="5" applyNumberFormat="1" applyFont="1" applyBorder="1" applyAlignment="1">
      <alignment horizontal="center" vertical="center"/>
    </xf>
    <xf numFmtId="3" fontId="23" fillId="0" borderId="0" xfId="5" applyNumberFormat="1" applyFont="1" applyFill="1" applyBorder="1" applyAlignment="1">
      <alignment vertical="center"/>
    </xf>
    <xf numFmtId="179" fontId="23" fillId="0" borderId="0" xfId="5" applyNumberFormat="1" applyFont="1" applyFill="1" applyBorder="1" applyAlignment="1">
      <alignment vertical="center"/>
    </xf>
    <xf numFmtId="49" fontId="23" fillId="0" borderId="0" xfId="5" quotePrefix="1" applyNumberFormat="1" applyFont="1" applyBorder="1" applyAlignment="1">
      <alignment horizontal="center" vertical="center"/>
    </xf>
    <xf numFmtId="0" fontId="11" fillId="0" borderId="7" xfId="5" applyFont="1" applyBorder="1"/>
    <xf numFmtId="0" fontId="11" fillId="0" borderId="4" xfId="5" applyFont="1" applyBorder="1"/>
    <xf numFmtId="49" fontId="22" fillId="0" borderId="4" xfId="5" applyNumberFormat="1" applyFont="1" applyBorder="1" applyAlignment="1">
      <alignment horizontal="center" vertical="center"/>
    </xf>
    <xf numFmtId="3" fontId="23" fillId="0" borderId="4" xfId="5" applyNumberFormat="1" applyFont="1" applyFill="1" applyBorder="1" applyAlignment="1">
      <alignment vertical="center"/>
    </xf>
    <xf numFmtId="179" fontId="23" fillId="0" borderId="4" xfId="5" applyNumberFormat="1" applyFont="1" applyFill="1" applyBorder="1" applyAlignment="1">
      <alignment vertical="center"/>
    </xf>
    <xf numFmtId="179" fontId="23" fillId="0" borderId="3" xfId="5" applyNumberFormat="1" applyFont="1" applyFill="1" applyBorder="1" applyAlignment="1">
      <alignment vertical="center"/>
    </xf>
    <xf numFmtId="49" fontId="23" fillId="0" borderId="0" xfId="5" quotePrefix="1" applyNumberFormat="1" applyFont="1" applyBorder="1" applyAlignment="1">
      <alignment vertical="center"/>
    </xf>
    <xf numFmtId="0" fontId="11" fillId="0" borderId="0" xfId="5" applyNumberFormat="1" applyFont="1"/>
    <xf numFmtId="0" fontId="17" fillId="0" borderId="0" xfId="5" applyNumberFormat="1" applyFont="1" applyBorder="1"/>
    <xf numFmtId="0" fontId="24" fillId="0" borderId="0" xfId="5" applyNumberFormat="1" applyFont="1" applyBorder="1" applyAlignment="1">
      <alignment horizontal="center" vertical="center"/>
    </xf>
    <xf numFmtId="0" fontId="11" fillId="0" borderId="0" xfId="5" applyNumberFormat="1" applyFont="1" applyBorder="1"/>
    <xf numFmtId="0" fontId="25" fillId="0" borderId="0" xfId="6" applyNumberFormat="1" applyFont="1" applyBorder="1" applyAlignment="1">
      <alignment vertical="center"/>
    </xf>
    <xf numFmtId="178" fontId="20" fillId="0" borderId="0" xfId="5" applyNumberFormat="1" applyFont="1" applyBorder="1" applyAlignment="1">
      <alignment horizontal="center" vertical="center"/>
    </xf>
    <xf numFmtId="45" fontId="24" fillId="0" borderId="6" xfId="5" applyNumberFormat="1" applyFont="1" applyFill="1" applyBorder="1" applyAlignment="1">
      <alignment horizontal="center" vertical="center"/>
    </xf>
    <xf numFmtId="3" fontId="24" fillId="0" borderId="6" xfId="5" applyNumberFormat="1" applyFont="1" applyFill="1" applyBorder="1" applyAlignment="1">
      <alignment vertical="center"/>
    </xf>
    <xf numFmtId="49" fontId="24" fillId="0" borderId="0" xfId="5" quotePrefix="1" applyNumberFormat="1" applyFont="1" applyBorder="1" applyAlignment="1">
      <alignment horizontal="center" vertical="center"/>
    </xf>
    <xf numFmtId="3" fontId="24" fillId="0" borderId="0" xfId="5" applyNumberFormat="1" applyFont="1" applyFill="1" applyBorder="1" applyAlignment="1">
      <alignment vertical="center"/>
    </xf>
    <xf numFmtId="179" fontId="24" fillId="0" borderId="0" xfId="5" applyNumberFormat="1" applyFont="1" applyFill="1" applyBorder="1" applyAlignment="1">
      <alignment vertical="center"/>
    </xf>
    <xf numFmtId="3" fontId="24" fillId="0" borderId="33" xfId="5" applyNumberFormat="1" applyFont="1" applyFill="1" applyBorder="1" applyAlignment="1">
      <alignment vertical="center"/>
    </xf>
    <xf numFmtId="49" fontId="22" fillId="0" borderId="28" xfId="5" applyNumberFormat="1" applyFont="1" applyBorder="1" applyAlignment="1">
      <alignment horizontal="center" vertical="center"/>
    </xf>
    <xf numFmtId="49" fontId="24" fillId="0" borderId="81" xfId="5" applyNumberFormat="1" applyFont="1" applyBorder="1" applyAlignment="1">
      <alignment horizontal="center" vertical="center" shrinkToFit="1"/>
    </xf>
    <xf numFmtId="180" fontId="22" fillId="0" borderId="81" xfId="5" applyNumberFormat="1" applyFont="1" applyBorder="1" applyAlignment="1">
      <alignment vertical="center"/>
    </xf>
    <xf numFmtId="178" fontId="22" fillId="0" borderId="81" xfId="5" applyNumberFormat="1" applyFont="1" applyBorder="1" applyAlignment="1">
      <alignment vertical="center"/>
    </xf>
    <xf numFmtId="178" fontId="22" fillId="0" borderId="36" xfId="5" applyNumberFormat="1" applyFont="1" applyBorder="1" applyAlignment="1">
      <alignment vertical="center"/>
    </xf>
    <xf numFmtId="20" fontId="22" fillId="0" borderId="37" xfId="5" applyNumberFormat="1" applyFont="1" applyBorder="1" applyAlignment="1">
      <alignment horizontal="center" vertical="center"/>
    </xf>
    <xf numFmtId="49" fontId="22" fillId="0" borderId="30" xfId="5" applyNumberFormat="1" applyFont="1" applyFill="1" applyBorder="1" applyAlignment="1">
      <alignment horizontal="center" vertical="center"/>
    </xf>
    <xf numFmtId="49" fontId="24" fillId="0" borderId="83" xfId="5" applyNumberFormat="1" applyFont="1" applyFill="1" applyBorder="1" applyAlignment="1">
      <alignment horizontal="center" vertical="center" shrinkToFit="1"/>
    </xf>
    <xf numFmtId="180" fontId="22" fillId="0" borderId="83" xfId="5" applyNumberFormat="1" applyFont="1" applyFill="1" applyBorder="1" applyAlignment="1">
      <alignment vertical="center"/>
    </xf>
    <xf numFmtId="178" fontId="22" fillId="0" borderId="83" xfId="5" applyNumberFormat="1" applyFont="1" applyFill="1" applyBorder="1" applyAlignment="1">
      <alignment vertical="center"/>
    </xf>
    <xf numFmtId="178" fontId="22" fillId="0" borderId="12" xfId="5" applyNumberFormat="1" applyFont="1" applyFill="1" applyBorder="1" applyAlignment="1">
      <alignment vertical="center"/>
    </xf>
    <xf numFmtId="20" fontId="22" fillId="0" borderId="39" xfId="5" applyNumberFormat="1" applyFont="1" applyBorder="1" applyAlignment="1">
      <alignment horizontal="center" vertical="center"/>
    </xf>
    <xf numFmtId="49" fontId="24" fillId="0" borderId="77" xfId="5" applyNumberFormat="1" applyFont="1" applyFill="1" applyBorder="1" applyAlignment="1">
      <alignment horizontal="center" vertical="center" shrinkToFit="1"/>
    </xf>
    <xf numFmtId="49" fontId="24" fillId="0" borderId="78" xfId="5" applyNumberFormat="1" applyFont="1" applyFill="1" applyBorder="1" applyAlignment="1">
      <alignment horizontal="center" vertical="center" shrinkToFit="1"/>
    </xf>
    <xf numFmtId="180" fontId="22" fillId="0" borderId="78" xfId="5" applyNumberFormat="1" applyFont="1" applyFill="1" applyBorder="1" applyAlignment="1">
      <alignment vertical="center"/>
    </xf>
    <xf numFmtId="178" fontId="22" fillId="0" borderId="78" xfId="5" applyNumberFormat="1" applyFont="1" applyFill="1" applyBorder="1" applyAlignment="1">
      <alignment vertical="center"/>
    </xf>
    <xf numFmtId="178" fontId="22" fillId="0" borderId="9" xfId="5" applyNumberFormat="1" applyFont="1" applyFill="1" applyBorder="1" applyAlignment="1">
      <alignment vertical="center"/>
    </xf>
    <xf numFmtId="20" fontId="22" fillId="0" borderId="47" xfId="5" applyNumberFormat="1" applyFont="1" applyBorder="1" applyAlignment="1">
      <alignment horizontal="center" vertical="center"/>
    </xf>
    <xf numFmtId="181" fontId="18" fillId="0" borderId="0" xfId="5" applyNumberFormat="1" applyFont="1" applyBorder="1"/>
    <xf numFmtId="49" fontId="22" fillId="0" borderId="29" xfId="5" applyNumberFormat="1" applyFont="1" applyFill="1" applyBorder="1" applyAlignment="1">
      <alignment horizontal="center" vertical="center"/>
    </xf>
    <xf numFmtId="49" fontId="22" fillId="0" borderId="67" xfId="5" applyNumberFormat="1" applyFont="1" applyBorder="1" applyAlignment="1">
      <alignment horizontal="center" vertical="center"/>
    </xf>
    <xf numFmtId="49" fontId="24" fillId="0" borderId="80" xfId="5" applyNumberFormat="1" applyFont="1" applyBorder="1" applyAlignment="1">
      <alignment horizontal="center" vertical="center" shrinkToFit="1"/>
    </xf>
    <xf numFmtId="180" fontId="22" fillId="0" borderId="80" xfId="5" applyNumberFormat="1" applyFont="1" applyBorder="1" applyAlignment="1">
      <alignment vertical="center"/>
    </xf>
    <xf numFmtId="178" fontId="22" fillId="0" borderId="80" xfId="5" applyNumberFormat="1" applyFont="1" applyBorder="1" applyAlignment="1">
      <alignment vertical="center"/>
    </xf>
    <xf numFmtId="178" fontId="22" fillId="0" borderId="50" xfId="5" applyNumberFormat="1" applyFont="1" applyBorder="1" applyAlignment="1">
      <alignment vertical="center"/>
    </xf>
    <xf numFmtId="20" fontId="22" fillId="0" borderId="51" xfId="5" applyNumberFormat="1" applyFont="1" applyBorder="1" applyAlignment="1">
      <alignment horizontal="center" vertical="center"/>
    </xf>
    <xf numFmtId="49" fontId="22" fillId="0" borderId="67" xfId="5" applyNumberFormat="1" applyFont="1" applyFill="1" applyBorder="1" applyAlignment="1">
      <alignment horizontal="center" vertical="center"/>
    </xf>
    <xf numFmtId="49" fontId="24" fillId="0" borderId="80" xfId="6" applyNumberFormat="1" applyFont="1" applyBorder="1" applyAlignment="1">
      <alignment horizontal="center" vertical="center" shrinkToFit="1"/>
    </xf>
    <xf numFmtId="180" fontId="22" fillId="0" borderId="80" xfId="5" applyNumberFormat="1" applyFont="1" applyFill="1" applyBorder="1" applyAlignment="1">
      <alignment vertical="center"/>
    </xf>
    <xf numFmtId="178" fontId="22" fillId="0" borderId="80" xfId="5" applyNumberFormat="1" applyFont="1" applyFill="1" applyBorder="1" applyAlignment="1">
      <alignment vertical="center"/>
    </xf>
    <xf numFmtId="178" fontId="22" fillId="0" borderId="50" xfId="5" applyNumberFormat="1" applyFont="1" applyFill="1" applyBorder="1" applyAlignment="1">
      <alignment vertical="center"/>
    </xf>
    <xf numFmtId="49" fontId="24" fillId="0" borderId="80" xfId="5" applyNumberFormat="1" applyFont="1" applyFill="1" applyBorder="1" applyAlignment="1">
      <alignment horizontal="center" vertical="center" shrinkToFit="1"/>
    </xf>
    <xf numFmtId="45" fontId="24" fillId="0" borderId="6" xfId="5" applyNumberFormat="1" applyFont="1" applyBorder="1" applyAlignment="1">
      <alignment horizontal="center" vertical="center"/>
    </xf>
    <xf numFmtId="3" fontId="24" fillId="0" borderId="6" xfId="5" applyNumberFormat="1" applyFont="1" applyBorder="1" applyAlignment="1">
      <alignment vertical="center"/>
    </xf>
    <xf numFmtId="3" fontId="24" fillId="0" borderId="0" xfId="5" applyNumberFormat="1" applyFont="1" applyBorder="1" applyAlignment="1">
      <alignment vertical="center"/>
    </xf>
    <xf numFmtId="179" fontId="24" fillId="0" borderId="0" xfId="5" applyNumberFormat="1" applyFont="1" applyBorder="1" applyAlignment="1">
      <alignment vertical="center"/>
    </xf>
    <xf numFmtId="3" fontId="24" fillId="0" borderId="33" xfId="5" applyNumberFormat="1" applyFont="1" applyBorder="1" applyAlignment="1">
      <alignment vertical="center"/>
    </xf>
    <xf numFmtId="49" fontId="24" fillId="0" borderId="0" xfId="5" applyNumberFormat="1" applyFont="1" applyBorder="1" applyAlignment="1">
      <alignment horizontal="center" vertical="center"/>
    </xf>
    <xf numFmtId="49" fontId="22" fillId="0" borderId="28" xfId="5" applyNumberFormat="1" applyFont="1" applyFill="1" applyBorder="1" applyAlignment="1">
      <alignment horizontal="center" vertical="center"/>
    </xf>
    <xf numFmtId="49" fontId="24" fillId="0" borderId="81" xfId="6" applyNumberFormat="1" applyFont="1" applyBorder="1" applyAlignment="1">
      <alignment horizontal="center" vertical="center" shrinkToFit="1"/>
    </xf>
    <xf numFmtId="180" fontId="22" fillId="0" borderId="81" xfId="5" applyNumberFormat="1" applyFont="1" applyFill="1" applyBorder="1" applyAlignment="1">
      <alignment vertical="center"/>
    </xf>
    <xf numFmtId="178" fontId="22" fillId="0" borderId="81" xfId="5" applyNumberFormat="1" applyFont="1" applyFill="1" applyBorder="1" applyAlignment="1">
      <alignment vertical="center"/>
    </xf>
    <xf numFmtId="178" fontId="22" fillId="0" borderId="36" xfId="5" applyNumberFormat="1" applyFont="1" applyFill="1" applyBorder="1" applyAlignment="1">
      <alignment vertical="center"/>
    </xf>
    <xf numFmtId="49" fontId="22" fillId="0" borderId="30" xfId="5" applyNumberFormat="1" applyFont="1" applyBorder="1" applyAlignment="1">
      <alignment horizontal="center" vertical="center"/>
    </xf>
    <xf numFmtId="49" fontId="24" fillId="0" borderId="83" xfId="6" applyNumberFormat="1" applyFont="1" applyBorder="1" applyAlignment="1">
      <alignment horizontal="center" vertical="center" shrinkToFit="1"/>
    </xf>
    <xf numFmtId="180" fontId="22" fillId="0" borderId="83" xfId="5" applyNumberFormat="1" applyFont="1" applyBorder="1" applyAlignment="1">
      <alignment vertical="center"/>
    </xf>
    <xf numFmtId="178" fontId="22" fillId="0" borderId="83" xfId="5" applyNumberFormat="1" applyFont="1" applyBorder="1" applyAlignment="1">
      <alignment vertical="center"/>
    </xf>
    <xf numFmtId="178" fontId="22" fillId="0" borderId="12" xfId="5" applyNumberFormat="1" applyFont="1" applyBorder="1" applyAlignment="1">
      <alignment vertical="center"/>
    </xf>
    <xf numFmtId="3" fontId="24" fillId="0" borderId="24" xfId="5" applyNumberFormat="1" applyFont="1" applyBorder="1" applyAlignment="1">
      <alignment vertical="center"/>
    </xf>
    <xf numFmtId="49" fontId="22" fillId="0" borderId="29" xfId="5" applyNumberFormat="1" applyFont="1" applyBorder="1" applyAlignment="1">
      <alignment horizontal="center" vertical="center"/>
    </xf>
    <xf numFmtId="49" fontId="24" fillId="0" borderId="78" xfId="6" applyNumberFormat="1" applyFont="1" applyBorder="1" applyAlignment="1">
      <alignment horizontal="center" vertical="center" shrinkToFit="1"/>
    </xf>
    <xf numFmtId="180" fontId="22" fillId="0" borderId="78" xfId="5" applyNumberFormat="1" applyFont="1" applyBorder="1" applyAlignment="1">
      <alignment vertical="center"/>
    </xf>
    <xf numFmtId="178" fontId="22" fillId="0" borderId="78" xfId="5" applyNumberFormat="1" applyFont="1" applyBorder="1" applyAlignment="1">
      <alignment vertical="center"/>
    </xf>
    <xf numFmtId="178" fontId="22" fillId="0" borderId="9" xfId="5" applyNumberFormat="1" applyFont="1" applyBorder="1" applyAlignment="1">
      <alignment vertical="center"/>
    </xf>
    <xf numFmtId="20" fontId="22" fillId="0" borderId="25" xfId="5" applyNumberFormat="1" applyFont="1" applyBorder="1" applyAlignment="1">
      <alignment horizontal="center" vertical="center"/>
    </xf>
    <xf numFmtId="3" fontId="24" fillId="0" borderId="24" xfId="5" applyNumberFormat="1" applyFont="1" applyFill="1" applyBorder="1" applyAlignment="1">
      <alignment vertical="center"/>
    </xf>
    <xf numFmtId="45" fontId="23" fillId="0" borderId="6" xfId="6" quotePrefix="1" applyNumberFormat="1" applyFont="1" applyBorder="1" applyAlignment="1">
      <alignment horizontal="center" vertical="center"/>
    </xf>
    <xf numFmtId="49" fontId="22" fillId="0" borderId="87" xfId="5" applyNumberFormat="1" applyFont="1" applyBorder="1" applyAlignment="1">
      <alignment horizontal="center" vertical="center"/>
    </xf>
    <xf numFmtId="49" fontId="24" fillId="0" borderId="88" xfId="6" applyNumberFormat="1" applyFont="1" applyBorder="1" applyAlignment="1">
      <alignment horizontal="center" vertical="center" shrinkToFit="1"/>
    </xf>
    <xf numFmtId="180" fontId="22" fillId="0" borderId="88" xfId="5" applyNumberFormat="1" applyFont="1" applyBorder="1" applyAlignment="1">
      <alignment vertical="center"/>
    </xf>
    <xf numFmtId="178" fontId="22" fillId="0" borderId="88" xfId="5" applyNumberFormat="1" applyFont="1" applyBorder="1" applyAlignment="1">
      <alignment vertical="center"/>
    </xf>
    <xf numFmtId="178" fontId="22" fillId="0" borderId="1" xfId="5" applyNumberFormat="1" applyFont="1" applyBorder="1" applyAlignment="1">
      <alignment vertical="center"/>
    </xf>
    <xf numFmtId="0" fontId="11" fillId="0" borderId="0" xfId="5" quotePrefix="1" applyNumberFormat="1" applyFont="1" applyBorder="1" applyAlignment="1">
      <alignment horizontal="left"/>
    </xf>
    <xf numFmtId="0" fontId="25" fillId="0" borderId="0" xfId="6" applyNumberFormat="1" applyFont="1" applyBorder="1" applyAlignment="1">
      <alignment horizontal="center" vertical="center"/>
    </xf>
    <xf numFmtId="0" fontId="24" fillId="0" borderId="6" xfId="5" quotePrefix="1" applyFont="1" applyBorder="1" applyAlignment="1">
      <alignment horizontal="center" vertical="center"/>
    </xf>
    <xf numFmtId="49" fontId="24" fillId="0" borderId="0" xfId="5" quotePrefix="1" applyNumberFormat="1" applyFont="1" applyBorder="1" applyAlignment="1">
      <alignment horizontal="left" vertical="center"/>
    </xf>
    <xf numFmtId="49" fontId="24" fillId="0" borderId="0" xfId="5" quotePrefix="1" applyNumberFormat="1" applyFont="1" applyBorder="1" applyAlignment="1">
      <alignment horizontal="right" vertical="center"/>
    </xf>
    <xf numFmtId="0" fontId="24" fillId="0" borderId="0" xfId="5" quotePrefix="1" applyFont="1" applyBorder="1" applyAlignment="1">
      <alignment horizontal="center" vertical="center"/>
    </xf>
    <xf numFmtId="0" fontId="24" fillId="0" borderId="33" xfId="5" quotePrefix="1" applyFont="1" applyBorder="1" applyAlignment="1">
      <alignment horizontal="center" vertical="center"/>
    </xf>
    <xf numFmtId="0" fontId="24" fillId="0" borderId="4" xfId="5" quotePrefix="1" applyFont="1" applyBorder="1" applyAlignment="1">
      <alignment horizontal="center" vertical="center"/>
    </xf>
    <xf numFmtId="0" fontId="24" fillId="0" borderId="92" xfId="5" quotePrefix="1" applyFont="1" applyBorder="1" applyAlignment="1">
      <alignment horizontal="center" vertical="center"/>
    </xf>
    <xf numFmtId="49" fontId="24" fillId="0" borderId="26" xfId="5" quotePrefix="1" applyNumberFormat="1" applyFont="1" applyBorder="1" applyAlignment="1">
      <alignment horizontal="left" vertical="center"/>
    </xf>
    <xf numFmtId="0" fontId="26" fillId="0" borderId="0" xfId="5" applyNumberFormat="1" applyFont="1" applyBorder="1" applyAlignment="1">
      <alignment horizontal="centerContinuous" vertical="center"/>
    </xf>
    <xf numFmtId="0" fontId="26" fillId="0" borderId="0" xfId="5" applyNumberFormat="1" applyFont="1" applyBorder="1" applyAlignment="1">
      <alignment horizontal="center" vertical="center"/>
    </xf>
    <xf numFmtId="0" fontId="24" fillId="0" borderId="6" xfId="5" applyFont="1" applyBorder="1" applyAlignment="1">
      <alignment horizontal="center" vertical="center"/>
    </xf>
    <xf numFmtId="0" fontId="24" fillId="0" borderId="6" xfId="5" applyFont="1" applyBorder="1" applyAlignment="1">
      <alignment horizontal="centerContinuous" vertical="center"/>
    </xf>
    <xf numFmtId="0" fontId="24" fillId="0" borderId="0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88" xfId="5" applyFont="1" applyBorder="1" applyAlignment="1">
      <alignment horizontal="centerContinuous" vertical="center"/>
    </xf>
    <xf numFmtId="0" fontId="24" fillId="0" borderId="1" xfId="5" applyFont="1" applyBorder="1" applyAlignment="1">
      <alignment horizontal="centerContinuous" vertical="center"/>
    </xf>
    <xf numFmtId="49" fontId="24" fillId="0" borderId="24" xfId="5" applyNumberFormat="1" applyFont="1" applyBorder="1" applyAlignment="1">
      <alignment horizontal="center" vertical="center"/>
    </xf>
    <xf numFmtId="0" fontId="24" fillId="0" borderId="52" xfId="5" applyFont="1" applyBorder="1" applyAlignment="1">
      <alignment horizontal="centerContinuous" vertical="center"/>
    </xf>
    <xf numFmtId="49" fontId="24" fillId="0" borderId="32" xfId="5" applyNumberFormat="1" applyFont="1" applyBorder="1" applyAlignment="1">
      <alignment horizontal="centerContinuous" vertical="center"/>
    </xf>
    <xf numFmtId="0" fontId="24" fillId="0" borderId="32" xfId="5" applyFont="1" applyBorder="1" applyAlignment="1">
      <alignment horizontal="centerContinuous" vertical="center"/>
    </xf>
    <xf numFmtId="0" fontId="24" fillId="0" borderId="50" xfId="5" applyFont="1" applyBorder="1" applyAlignment="1">
      <alignment horizontal="centerContinuous" vertical="center"/>
    </xf>
    <xf numFmtId="0" fontId="24" fillId="0" borderId="33" xfId="5" applyFont="1" applyBorder="1" applyAlignment="1">
      <alignment horizontal="centerContinuous" vertical="center"/>
    </xf>
    <xf numFmtId="49" fontId="24" fillId="0" borderId="25" xfId="5" applyNumberFormat="1" applyFont="1" applyBorder="1" applyAlignment="1">
      <alignment horizontal="right" vertical="center"/>
    </xf>
    <xf numFmtId="0" fontId="11" fillId="0" borderId="23" xfId="5" applyFont="1" applyBorder="1"/>
    <xf numFmtId="0" fontId="11" fillId="0" borderId="2" xfId="5" applyFont="1" applyBorder="1"/>
    <xf numFmtId="49" fontId="11" fillId="0" borderId="2" xfId="5" applyNumberFormat="1" applyFont="1" applyBorder="1"/>
    <xf numFmtId="0" fontId="11" fillId="0" borderId="1" xfId="5" applyFont="1" applyFill="1" applyBorder="1"/>
    <xf numFmtId="49" fontId="28" fillId="0" borderId="0" xfId="5" quotePrefix="1" applyNumberFormat="1" applyFont="1" applyBorder="1" applyAlignment="1">
      <alignment horizontal="left" vertical="center" indent="1"/>
    </xf>
    <xf numFmtId="49" fontId="28" fillId="0" borderId="0" xfId="5" quotePrefix="1" applyNumberFormat="1" applyFont="1" applyBorder="1" applyAlignment="1">
      <alignment horizontal="left" indent="1"/>
    </xf>
    <xf numFmtId="0" fontId="28" fillId="0" borderId="4" xfId="5" quotePrefix="1" applyNumberFormat="1" applyFont="1" applyBorder="1" applyAlignment="1">
      <alignment horizontal="left" vertical="center" indent="1"/>
    </xf>
    <xf numFmtId="0" fontId="28" fillId="0" borderId="2" xfId="5" applyNumberFormat="1" applyFont="1" applyBorder="1" applyAlignment="1">
      <alignment horizontal="left" indent="1"/>
    </xf>
    <xf numFmtId="49" fontId="28" fillId="0" borderId="2" xfId="5" applyNumberFormat="1" applyFont="1" applyBorder="1" applyAlignment="1">
      <alignment horizontal="left" indent="1"/>
    </xf>
    <xf numFmtId="0" fontId="27" fillId="0" borderId="4" xfId="5" applyFont="1" applyBorder="1" applyAlignment="1">
      <alignment vertical="center"/>
    </xf>
    <xf numFmtId="0" fontId="28" fillId="0" borderId="4" xfId="5" quotePrefix="1" applyFont="1" applyBorder="1" applyAlignment="1">
      <alignment horizontal="left" vertical="center" indent="1"/>
    </xf>
    <xf numFmtId="0" fontId="27" fillId="0" borderId="0" xfId="5" applyFont="1" applyBorder="1" applyAlignment="1">
      <alignment vertical="center"/>
    </xf>
    <xf numFmtId="0" fontId="29" fillId="0" borderId="52" xfId="5" applyFont="1" applyBorder="1" applyAlignment="1">
      <alignment horizontal="centerContinuous" vertical="center"/>
    </xf>
    <xf numFmtId="0" fontId="29" fillId="0" borderId="32" xfId="5" applyFont="1" applyBorder="1" applyAlignment="1">
      <alignment horizontal="centerContinuous" vertical="center"/>
    </xf>
    <xf numFmtId="49" fontId="29" fillId="0" borderId="32" xfId="5" applyNumberFormat="1" applyFont="1" applyBorder="1" applyAlignment="1">
      <alignment horizontal="centerContinuous" vertical="center"/>
    </xf>
    <xf numFmtId="0" fontId="30" fillId="0" borderId="50" xfId="5" applyFont="1" applyFill="1" applyBorder="1" applyAlignment="1">
      <alignment horizontal="centerContinuous" vertical="center"/>
    </xf>
    <xf numFmtId="0" fontId="11" fillId="0" borderId="50" xfId="4" applyFont="1" applyBorder="1" applyAlignment="1">
      <alignment horizontal="center" vertical="center"/>
    </xf>
    <xf numFmtId="0" fontId="11" fillId="0" borderId="1" xfId="4" applyFont="1" applyBorder="1" applyAlignment="1"/>
    <xf numFmtId="0" fontId="11" fillId="0" borderId="2" xfId="4" applyFont="1" applyBorder="1" applyAlignment="1"/>
    <xf numFmtId="0" fontId="11" fillId="0" borderId="23" xfId="4" applyFont="1" applyBorder="1" applyAlignment="1"/>
    <xf numFmtId="0" fontId="11" fillId="0" borderId="33" xfId="4" applyFont="1" applyBorder="1" applyAlignment="1"/>
    <xf numFmtId="0" fontId="11" fillId="0" borderId="0" xfId="4" applyFont="1" applyBorder="1" applyAlignment="1"/>
    <xf numFmtId="0" fontId="11" fillId="0" borderId="6" xfId="4" applyFont="1" applyBorder="1" applyAlignment="1"/>
    <xf numFmtId="0" fontId="11" fillId="0" borderId="3" xfId="4" applyFont="1" applyBorder="1" applyAlignment="1"/>
    <xf numFmtId="0" fontId="11" fillId="0" borderId="4" xfId="4" applyFont="1" applyBorder="1" applyAlignment="1"/>
    <xf numFmtId="0" fontId="11" fillId="0" borderId="7" xfId="4" applyFont="1" applyBorder="1" applyAlignment="1"/>
    <xf numFmtId="0" fontId="11" fillId="0" borderId="1" xfId="4" applyFont="1" applyBorder="1" applyAlignment="1">
      <alignment vertical="center"/>
    </xf>
    <xf numFmtId="0" fontId="11" fillId="0" borderId="23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7" xfId="4" applyFont="1" applyBorder="1" applyAlignment="1">
      <alignment horizontal="center" vertical="center"/>
    </xf>
    <xf numFmtId="0" fontId="11" fillId="0" borderId="51" xfId="4" applyFont="1" applyBorder="1" applyAlignment="1">
      <alignment horizontal="center" vertical="center"/>
    </xf>
    <xf numFmtId="0" fontId="11" fillId="0" borderId="49" xfId="4" applyFont="1" applyBorder="1" applyAlignment="1">
      <alignment horizontal="center" vertical="center"/>
    </xf>
    <xf numFmtId="178" fontId="11" fillId="0" borderId="47" xfId="4" applyNumberFormat="1" applyFont="1" applyBorder="1" applyAlignment="1">
      <alignment horizontal="center" vertical="center" shrinkToFit="1"/>
    </xf>
    <xf numFmtId="178" fontId="11" fillId="2" borderId="47" xfId="4" applyNumberFormat="1" applyFont="1" applyFill="1" applyBorder="1" applyAlignment="1">
      <alignment vertical="center" shrinkToFit="1"/>
    </xf>
    <xf numFmtId="178" fontId="11" fillId="0" borderId="47" xfId="4" applyNumberFormat="1" applyFont="1" applyBorder="1" applyAlignment="1">
      <alignment vertical="center" shrinkToFit="1"/>
    </xf>
    <xf numFmtId="178" fontId="11" fillId="0" borderId="9" xfId="4" applyNumberFormat="1" applyFont="1" applyBorder="1" applyAlignment="1">
      <alignment vertical="center" shrinkToFit="1"/>
    </xf>
    <xf numFmtId="178" fontId="11" fillId="0" borderId="46" xfId="4" applyNumberFormat="1" applyFont="1" applyBorder="1" applyAlignment="1">
      <alignment vertical="center"/>
    </xf>
    <xf numFmtId="178" fontId="11" fillId="0" borderId="39" xfId="4" applyNumberFormat="1" applyFont="1" applyBorder="1" applyAlignment="1">
      <alignment horizontal="center" vertical="center" shrinkToFit="1"/>
    </xf>
    <xf numFmtId="178" fontId="11" fillId="2" borderId="39" xfId="4" applyNumberFormat="1" applyFont="1" applyFill="1" applyBorder="1" applyAlignment="1">
      <alignment vertical="center" shrinkToFit="1"/>
    </xf>
    <xf numFmtId="178" fontId="11" fillId="0" borderId="39" xfId="4" applyNumberFormat="1" applyFont="1" applyBorder="1" applyAlignment="1">
      <alignment vertical="center" shrinkToFit="1"/>
    </xf>
    <xf numFmtId="178" fontId="11" fillId="0" borderId="12" xfId="4" applyNumberFormat="1" applyFont="1" applyBorder="1" applyAlignment="1">
      <alignment vertical="center" shrinkToFit="1"/>
    </xf>
    <xf numFmtId="178" fontId="11" fillId="0" borderId="38" xfId="4" applyNumberFormat="1" applyFont="1" applyBorder="1" applyAlignment="1">
      <alignment vertical="center"/>
    </xf>
    <xf numFmtId="178" fontId="11" fillId="0" borderId="37" xfId="4" applyNumberFormat="1" applyFont="1" applyBorder="1" applyAlignment="1">
      <alignment horizontal="center" vertical="center" shrinkToFit="1"/>
    </xf>
    <xf numFmtId="178" fontId="11" fillId="2" borderId="37" xfId="4" applyNumberFormat="1" applyFont="1" applyFill="1" applyBorder="1" applyAlignment="1">
      <alignment vertical="center" shrinkToFit="1"/>
    </xf>
    <xf numFmtId="178" fontId="11" fillId="0" borderId="37" xfId="4" applyNumberFormat="1" applyFont="1" applyBorder="1" applyAlignment="1">
      <alignment vertical="center" shrinkToFit="1"/>
    </xf>
    <xf numFmtId="178" fontId="11" fillId="0" borderId="36" xfId="4" applyNumberFormat="1" applyFont="1" applyBorder="1" applyAlignment="1">
      <alignment vertical="center" shrinkToFit="1"/>
    </xf>
    <xf numFmtId="178" fontId="11" fillId="0" borderId="35" xfId="4" applyNumberFormat="1" applyFont="1" applyBorder="1" applyAlignment="1">
      <alignment vertical="center"/>
    </xf>
    <xf numFmtId="178" fontId="11" fillId="0" borderId="44" xfId="4" applyNumberFormat="1" applyFont="1" applyBorder="1" applyAlignment="1">
      <alignment horizontal="center" vertical="center" shrinkToFit="1"/>
    </xf>
    <xf numFmtId="178" fontId="11" fillId="2" borderId="44" xfId="4" applyNumberFormat="1" applyFont="1" applyFill="1" applyBorder="1" applyAlignment="1">
      <alignment vertical="center" shrinkToFit="1"/>
    </xf>
    <xf numFmtId="178" fontId="11" fillId="0" borderId="44" xfId="4" applyNumberFormat="1" applyFont="1" applyBorder="1" applyAlignment="1">
      <alignment vertical="center" shrinkToFit="1"/>
    </xf>
    <xf numFmtId="178" fontId="11" fillId="0" borderId="48" xfId="4" applyNumberFormat="1" applyFont="1" applyBorder="1" applyAlignment="1">
      <alignment vertical="center" shrinkToFit="1"/>
    </xf>
    <xf numFmtId="178" fontId="11" fillId="0" borderId="43" xfId="4" applyNumberFormat="1" applyFont="1" applyBorder="1" applyAlignment="1">
      <alignment vertical="center"/>
    </xf>
    <xf numFmtId="178" fontId="11" fillId="0" borderId="45" xfId="4" applyNumberFormat="1" applyFont="1" applyBorder="1" applyAlignment="1">
      <alignment horizontal="center" vertical="center" shrinkToFit="1"/>
    </xf>
    <xf numFmtId="178" fontId="11" fillId="0" borderId="42" xfId="4" applyNumberFormat="1" applyFont="1" applyBorder="1" applyAlignment="1">
      <alignment horizontal="center" vertical="center" shrinkToFit="1"/>
    </xf>
    <xf numFmtId="178" fontId="11" fillId="0" borderId="42" xfId="4" applyNumberFormat="1" applyFont="1" applyBorder="1" applyAlignment="1">
      <alignment vertical="center"/>
    </xf>
    <xf numFmtId="178" fontId="11" fillId="0" borderId="41" xfId="4" applyNumberFormat="1" applyFont="1" applyBorder="1" applyAlignment="1">
      <alignment vertical="center"/>
    </xf>
    <xf numFmtId="178" fontId="11" fillId="0" borderId="40" xfId="4" applyNumberFormat="1" applyFont="1" applyBorder="1" applyAlignment="1">
      <alignment vertical="center"/>
    </xf>
    <xf numFmtId="178" fontId="11" fillId="0" borderId="39" xfId="4" applyNumberFormat="1" applyFont="1" applyBorder="1" applyAlignment="1">
      <alignment vertical="center"/>
    </xf>
    <xf numFmtId="178" fontId="11" fillId="0" borderId="12" xfId="4" applyNumberFormat="1" applyFont="1" applyBorder="1" applyAlignment="1">
      <alignment vertical="center"/>
    </xf>
    <xf numFmtId="178" fontId="11" fillId="0" borderId="37" xfId="4" applyNumberFormat="1" applyFont="1" applyBorder="1" applyAlignment="1">
      <alignment vertical="center"/>
    </xf>
    <xf numFmtId="178" fontId="11" fillId="0" borderId="36" xfId="4" applyNumberFormat="1" applyFont="1" applyBorder="1" applyAlignment="1">
      <alignment vertical="center"/>
    </xf>
    <xf numFmtId="178" fontId="11" fillId="0" borderId="26" xfId="4" applyNumberFormat="1" applyFont="1" applyBorder="1" applyAlignment="1">
      <alignment horizontal="center" vertical="center" shrinkToFit="1"/>
    </xf>
    <xf numFmtId="178" fontId="11" fillId="0" borderId="26" xfId="4" applyNumberFormat="1" applyFont="1" applyBorder="1" applyAlignment="1">
      <alignment vertical="center"/>
    </xf>
    <xf numFmtId="178" fontId="11" fillId="0" borderId="3" xfId="4" applyNumberFormat="1" applyFont="1" applyBorder="1" applyAlignment="1">
      <alignment vertical="center"/>
    </xf>
    <xf numFmtId="178" fontId="11" fillId="0" borderId="34" xfId="4" applyNumberFormat="1" applyFont="1" applyBorder="1" applyAlignment="1">
      <alignment vertical="center"/>
    </xf>
    <xf numFmtId="0" fontId="8" fillId="0" borderId="24" xfId="3" applyFont="1" applyFill="1" applyBorder="1" applyAlignment="1">
      <alignment horizontal="center" vertical="distributed" textRotation="255"/>
    </xf>
    <xf numFmtId="49" fontId="11" fillId="0" borderId="9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50" xfId="4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/>
    </xf>
    <xf numFmtId="0" fontId="11" fillId="0" borderId="52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 textRotation="255"/>
    </xf>
    <xf numFmtId="0" fontId="11" fillId="0" borderId="24" xfId="4" applyFont="1" applyBorder="1" applyAlignment="1">
      <alignment horizontal="center" vertical="center" textRotation="255"/>
    </xf>
    <xf numFmtId="0" fontId="11" fillId="0" borderId="26" xfId="4" applyFont="1" applyBorder="1" applyAlignment="1">
      <alignment horizontal="center" vertical="center" textRotation="255"/>
    </xf>
    <xf numFmtId="0" fontId="11" fillId="0" borderId="25" xfId="4" applyFont="1" applyBorder="1" applyAlignment="1">
      <alignment vertical="center" textRotation="255"/>
    </xf>
    <xf numFmtId="0" fontId="11" fillId="0" borderId="24" xfId="4" applyFont="1" applyBorder="1" applyAlignment="1">
      <alignment vertical="center" textRotation="255"/>
    </xf>
    <xf numFmtId="0" fontId="11" fillId="0" borderId="44" xfId="4" applyFont="1" applyBorder="1" applyAlignment="1">
      <alignment vertical="center" textRotation="255"/>
    </xf>
    <xf numFmtId="0" fontId="11" fillId="0" borderId="26" xfId="4" applyFont="1" applyBorder="1" applyAlignment="1">
      <alignment vertical="center" textRotation="255"/>
    </xf>
    <xf numFmtId="0" fontId="16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91" xfId="2" applyFont="1" applyBorder="1" applyAlignment="1">
      <alignment horizontal="left" vertical="center" wrapText="1"/>
    </xf>
    <xf numFmtId="0" fontId="16" fillId="0" borderId="90" xfId="2" applyFont="1" applyBorder="1" applyAlignment="1">
      <alignment horizontal="left" vertical="center"/>
    </xf>
    <xf numFmtId="0" fontId="16" fillId="0" borderId="41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7" fillId="0" borderId="32" xfId="2" applyBorder="1" applyAlignment="1">
      <alignment horizontal="center" vertical="center"/>
    </xf>
    <xf numFmtId="0" fontId="7" fillId="0" borderId="52" xfId="2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distributed" textRotation="255"/>
    </xf>
    <xf numFmtId="0" fontId="35" fillId="0" borderId="0" xfId="0" applyFont="1" applyAlignment="1">
      <alignment horizontal="center" vertical="center" wrapText="1"/>
    </xf>
    <xf numFmtId="0" fontId="8" fillId="0" borderId="24" xfId="5" quotePrefix="1" applyFont="1" applyBorder="1" applyAlignment="1">
      <alignment horizontal="center" vertical="center" textRotation="255"/>
    </xf>
    <xf numFmtId="0" fontId="27" fillId="0" borderId="24" xfId="5" applyFont="1" applyBorder="1" applyAlignment="1">
      <alignment horizontal="center" vertical="center" textRotation="255"/>
    </xf>
    <xf numFmtId="182" fontId="24" fillId="0" borderId="50" xfId="5" quotePrefix="1" applyNumberFormat="1" applyFont="1" applyBorder="1" applyAlignment="1">
      <alignment horizontal="center" vertical="center"/>
    </xf>
    <xf numFmtId="0" fontId="27" fillId="0" borderId="32" xfId="5" applyFont="1" applyBorder="1" applyAlignment="1">
      <alignment horizontal="center"/>
    </xf>
    <xf numFmtId="0" fontId="27" fillId="0" borderId="52" xfId="5" applyFont="1" applyBorder="1" applyAlignment="1">
      <alignment horizontal="center"/>
    </xf>
    <xf numFmtId="0" fontId="24" fillId="0" borderId="88" xfId="5" quotePrefix="1" applyFont="1" applyBorder="1" applyAlignment="1">
      <alignment horizontal="center" vertical="center"/>
    </xf>
    <xf numFmtId="0" fontId="24" fillId="0" borderId="2" xfId="5" quotePrefix="1" applyFont="1" applyBorder="1" applyAlignment="1">
      <alignment horizontal="center" vertical="center"/>
    </xf>
    <xf numFmtId="0" fontId="24" fillId="0" borderId="23" xfId="5" quotePrefix="1" applyFont="1" applyBorder="1" applyAlignment="1">
      <alignment horizontal="center" vertical="center"/>
    </xf>
    <xf numFmtId="0" fontId="24" fillId="0" borderId="92" xfId="5" quotePrefix="1" applyFont="1" applyBorder="1" applyAlignment="1">
      <alignment horizontal="center" vertical="center"/>
    </xf>
    <xf numFmtId="0" fontId="24" fillId="0" borderId="4" xfId="5" quotePrefix="1" applyFont="1" applyBorder="1" applyAlignment="1">
      <alignment horizontal="center" vertical="center"/>
    </xf>
    <xf numFmtId="0" fontId="24" fillId="0" borderId="7" xfId="5" quotePrefix="1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 3 2" xfId="9"/>
    <cellStyle name="標準_01渋滞長NO.4" xfId="5"/>
    <cellStyle name="標準_渋滞表" xfId="6"/>
    <cellStyle name="標準表" xfId="7"/>
    <cellStyle name="未定義" xfId="8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205760"/>
        <c:axId val="111744512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6048"/>
        <c:axId val="111829760"/>
      </c:lineChart>
      <c:catAx>
        <c:axId val="11120576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44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7445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05760"/>
        <c:crosses val="autoZero"/>
        <c:crossBetween val="between"/>
        <c:majorUnit val="1000"/>
        <c:minorUnit val="50"/>
      </c:valAx>
      <c:catAx>
        <c:axId val="1117460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829760"/>
        <c:crosses val="autoZero"/>
        <c:auto val="1"/>
        <c:lblAlgn val="ctr"/>
        <c:lblOffset val="100"/>
        <c:noMultiLvlLbl val="0"/>
      </c:catAx>
      <c:valAx>
        <c:axId val="1118297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460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015808"/>
        <c:axId val="113026176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27712"/>
        <c:axId val="113029504"/>
      </c:lineChart>
      <c:catAx>
        <c:axId val="1130158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26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2617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15808"/>
        <c:crosses val="autoZero"/>
        <c:crossBetween val="between"/>
        <c:majorUnit val="1000"/>
        <c:minorUnit val="50"/>
      </c:valAx>
      <c:catAx>
        <c:axId val="11302771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29504"/>
        <c:crosses val="autoZero"/>
        <c:auto val="1"/>
        <c:lblAlgn val="ctr"/>
        <c:lblOffset val="100"/>
        <c:noMultiLvlLbl val="0"/>
      </c:catAx>
      <c:valAx>
        <c:axId val="1130295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2771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63</c:v>
                </c:pt>
                <c:pt idx="1">
                  <c:v>34</c:v>
                </c:pt>
                <c:pt idx="2">
                  <c:v>30</c:v>
                </c:pt>
                <c:pt idx="3">
                  <c:v>35</c:v>
                </c:pt>
                <c:pt idx="4">
                  <c:v>29</c:v>
                </c:pt>
                <c:pt idx="5">
                  <c:v>23</c:v>
                </c:pt>
                <c:pt idx="6">
                  <c:v>19</c:v>
                </c:pt>
                <c:pt idx="7">
                  <c:v>19</c:v>
                </c:pt>
                <c:pt idx="8">
                  <c:v>25</c:v>
                </c:pt>
                <c:pt idx="9">
                  <c:v>14</c:v>
                </c:pt>
                <c:pt idx="10">
                  <c:v>28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33440"/>
        <c:axId val="113143808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3.1</c:v>
                </c:pt>
                <c:pt idx="1">
                  <c:v>12.8</c:v>
                </c:pt>
                <c:pt idx="2">
                  <c:v>0</c:v>
                </c:pt>
                <c:pt idx="3">
                  <c:v>5.4</c:v>
                </c:pt>
                <c:pt idx="4">
                  <c:v>14.7</c:v>
                </c:pt>
                <c:pt idx="5">
                  <c:v>14.8</c:v>
                </c:pt>
                <c:pt idx="6">
                  <c:v>13.6</c:v>
                </c:pt>
                <c:pt idx="7">
                  <c:v>9.5</c:v>
                </c:pt>
                <c:pt idx="8">
                  <c:v>10.7</c:v>
                </c:pt>
                <c:pt idx="9">
                  <c:v>12.5</c:v>
                </c:pt>
                <c:pt idx="10">
                  <c:v>0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45344"/>
        <c:axId val="113146880"/>
      </c:lineChart>
      <c:catAx>
        <c:axId val="1131334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43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438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33440"/>
        <c:crosses val="autoZero"/>
        <c:crossBetween val="between"/>
        <c:majorUnit val="1000"/>
        <c:minorUnit val="50"/>
      </c:valAx>
      <c:catAx>
        <c:axId val="1131453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146880"/>
        <c:crosses val="autoZero"/>
        <c:auto val="1"/>
        <c:lblAlgn val="ctr"/>
        <c:lblOffset val="100"/>
        <c:noMultiLvlLbl val="0"/>
      </c:catAx>
      <c:valAx>
        <c:axId val="1131468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453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910528"/>
        <c:axId val="113912448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22432"/>
        <c:axId val="113923968"/>
      </c:lineChart>
      <c:catAx>
        <c:axId val="1139105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12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9124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10528"/>
        <c:crosses val="autoZero"/>
        <c:crossBetween val="between"/>
        <c:majorUnit val="1000"/>
        <c:minorUnit val="50"/>
      </c:valAx>
      <c:catAx>
        <c:axId val="1139224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923968"/>
        <c:crosses val="autoZero"/>
        <c:auto val="1"/>
        <c:lblAlgn val="ctr"/>
        <c:lblOffset val="100"/>
        <c:noMultiLvlLbl val="0"/>
      </c:catAx>
      <c:valAx>
        <c:axId val="1139239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224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312512"/>
        <c:axId val="113314432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4416"/>
        <c:axId val="113325952"/>
      </c:lineChart>
      <c:catAx>
        <c:axId val="1133125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14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144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12512"/>
        <c:crosses val="autoZero"/>
        <c:crossBetween val="between"/>
        <c:majorUnit val="1000"/>
        <c:minorUnit val="50"/>
      </c:valAx>
      <c:catAx>
        <c:axId val="1133244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25952"/>
        <c:crosses val="autoZero"/>
        <c:auto val="1"/>
        <c:lblAlgn val="ctr"/>
        <c:lblOffset val="100"/>
        <c:noMultiLvlLbl val="0"/>
      </c:catAx>
      <c:valAx>
        <c:axId val="1133259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244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52</c:v>
                </c:pt>
                <c:pt idx="1">
                  <c:v>64</c:v>
                </c:pt>
                <c:pt idx="2">
                  <c:v>60</c:v>
                </c:pt>
                <c:pt idx="3">
                  <c:v>68</c:v>
                </c:pt>
                <c:pt idx="4">
                  <c:v>62</c:v>
                </c:pt>
                <c:pt idx="5">
                  <c:v>48</c:v>
                </c:pt>
                <c:pt idx="6">
                  <c:v>56</c:v>
                </c:pt>
                <c:pt idx="7">
                  <c:v>51</c:v>
                </c:pt>
                <c:pt idx="8">
                  <c:v>46</c:v>
                </c:pt>
                <c:pt idx="9">
                  <c:v>43</c:v>
                </c:pt>
                <c:pt idx="10">
                  <c:v>36</c:v>
                </c:pt>
                <c:pt idx="11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364352"/>
        <c:axId val="113370624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1.9</c:v>
                </c:pt>
                <c:pt idx="1">
                  <c:v>5.9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1.9</c:v>
                </c:pt>
                <c:pt idx="8">
                  <c:v>4.2</c:v>
                </c:pt>
                <c:pt idx="9">
                  <c:v>2.2999999999999998</c:v>
                </c:pt>
                <c:pt idx="10">
                  <c:v>2.7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72160"/>
        <c:axId val="113378048"/>
      </c:lineChart>
      <c:catAx>
        <c:axId val="1133643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706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706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64352"/>
        <c:crosses val="autoZero"/>
        <c:crossBetween val="between"/>
        <c:majorUnit val="1000"/>
        <c:minorUnit val="50"/>
      </c:valAx>
      <c:catAx>
        <c:axId val="1133721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78048"/>
        <c:crosses val="autoZero"/>
        <c:auto val="1"/>
        <c:lblAlgn val="ctr"/>
        <c:lblOffset val="100"/>
        <c:noMultiLvlLbl val="0"/>
      </c:catAx>
      <c:valAx>
        <c:axId val="1133780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721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420544"/>
        <c:axId val="113426816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28352"/>
        <c:axId val="113429888"/>
      </c:lineChart>
      <c:catAx>
        <c:axId val="1134205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26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26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20544"/>
        <c:crosses val="autoZero"/>
        <c:crossBetween val="between"/>
        <c:majorUnit val="1000"/>
        <c:minorUnit val="50"/>
      </c:valAx>
      <c:catAx>
        <c:axId val="1134283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429888"/>
        <c:crosses val="autoZero"/>
        <c:auto val="1"/>
        <c:lblAlgn val="ctr"/>
        <c:lblOffset val="100"/>
        <c:noMultiLvlLbl val="0"/>
      </c:catAx>
      <c:valAx>
        <c:axId val="1134298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283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65</c:v>
                </c:pt>
                <c:pt idx="1">
                  <c:v>73</c:v>
                </c:pt>
                <c:pt idx="2">
                  <c:v>71</c:v>
                </c:pt>
                <c:pt idx="3">
                  <c:v>61</c:v>
                </c:pt>
                <c:pt idx="4">
                  <c:v>60</c:v>
                </c:pt>
                <c:pt idx="5">
                  <c:v>48</c:v>
                </c:pt>
                <c:pt idx="6">
                  <c:v>40</c:v>
                </c:pt>
                <c:pt idx="7">
                  <c:v>44</c:v>
                </c:pt>
                <c:pt idx="8">
                  <c:v>38</c:v>
                </c:pt>
                <c:pt idx="9">
                  <c:v>36</c:v>
                </c:pt>
                <c:pt idx="10">
                  <c:v>41</c:v>
                </c:pt>
                <c:pt idx="1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472640"/>
        <c:axId val="113474560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11</c:v>
                </c:pt>
                <c:pt idx="1">
                  <c:v>6.4</c:v>
                </c:pt>
                <c:pt idx="2">
                  <c:v>4.0999999999999996</c:v>
                </c:pt>
                <c:pt idx="3">
                  <c:v>9</c:v>
                </c:pt>
                <c:pt idx="4">
                  <c:v>14.3</c:v>
                </c:pt>
                <c:pt idx="5">
                  <c:v>12.7</c:v>
                </c:pt>
                <c:pt idx="6">
                  <c:v>16.7</c:v>
                </c:pt>
                <c:pt idx="7">
                  <c:v>8.3000000000000007</c:v>
                </c:pt>
                <c:pt idx="8">
                  <c:v>17.399999999999999</c:v>
                </c:pt>
                <c:pt idx="9">
                  <c:v>14.3</c:v>
                </c:pt>
                <c:pt idx="10">
                  <c:v>6.8</c:v>
                </c:pt>
                <c:pt idx="11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76352"/>
        <c:axId val="113477888"/>
      </c:lineChart>
      <c:catAx>
        <c:axId val="1134726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74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745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72640"/>
        <c:crosses val="autoZero"/>
        <c:crossBetween val="between"/>
        <c:majorUnit val="1000"/>
        <c:minorUnit val="50"/>
      </c:valAx>
      <c:catAx>
        <c:axId val="1134763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477888"/>
        <c:crosses val="autoZero"/>
        <c:auto val="1"/>
        <c:lblAlgn val="ctr"/>
        <c:lblOffset val="100"/>
        <c:noMultiLvlLbl val="0"/>
      </c:catAx>
      <c:valAx>
        <c:axId val="1134778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763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39</c:v>
                </c:pt>
                <c:pt idx="1">
                  <c:v>42</c:v>
                </c:pt>
                <c:pt idx="2">
                  <c:v>48</c:v>
                </c:pt>
                <c:pt idx="3">
                  <c:v>44</c:v>
                </c:pt>
                <c:pt idx="4">
                  <c:v>45</c:v>
                </c:pt>
                <c:pt idx="5">
                  <c:v>37</c:v>
                </c:pt>
                <c:pt idx="6">
                  <c:v>44</c:v>
                </c:pt>
                <c:pt idx="7">
                  <c:v>42</c:v>
                </c:pt>
                <c:pt idx="8">
                  <c:v>48</c:v>
                </c:pt>
                <c:pt idx="9">
                  <c:v>48</c:v>
                </c:pt>
                <c:pt idx="10">
                  <c:v>50</c:v>
                </c:pt>
                <c:pt idx="11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517696"/>
        <c:axId val="113519616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13.3</c:v>
                </c:pt>
                <c:pt idx="1">
                  <c:v>8.6999999999999993</c:v>
                </c:pt>
                <c:pt idx="2">
                  <c:v>9.4</c:v>
                </c:pt>
                <c:pt idx="3">
                  <c:v>6.4</c:v>
                </c:pt>
                <c:pt idx="4">
                  <c:v>8.1999999999999993</c:v>
                </c:pt>
                <c:pt idx="5">
                  <c:v>2.6</c:v>
                </c:pt>
                <c:pt idx="6">
                  <c:v>8.3000000000000007</c:v>
                </c:pt>
                <c:pt idx="7">
                  <c:v>4.5</c:v>
                </c:pt>
                <c:pt idx="8">
                  <c:v>4</c:v>
                </c:pt>
                <c:pt idx="9">
                  <c:v>5.9</c:v>
                </c:pt>
                <c:pt idx="10">
                  <c:v>3.8</c:v>
                </c:pt>
                <c:pt idx="1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25504"/>
        <c:axId val="113527040"/>
      </c:lineChart>
      <c:catAx>
        <c:axId val="1135176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19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5196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17696"/>
        <c:crosses val="autoZero"/>
        <c:crossBetween val="between"/>
        <c:majorUnit val="1000"/>
        <c:minorUnit val="50"/>
      </c:valAx>
      <c:catAx>
        <c:axId val="1135255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527040"/>
        <c:crosses val="autoZero"/>
        <c:auto val="1"/>
        <c:lblAlgn val="ctr"/>
        <c:lblOffset val="100"/>
        <c:noMultiLvlLbl val="0"/>
      </c:catAx>
      <c:valAx>
        <c:axId val="1135270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255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17</c:v>
                </c:pt>
                <c:pt idx="1">
                  <c:v>25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16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31</c:v>
                </c:pt>
                <c:pt idx="10">
                  <c:v>32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664000"/>
        <c:axId val="113665920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5.6</c:v>
                </c:pt>
                <c:pt idx="1">
                  <c:v>10.7</c:v>
                </c:pt>
                <c:pt idx="2">
                  <c:v>9.1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4.5</c:v>
                </c:pt>
                <c:pt idx="7">
                  <c:v>11.5</c:v>
                </c:pt>
                <c:pt idx="8">
                  <c:v>3.8</c:v>
                </c:pt>
                <c:pt idx="9">
                  <c:v>0</c:v>
                </c:pt>
                <c:pt idx="10">
                  <c:v>3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456"/>
        <c:axId val="114496640"/>
      </c:lineChart>
      <c:catAx>
        <c:axId val="1136640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659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6659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64000"/>
        <c:crosses val="autoZero"/>
        <c:crossBetween val="between"/>
        <c:majorUnit val="1000"/>
        <c:minorUnit val="50"/>
      </c:valAx>
      <c:catAx>
        <c:axId val="11366745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496640"/>
        <c:crosses val="autoZero"/>
        <c:auto val="1"/>
        <c:lblAlgn val="ctr"/>
        <c:lblOffset val="100"/>
        <c:noMultiLvlLbl val="0"/>
      </c:catAx>
      <c:valAx>
        <c:axId val="1144966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6745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38</c:v>
                </c:pt>
                <c:pt idx="1">
                  <c:v>34</c:v>
                </c:pt>
                <c:pt idx="2">
                  <c:v>32</c:v>
                </c:pt>
                <c:pt idx="3">
                  <c:v>28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  <c:pt idx="7">
                  <c:v>27</c:v>
                </c:pt>
                <c:pt idx="8">
                  <c:v>27</c:v>
                </c:pt>
                <c:pt idx="9">
                  <c:v>24</c:v>
                </c:pt>
                <c:pt idx="10">
                  <c:v>22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385</c:v>
                </c:pt>
                <c:pt idx="1">
                  <c:v>432</c:v>
                </c:pt>
                <c:pt idx="2">
                  <c:v>337</c:v>
                </c:pt>
                <c:pt idx="3">
                  <c:v>344</c:v>
                </c:pt>
                <c:pt idx="4">
                  <c:v>350</c:v>
                </c:pt>
                <c:pt idx="5">
                  <c:v>364</c:v>
                </c:pt>
                <c:pt idx="6">
                  <c:v>353</c:v>
                </c:pt>
                <c:pt idx="7">
                  <c:v>390</c:v>
                </c:pt>
                <c:pt idx="8">
                  <c:v>433</c:v>
                </c:pt>
                <c:pt idx="9">
                  <c:v>446</c:v>
                </c:pt>
                <c:pt idx="10">
                  <c:v>485</c:v>
                </c:pt>
                <c:pt idx="11">
                  <c:v>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18656"/>
        <c:axId val="114537216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9</c:v>
                </c:pt>
                <c:pt idx="1">
                  <c:v>7.3</c:v>
                </c:pt>
                <c:pt idx="2">
                  <c:v>8.6999999999999993</c:v>
                </c:pt>
                <c:pt idx="3">
                  <c:v>7.5</c:v>
                </c:pt>
                <c:pt idx="4">
                  <c:v>7.4</c:v>
                </c:pt>
                <c:pt idx="5">
                  <c:v>7.8</c:v>
                </c:pt>
                <c:pt idx="6">
                  <c:v>7.8</c:v>
                </c:pt>
                <c:pt idx="7">
                  <c:v>6.5</c:v>
                </c:pt>
                <c:pt idx="8">
                  <c:v>5.9</c:v>
                </c:pt>
                <c:pt idx="9">
                  <c:v>5.0999999999999996</c:v>
                </c:pt>
                <c:pt idx="10">
                  <c:v>4.3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38752"/>
        <c:axId val="114548736"/>
      </c:lineChart>
      <c:catAx>
        <c:axId val="1145186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37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5372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18656"/>
        <c:crosses val="autoZero"/>
        <c:crossBetween val="between"/>
        <c:majorUnit val="1000"/>
        <c:minorUnit val="50"/>
      </c:valAx>
      <c:catAx>
        <c:axId val="114538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548736"/>
        <c:crosses val="autoZero"/>
        <c:auto val="1"/>
        <c:lblAlgn val="ctr"/>
        <c:lblOffset val="100"/>
        <c:noMultiLvlLbl val="0"/>
      </c:catAx>
      <c:valAx>
        <c:axId val="1145487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38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226176"/>
        <c:axId val="111165824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67360"/>
        <c:axId val="111168896"/>
      </c:lineChart>
      <c:catAx>
        <c:axId val="1022261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658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1658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26176"/>
        <c:crosses val="autoZero"/>
        <c:crossBetween val="between"/>
        <c:majorUnit val="1000"/>
        <c:minorUnit val="50"/>
      </c:valAx>
      <c:catAx>
        <c:axId val="1111673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168896"/>
        <c:crosses val="autoZero"/>
        <c:auto val="1"/>
        <c:lblAlgn val="ctr"/>
        <c:lblOffset val="100"/>
        <c:noMultiLvlLbl val="0"/>
      </c:catAx>
      <c:valAx>
        <c:axId val="1111688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673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644480"/>
        <c:axId val="114646400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6384"/>
        <c:axId val="114657920"/>
      </c:lineChart>
      <c:catAx>
        <c:axId val="1146444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64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6464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644480"/>
        <c:crosses val="autoZero"/>
        <c:crossBetween val="between"/>
        <c:majorUnit val="1000"/>
        <c:minorUnit val="50"/>
      </c:valAx>
      <c:catAx>
        <c:axId val="1146563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657920"/>
        <c:crosses val="autoZero"/>
        <c:auto val="1"/>
        <c:lblAlgn val="ctr"/>
        <c:lblOffset val="100"/>
        <c:noMultiLvlLbl val="0"/>
      </c:catAx>
      <c:valAx>
        <c:axId val="1146579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6563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74848"/>
        <c:axId val="114576768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86752"/>
        <c:axId val="114588288"/>
      </c:lineChart>
      <c:catAx>
        <c:axId val="1145748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76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5767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74848"/>
        <c:crosses val="autoZero"/>
        <c:crossBetween val="between"/>
        <c:majorUnit val="1000"/>
        <c:minorUnit val="50"/>
      </c:valAx>
      <c:catAx>
        <c:axId val="114586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588288"/>
        <c:crosses val="autoZero"/>
        <c:auto val="1"/>
        <c:lblAlgn val="ctr"/>
        <c:lblOffset val="100"/>
        <c:noMultiLvlLbl val="0"/>
      </c:catAx>
      <c:valAx>
        <c:axId val="1145882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86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481216"/>
        <c:axId val="111483136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97216"/>
        <c:axId val="111498752"/>
      </c:lineChart>
      <c:catAx>
        <c:axId val="1114812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83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4831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81216"/>
        <c:crosses val="autoZero"/>
        <c:crossBetween val="between"/>
        <c:majorUnit val="1000"/>
        <c:minorUnit val="50"/>
      </c:valAx>
      <c:catAx>
        <c:axId val="1114972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498752"/>
        <c:crosses val="autoZero"/>
        <c:auto val="1"/>
        <c:lblAlgn val="ctr"/>
        <c:lblOffset val="100"/>
        <c:noMultiLvlLbl val="0"/>
      </c:catAx>
      <c:valAx>
        <c:axId val="1114987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972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533056"/>
        <c:axId val="111535232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36768"/>
        <c:axId val="111567232"/>
      </c:lineChart>
      <c:catAx>
        <c:axId val="1115330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35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352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33056"/>
        <c:crosses val="autoZero"/>
        <c:crossBetween val="between"/>
        <c:majorUnit val="1000"/>
        <c:minorUnit val="50"/>
      </c:valAx>
      <c:catAx>
        <c:axId val="1115367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567232"/>
        <c:crosses val="autoZero"/>
        <c:auto val="1"/>
        <c:lblAlgn val="ctr"/>
        <c:lblOffset val="100"/>
        <c:noMultiLvlLbl val="0"/>
      </c:catAx>
      <c:valAx>
        <c:axId val="1115672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367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22</c:v>
                </c:pt>
                <c:pt idx="1">
                  <c:v>58</c:v>
                </c:pt>
                <c:pt idx="2">
                  <c:v>49</c:v>
                </c:pt>
                <c:pt idx="3">
                  <c:v>41</c:v>
                </c:pt>
                <c:pt idx="4">
                  <c:v>49</c:v>
                </c:pt>
                <c:pt idx="5">
                  <c:v>39</c:v>
                </c:pt>
                <c:pt idx="6">
                  <c:v>41</c:v>
                </c:pt>
                <c:pt idx="7">
                  <c:v>39</c:v>
                </c:pt>
                <c:pt idx="8">
                  <c:v>45</c:v>
                </c:pt>
                <c:pt idx="9">
                  <c:v>28</c:v>
                </c:pt>
                <c:pt idx="10">
                  <c:v>29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694</c:v>
                </c:pt>
                <c:pt idx="1">
                  <c:v>685</c:v>
                </c:pt>
                <c:pt idx="2">
                  <c:v>609</c:v>
                </c:pt>
                <c:pt idx="3">
                  <c:v>595</c:v>
                </c:pt>
                <c:pt idx="4">
                  <c:v>626</c:v>
                </c:pt>
                <c:pt idx="5">
                  <c:v>520</c:v>
                </c:pt>
                <c:pt idx="6">
                  <c:v>544</c:v>
                </c:pt>
                <c:pt idx="7">
                  <c:v>521</c:v>
                </c:pt>
                <c:pt idx="8">
                  <c:v>508</c:v>
                </c:pt>
                <c:pt idx="9">
                  <c:v>573</c:v>
                </c:pt>
                <c:pt idx="10">
                  <c:v>638</c:v>
                </c:pt>
                <c:pt idx="11">
                  <c:v>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585152"/>
        <c:axId val="111591424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3.1</c:v>
                </c:pt>
                <c:pt idx="1">
                  <c:v>7.8</c:v>
                </c:pt>
                <c:pt idx="2">
                  <c:v>7.4</c:v>
                </c:pt>
                <c:pt idx="3">
                  <c:v>6.4</c:v>
                </c:pt>
                <c:pt idx="4">
                  <c:v>7.3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8.1</c:v>
                </c:pt>
                <c:pt idx="9">
                  <c:v>4.7</c:v>
                </c:pt>
                <c:pt idx="10">
                  <c:v>4.3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92960"/>
        <c:axId val="111594496"/>
      </c:lineChart>
      <c:catAx>
        <c:axId val="111585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91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914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85152"/>
        <c:crosses val="autoZero"/>
        <c:crossBetween val="between"/>
        <c:majorUnit val="1000"/>
        <c:minorUnit val="50"/>
      </c:valAx>
      <c:catAx>
        <c:axId val="1115929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594496"/>
        <c:crosses val="autoZero"/>
        <c:auto val="1"/>
        <c:lblAlgn val="ctr"/>
        <c:lblOffset val="100"/>
        <c:noMultiLvlLbl val="0"/>
      </c:catAx>
      <c:valAx>
        <c:axId val="1115944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929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41</c:v>
                </c:pt>
                <c:pt idx="1">
                  <c:v>39</c:v>
                </c:pt>
                <c:pt idx="2">
                  <c:v>35</c:v>
                </c:pt>
                <c:pt idx="3">
                  <c:v>30</c:v>
                </c:pt>
                <c:pt idx="4">
                  <c:v>28</c:v>
                </c:pt>
                <c:pt idx="5">
                  <c:v>37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25</c:v>
                </c:pt>
                <c:pt idx="10">
                  <c:v>23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458</c:v>
                </c:pt>
                <c:pt idx="1">
                  <c:v>510</c:v>
                </c:pt>
                <c:pt idx="2">
                  <c:v>410</c:v>
                </c:pt>
                <c:pt idx="3">
                  <c:v>430</c:v>
                </c:pt>
                <c:pt idx="4">
                  <c:v>420</c:v>
                </c:pt>
                <c:pt idx="5">
                  <c:v>426</c:v>
                </c:pt>
                <c:pt idx="6">
                  <c:v>418</c:v>
                </c:pt>
                <c:pt idx="7">
                  <c:v>450</c:v>
                </c:pt>
                <c:pt idx="8">
                  <c:v>494</c:v>
                </c:pt>
                <c:pt idx="9">
                  <c:v>510</c:v>
                </c:pt>
                <c:pt idx="10">
                  <c:v>541</c:v>
                </c:pt>
                <c:pt idx="11">
                  <c:v>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465792"/>
        <c:axId val="112467968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8.1999999999999993</c:v>
                </c:pt>
                <c:pt idx="1">
                  <c:v>7.1</c:v>
                </c:pt>
                <c:pt idx="2">
                  <c:v>7.9</c:v>
                </c:pt>
                <c:pt idx="3">
                  <c:v>6.5</c:v>
                </c:pt>
                <c:pt idx="4">
                  <c:v>6.3</c:v>
                </c:pt>
                <c:pt idx="5">
                  <c:v>8</c:v>
                </c:pt>
                <c:pt idx="6">
                  <c:v>6.9</c:v>
                </c:pt>
                <c:pt idx="7">
                  <c:v>6.1</c:v>
                </c:pt>
                <c:pt idx="8">
                  <c:v>5.9</c:v>
                </c:pt>
                <c:pt idx="9">
                  <c:v>4.7</c:v>
                </c:pt>
                <c:pt idx="10">
                  <c:v>4.0999999999999996</c:v>
                </c:pt>
                <c:pt idx="11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9504"/>
        <c:axId val="112471040"/>
      </c:lineChart>
      <c:catAx>
        <c:axId val="1124657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67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4679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65792"/>
        <c:crosses val="autoZero"/>
        <c:crossBetween val="between"/>
        <c:majorUnit val="1000"/>
        <c:minorUnit val="50"/>
      </c:valAx>
      <c:catAx>
        <c:axId val="1124695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471040"/>
        <c:crosses val="autoZero"/>
        <c:auto val="1"/>
        <c:lblAlgn val="ctr"/>
        <c:lblOffset val="100"/>
        <c:noMultiLvlLbl val="0"/>
      </c:catAx>
      <c:valAx>
        <c:axId val="1124710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695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63</c:v>
                </c:pt>
                <c:pt idx="1">
                  <c:v>97</c:v>
                </c:pt>
                <c:pt idx="2">
                  <c:v>84</c:v>
                </c:pt>
                <c:pt idx="3">
                  <c:v>71</c:v>
                </c:pt>
                <c:pt idx="4">
                  <c:v>77</c:v>
                </c:pt>
                <c:pt idx="5">
                  <c:v>76</c:v>
                </c:pt>
                <c:pt idx="6">
                  <c:v>72</c:v>
                </c:pt>
                <c:pt idx="7">
                  <c:v>68</c:v>
                </c:pt>
                <c:pt idx="8">
                  <c:v>76</c:v>
                </c:pt>
                <c:pt idx="9">
                  <c:v>53</c:v>
                </c:pt>
                <c:pt idx="10">
                  <c:v>52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1152</c:v>
                </c:pt>
                <c:pt idx="1">
                  <c:v>1195</c:v>
                </c:pt>
                <c:pt idx="2">
                  <c:v>1019</c:v>
                </c:pt>
                <c:pt idx="3">
                  <c:v>1025</c:v>
                </c:pt>
                <c:pt idx="4">
                  <c:v>1046</c:v>
                </c:pt>
                <c:pt idx="5">
                  <c:v>946</c:v>
                </c:pt>
                <c:pt idx="6">
                  <c:v>962</c:v>
                </c:pt>
                <c:pt idx="7">
                  <c:v>971</c:v>
                </c:pt>
                <c:pt idx="8">
                  <c:v>1002</c:v>
                </c:pt>
                <c:pt idx="9">
                  <c:v>1083</c:v>
                </c:pt>
                <c:pt idx="10">
                  <c:v>1179</c:v>
                </c:pt>
                <c:pt idx="11">
                  <c:v>1085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89056"/>
        <c:axId val="114190976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5.2</c:v>
                </c:pt>
                <c:pt idx="1">
                  <c:v>7.5</c:v>
                </c:pt>
                <c:pt idx="2">
                  <c:v>7.6</c:v>
                </c:pt>
                <c:pt idx="3">
                  <c:v>6.5</c:v>
                </c:pt>
                <c:pt idx="4">
                  <c:v>6.9</c:v>
                </c:pt>
                <c:pt idx="5">
                  <c:v>7.4</c:v>
                </c:pt>
                <c:pt idx="6">
                  <c:v>7</c:v>
                </c:pt>
                <c:pt idx="7">
                  <c:v>6.5</c:v>
                </c:pt>
                <c:pt idx="8">
                  <c:v>7.1</c:v>
                </c:pt>
                <c:pt idx="9">
                  <c:v>4.7</c:v>
                </c:pt>
                <c:pt idx="10">
                  <c:v>4.2</c:v>
                </c:pt>
                <c:pt idx="11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5168"/>
        <c:axId val="114296704"/>
      </c:lineChart>
      <c:catAx>
        <c:axId val="1141890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90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9097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89056"/>
        <c:crosses val="autoZero"/>
        <c:crossBetween val="between"/>
        <c:majorUnit val="1000"/>
        <c:minorUnit val="50"/>
      </c:valAx>
      <c:catAx>
        <c:axId val="1142951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296704"/>
        <c:crosses val="autoZero"/>
        <c:auto val="1"/>
        <c:lblAlgn val="ctr"/>
        <c:lblOffset val="100"/>
        <c:noMultiLvlLbl val="0"/>
      </c:catAx>
      <c:valAx>
        <c:axId val="1142967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951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'自動車変動図(7)'!$J$105:$J$116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'自動車変動図(7)'!$I$104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'自動車変動図(7)'!$I$105:$I$116</c:f>
              <c:numCache>
                <c:formatCode>General</c:formatCode>
                <c:ptCount val="12"/>
                <c:pt idx="0">
                  <c:v>83</c:v>
                </c:pt>
                <c:pt idx="1">
                  <c:v>49</c:v>
                </c:pt>
                <c:pt idx="2">
                  <c:v>46</c:v>
                </c:pt>
                <c:pt idx="3">
                  <c:v>56</c:v>
                </c:pt>
                <c:pt idx="4">
                  <c:v>38</c:v>
                </c:pt>
                <c:pt idx="5">
                  <c:v>41</c:v>
                </c:pt>
                <c:pt idx="6">
                  <c:v>29</c:v>
                </c:pt>
                <c:pt idx="7">
                  <c:v>33</c:v>
                </c:pt>
                <c:pt idx="8">
                  <c:v>47</c:v>
                </c:pt>
                <c:pt idx="9">
                  <c:v>38</c:v>
                </c:pt>
                <c:pt idx="10">
                  <c:v>45</c:v>
                </c:pt>
                <c:pt idx="1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339200"/>
        <c:axId val="114345472"/>
      </c:barChart>
      <c:lineChart>
        <c:grouping val="stacked"/>
        <c:varyColors val="0"/>
        <c:ser>
          <c:idx val="3"/>
          <c:order val="2"/>
          <c:tx>
            <c:strRef>
              <c:f>'自動車変動図(7)'!$L$104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'自動車変動図(7)'!$L$105:$L$116</c:f>
              <c:numCache>
                <c:formatCode>0.0_ </c:formatCode>
                <c:ptCount val="12"/>
                <c:pt idx="0">
                  <c:v>4.5999999999999996</c:v>
                </c:pt>
                <c:pt idx="1">
                  <c:v>10.9</c:v>
                </c:pt>
                <c:pt idx="2">
                  <c:v>4.2</c:v>
                </c:pt>
                <c:pt idx="3">
                  <c:v>6.7</c:v>
                </c:pt>
                <c:pt idx="4">
                  <c:v>11.6</c:v>
                </c:pt>
                <c:pt idx="5">
                  <c:v>16.3</c:v>
                </c:pt>
                <c:pt idx="6">
                  <c:v>12.1</c:v>
                </c:pt>
                <c:pt idx="7">
                  <c:v>8.3000000000000007</c:v>
                </c:pt>
                <c:pt idx="8">
                  <c:v>11.3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7008"/>
        <c:axId val="114348800"/>
      </c:lineChart>
      <c:catAx>
        <c:axId val="1143392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45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3454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39200"/>
        <c:crosses val="autoZero"/>
        <c:crossBetween val="between"/>
        <c:majorUnit val="1000"/>
        <c:minorUnit val="50"/>
      </c:valAx>
      <c:catAx>
        <c:axId val="1143470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348800"/>
        <c:crosses val="autoZero"/>
        <c:auto val="1"/>
        <c:lblAlgn val="ctr"/>
        <c:lblOffset val="100"/>
        <c:noMultiLvlLbl val="0"/>
      </c:catAx>
      <c:valAx>
        <c:axId val="1143488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470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'自動車変動図(7)'!$J$121:$J$132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'自動車変動図(7)'!$I$120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'自動車変動図(7)'!$I$121:$I$132</c:f>
              <c:numCache>
                <c:formatCode>General</c:formatCode>
                <c:ptCount val="12"/>
                <c:pt idx="0">
                  <c:v>28</c:v>
                </c:pt>
                <c:pt idx="1">
                  <c:v>46</c:v>
                </c:pt>
                <c:pt idx="2">
                  <c:v>35</c:v>
                </c:pt>
                <c:pt idx="3">
                  <c:v>34</c:v>
                </c:pt>
                <c:pt idx="4">
                  <c:v>27</c:v>
                </c:pt>
                <c:pt idx="5">
                  <c:v>39</c:v>
                </c:pt>
                <c:pt idx="6">
                  <c:v>31</c:v>
                </c:pt>
                <c:pt idx="7">
                  <c:v>41</c:v>
                </c:pt>
                <c:pt idx="8">
                  <c:v>37</c:v>
                </c:pt>
                <c:pt idx="9">
                  <c:v>42</c:v>
                </c:pt>
                <c:pt idx="10">
                  <c:v>55</c:v>
                </c:pt>
                <c:pt idx="11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243264"/>
        <c:axId val="115257728"/>
      </c:barChart>
      <c:lineChart>
        <c:grouping val="stacked"/>
        <c:varyColors val="0"/>
        <c:ser>
          <c:idx val="3"/>
          <c:order val="2"/>
          <c:tx>
            <c:strRef>
              <c:f>'自動車変動図(7)'!$L$120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'自動車変動図(7)'!$L$121:$L$132</c:f>
              <c:numCache>
                <c:formatCode>0.0_ </c:formatCode>
                <c:ptCount val="12"/>
                <c:pt idx="0">
                  <c:v>6.7</c:v>
                </c:pt>
                <c:pt idx="1">
                  <c:v>9.8000000000000007</c:v>
                </c:pt>
                <c:pt idx="2">
                  <c:v>7.9</c:v>
                </c:pt>
                <c:pt idx="3">
                  <c:v>5.6</c:v>
                </c:pt>
                <c:pt idx="4">
                  <c:v>10</c:v>
                </c:pt>
                <c:pt idx="5">
                  <c:v>9.3000000000000007</c:v>
                </c:pt>
                <c:pt idx="6">
                  <c:v>3.1</c:v>
                </c:pt>
                <c:pt idx="7">
                  <c:v>8.9</c:v>
                </c:pt>
                <c:pt idx="8">
                  <c:v>2.6</c:v>
                </c:pt>
                <c:pt idx="9">
                  <c:v>0</c:v>
                </c:pt>
                <c:pt idx="10">
                  <c:v>5.2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59264"/>
        <c:axId val="115260800"/>
      </c:lineChart>
      <c:catAx>
        <c:axId val="1152432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57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2577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43264"/>
        <c:crosses val="autoZero"/>
        <c:crossBetween val="between"/>
        <c:majorUnit val="1000"/>
        <c:minorUnit val="50"/>
      </c:valAx>
      <c:catAx>
        <c:axId val="11525926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260800"/>
        <c:crosses val="autoZero"/>
        <c:auto val="1"/>
        <c:lblAlgn val="ctr"/>
        <c:lblOffset val="100"/>
        <c:noMultiLvlLbl val="0"/>
      </c:catAx>
      <c:valAx>
        <c:axId val="1152608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5926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'自動車変動図(8)'!$J$73:$J$84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12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'自動車変動図(8)'!$I$72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'自動車変動図(8)'!$I$73:$I$84</c:f>
              <c:numCache>
                <c:formatCode>General</c:formatCode>
                <c:ptCount val="12"/>
                <c:pt idx="0">
                  <c:v>111</c:v>
                </c:pt>
                <c:pt idx="1">
                  <c:v>95</c:v>
                </c:pt>
                <c:pt idx="2">
                  <c:v>81</c:v>
                </c:pt>
                <c:pt idx="3">
                  <c:v>90</c:v>
                </c:pt>
                <c:pt idx="4">
                  <c:v>65</c:v>
                </c:pt>
                <c:pt idx="5">
                  <c:v>80</c:v>
                </c:pt>
                <c:pt idx="6">
                  <c:v>60</c:v>
                </c:pt>
                <c:pt idx="7">
                  <c:v>74</c:v>
                </c:pt>
                <c:pt idx="8">
                  <c:v>84</c:v>
                </c:pt>
                <c:pt idx="9">
                  <c:v>80</c:v>
                </c:pt>
                <c:pt idx="10">
                  <c:v>100</c:v>
                </c:pt>
                <c:pt idx="11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444544"/>
        <c:axId val="114450816"/>
      </c:barChart>
      <c:lineChart>
        <c:grouping val="stacked"/>
        <c:varyColors val="0"/>
        <c:ser>
          <c:idx val="3"/>
          <c:order val="2"/>
          <c:tx>
            <c:strRef>
              <c:f>'自動車変動図(8)'!$L$72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'自動車変動図(8)'!$L$73:$L$84</c:f>
              <c:numCache>
                <c:formatCode>0.0_ </c:formatCode>
                <c:ptCount val="12"/>
                <c:pt idx="0">
                  <c:v>5.0999999999999996</c:v>
                </c:pt>
                <c:pt idx="1">
                  <c:v>10.4</c:v>
                </c:pt>
                <c:pt idx="2">
                  <c:v>5.8</c:v>
                </c:pt>
                <c:pt idx="3">
                  <c:v>6.3</c:v>
                </c:pt>
                <c:pt idx="4">
                  <c:v>11</c:v>
                </c:pt>
                <c:pt idx="5">
                  <c:v>13</c:v>
                </c:pt>
                <c:pt idx="6">
                  <c:v>7.7</c:v>
                </c:pt>
                <c:pt idx="7">
                  <c:v>8.6</c:v>
                </c:pt>
                <c:pt idx="8">
                  <c:v>7.7</c:v>
                </c:pt>
                <c:pt idx="9">
                  <c:v>2.4</c:v>
                </c:pt>
                <c:pt idx="10">
                  <c:v>2.9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2352"/>
        <c:axId val="114453888"/>
      </c:lineChart>
      <c:catAx>
        <c:axId val="1144445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50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450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44544"/>
        <c:crosses val="autoZero"/>
        <c:crossBetween val="between"/>
        <c:majorUnit val="1000"/>
        <c:minorUnit val="50"/>
      </c:valAx>
      <c:catAx>
        <c:axId val="1144523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453888"/>
        <c:crosses val="autoZero"/>
        <c:auto val="1"/>
        <c:lblAlgn val="ctr"/>
        <c:lblOffset val="100"/>
        <c:noMultiLvlLbl val="0"/>
      </c:catAx>
      <c:valAx>
        <c:axId val="1144538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523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13056"/>
        <c:axId val="111614976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33152"/>
        <c:axId val="111634688"/>
      </c:lineChart>
      <c:catAx>
        <c:axId val="1116130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14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61497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13056"/>
        <c:crosses val="autoZero"/>
        <c:crossBetween val="between"/>
        <c:majorUnit val="1000"/>
        <c:minorUnit val="50"/>
      </c:valAx>
      <c:catAx>
        <c:axId val="1116331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634688"/>
        <c:crosses val="autoZero"/>
        <c:auto val="1"/>
        <c:lblAlgn val="ctr"/>
        <c:lblOffset val="100"/>
        <c:noMultiLvlLbl val="0"/>
      </c:catAx>
      <c:valAx>
        <c:axId val="1116346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331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'自動車変動図(8)'!$J$89:$J$100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'自動車変動図(8)'!$I$88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'自動車変動図(8)'!$I$89:$I$100</c:f>
              <c:numCache>
                <c:formatCode>General</c:formatCode>
                <c:ptCount val="12"/>
                <c:pt idx="0">
                  <c:v>122</c:v>
                </c:pt>
                <c:pt idx="1">
                  <c:v>142</c:v>
                </c:pt>
                <c:pt idx="2">
                  <c:v>135</c:v>
                </c:pt>
                <c:pt idx="3">
                  <c:v>133</c:v>
                </c:pt>
                <c:pt idx="4">
                  <c:v>123</c:v>
                </c:pt>
                <c:pt idx="5">
                  <c:v>97</c:v>
                </c:pt>
                <c:pt idx="6">
                  <c:v>96</c:v>
                </c:pt>
                <c:pt idx="7">
                  <c:v>100</c:v>
                </c:pt>
                <c:pt idx="8">
                  <c:v>86</c:v>
                </c:pt>
                <c:pt idx="9">
                  <c:v>79</c:v>
                </c:pt>
                <c:pt idx="10">
                  <c:v>82</c:v>
                </c:pt>
                <c:pt idx="11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360896"/>
        <c:axId val="115362816"/>
      </c:barChart>
      <c:lineChart>
        <c:grouping val="stacked"/>
        <c:varyColors val="0"/>
        <c:ser>
          <c:idx val="3"/>
          <c:order val="2"/>
          <c:tx>
            <c:strRef>
              <c:f>'自動車変動図(8)'!$L$88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'自動車変動図(8)'!$L$89:$L$100</c:f>
              <c:numCache>
                <c:formatCode>0.0_ </c:formatCode>
                <c:ptCount val="12"/>
                <c:pt idx="0">
                  <c:v>6.9</c:v>
                </c:pt>
                <c:pt idx="1">
                  <c:v>6</c:v>
                </c:pt>
                <c:pt idx="2">
                  <c:v>2.9</c:v>
                </c:pt>
                <c:pt idx="3">
                  <c:v>4.3</c:v>
                </c:pt>
                <c:pt idx="4">
                  <c:v>7.5</c:v>
                </c:pt>
                <c:pt idx="5">
                  <c:v>8.5</c:v>
                </c:pt>
                <c:pt idx="6">
                  <c:v>7.7</c:v>
                </c:pt>
                <c:pt idx="7">
                  <c:v>4.8</c:v>
                </c:pt>
                <c:pt idx="8">
                  <c:v>10.4</c:v>
                </c:pt>
                <c:pt idx="9">
                  <c:v>8.1</c:v>
                </c:pt>
                <c:pt idx="10">
                  <c:v>4.7</c:v>
                </c:pt>
                <c:pt idx="11">
                  <c:v>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72800"/>
        <c:axId val="115374336"/>
      </c:lineChart>
      <c:catAx>
        <c:axId val="115360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62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362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60896"/>
        <c:crosses val="autoZero"/>
        <c:crossBetween val="between"/>
        <c:majorUnit val="1000"/>
        <c:minorUnit val="50"/>
      </c:valAx>
      <c:catAx>
        <c:axId val="1153728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374336"/>
        <c:crosses val="autoZero"/>
        <c:auto val="1"/>
        <c:lblAlgn val="ctr"/>
        <c:lblOffset val="100"/>
        <c:noMultiLvlLbl val="0"/>
      </c:catAx>
      <c:valAx>
        <c:axId val="1153743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728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'自動車変動図(8)'!$J$105:$J$116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'自動車変動図(8)'!$I$104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'自動車変動図(8)'!$I$105:$I$116</c:f>
              <c:numCache>
                <c:formatCode>General</c:formatCode>
                <c:ptCount val="12"/>
                <c:pt idx="0">
                  <c:v>40</c:v>
                </c:pt>
                <c:pt idx="1">
                  <c:v>66</c:v>
                </c:pt>
                <c:pt idx="2">
                  <c:v>101</c:v>
                </c:pt>
                <c:pt idx="3">
                  <c:v>104</c:v>
                </c:pt>
                <c:pt idx="4">
                  <c:v>104</c:v>
                </c:pt>
                <c:pt idx="5">
                  <c:v>102</c:v>
                </c:pt>
                <c:pt idx="6">
                  <c:v>90</c:v>
                </c:pt>
                <c:pt idx="7">
                  <c:v>89</c:v>
                </c:pt>
                <c:pt idx="8">
                  <c:v>117</c:v>
                </c:pt>
                <c:pt idx="9">
                  <c:v>122</c:v>
                </c:pt>
                <c:pt idx="10">
                  <c:v>123</c:v>
                </c:pt>
                <c:pt idx="11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408896"/>
        <c:axId val="115410816"/>
      </c:barChart>
      <c:lineChart>
        <c:grouping val="stacked"/>
        <c:varyColors val="0"/>
        <c:ser>
          <c:idx val="3"/>
          <c:order val="2"/>
          <c:tx>
            <c:strRef>
              <c:f>'自動車変動図(8)'!$L$104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'自動車変動図(8)'!$L$105:$L$116</c:f>
              <c:numCache>
                <c:formatCode>0.0_ </c:formatCode>
                <c:ptCount val="12"/>
                <c:pt idx="0">
                  <c:v>13</c:v>
                </c:pt>
                <c:pt idx="1">
                  <c:v>14.3</c:v>
                </c:pt>
                <c:pt idx="2">
                  <c:v>6.5</c:v>
                </c:pt>
                <c:pt idx="3">
                  <c:v>4.5999999999999996</c:v>
                </c:pt>
                <c:pt idx="4">
                  <c:v>3.7</c:v>
                </c:pt>
                <c:pt idx="5">
                  <c:v>1</c:v>
                </c:pt>
                <c:pt idx="6">
                  <c:v>6.3</c:v>
                </c:pt>
                <c:pt idx="7">
                  <c:v>3.3</c:v>
                </c:pt>
                <c:pt idx="8">
                  <c:v>5.6</c:v>
                </c:pt>
                <c:pt idx="9">
                  <c:v>3.2</c:v>
                </c:pt>
                <c:pt idx="10">
                  <c:v>2.4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12352"/>
        <c:axId val="115430528"/>
      </c:lineChart>
      <c:catAx>
        <c:axId val="115408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10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410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08896"/>
        <c:crosses val="autoZero"/>
        <c:crossBetween val="between"/>
        <c:majorUnit val="1000"/>
        <c:minorUnit val="50"/>
      </c:valAx>
      <c:catAx>
        <c:axId val="1154123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430528"/>
        <c:crosses val="autoZero"/>
        <c:auto val="1"/>
        <c:lblAlgn val="ctr"/>
        <c:lblOffset val="100"/>
        <c:noMultiLvlLbl val="0"/>
      </c:catAx>
      <c:valAx>
        <c:axId val="1154305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123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'自動車変動図(8)'!$J$121:$J$132</c:f>
              <c:numCache>
                <c:formatCode>General</c:formatCode>
                <c:ptCount val="12"/>
                <c:pt idx="0">
                  <c:v>15</c:v>
                </c:pt>
                <c:pt idx="1">
                  <c:v>20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14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7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'自動車変動図(8)'!$I$120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'自動車変動図(8)'!$I$121:$I$132</c:f>
              <c:numCache>
                <c:formatCode>General</c:formatCode>
                <c:ptCount val="12"/>
                <c:pt idx="0">
                  <c:v>162</c:v>
                </c:pt>
                <c:pt idx="1">
                  <c:v>208</c:v>
                </c:pt>
                <c:pt idx="2">
                  <c:v>236</c:v>
                </c:pt>
                <c:pt idx="3">
                  <c:v>237</c:v>
                </c:pt>
                <c:pt idx="4">
                  <c:v>227</c:v>
                </c:pt>
                <c:pt idx="5">
                  <c:v>199</c:v>
                </c:pt>
                <c:pt idx="6">
                  <c:v>186</c:v>
                </c:pt>
                <c:pt idx="7">
                  <c:v>189</c:v>
                </c:pt>
                <c:pt idx="8">
                  <c:v>203</c:v>
                </c:pt>
                <c:pt idx="9">
                  <c:v>201</c:v>
                </c:pt>
                <c:pt idx="10">
                  <c:v>205</c:v>
                </c:pt>
                <c:pt idx="11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468928"/>
        <c:axId val="115479296"/>
      </c:barChart>
      <c:lineChart>
        <c:grouping val="stacked"/>
        <c:varyColors val="0"/>
        <c:ser>
          <c:idx val="3"/>
          <c:order val="2"/>
          <c:tx>
            <c:strRef>
              <c:f>'自動車変動図(8)'!$L$120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'自動車変動図(8)'!$L$121:$L$132</c:f>
              <c:numCache>
                <c:formatCode>0.0_ </c:formatCode>
                <c:ptCount val="12"/>
                <c:pt idx="0">
                  <c:v>8.5</c:v>
                </c:pt>
                <c:pt idx="1">
                  <c:v>8.8000000000000007</c:v>
                </c:pt>
                <c:pt idx="2">
                  <c:v>4.5</c:v>
                </c:pt>
                <c:pt idx="3">
                  <c:v>4.4000000000000004</c:v>
                </c:pt>
                <c:pt idx="4">
                  <c:v>5.8</c:v>
                </c:pt>
                <c:pt idx="5">
                  <c:v>4.8</c:v>
                </c:pt>
                <c:pt idx="6">
                  <c:v>7</c:v>
                </c:pt>
                <c:pt idx="7">
                  <c:v>4.0999999999999996</c:v>
                </c:pt>
                <c:pt idx="8">
                  <c:v>7.7</c:v>
                </c:pt>
                <c:pt idx="9">
                  <c:v>5.2</c:v>
                </c:pt>
                <c:pt idx="10">
                  <c:v>3.3</c:v>
                </c:pt>
                <c:pt idx="11">
                  <c:v>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0832"/>
        <c:axId val="115482624"/>
      </c:lineChart>
      <c:catAx>
        <c:axId val="1154689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79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4792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68928"/>
        <c:crosses val="autoZero"/>
        <c:crossBetween val="between"/>
        <c:majorUnit val="1000"/>
        <c:minorUnit val="50"/>
      </c:valAx>
      <c:catAx>
        <c:axId val="1154808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482624"/>
        <c:crosses val="autoZero"/>
        <c:auto val="1"/>
        <c:lblAlgn val="ctr"/>
        <c:lblOffset val="100"/>
        <c:noMultiLvlLbl val="0"/>
      </c:catAx>
      <c:valAx>
        <c:axId val="1154826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808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'自動車変動図(9)'!$J$73:$J$84</c:f>
              <c:numCache>
                <c:formatCode>General</c:formatCode>
                <c:ptCount val="12"/>
                <c:pt idx="0">
                  <c:v>45</c:v>
                </c:pt>
                <c:pt idx="1">
                  <c:v>41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35</c:v>
                </c:pt>
                <c:pt idx="7">
                  <c:v>32</c:v>
                </c:pt>
                <c:pt idx="8">
                  <c:v>30</c:v>
                </c:pt>
                <c:pt idx="9">
                  <c:v>27</c:v>
                </c:pt>
                <c:pt idx="10">
                  <c:v>25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'自動車変動図(9)'!$I$72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'自動車変動図(9)'!$I$73:$I$84</c:f>
              <c:numCache>
                <c:formatCode>General</c:formatCode>
                <c:ptCount val="12"/>
                <c:pt idx="0">
                  <c:v>441</c:v>
                </c:pt>
                <c:pt idx="1">
                  <c:v>501</c:v>
                </c:pt>
                <c:pt idx="2">
                  <c:v>407</c:v>
                </c:pt>
                <c:pt idx="3">
                  <c:v>408</c:v>
                </c:pt>
                <c:pt idx="4">
                  <c:v>415</c:v>
                </c:pt>
                <c:pt idx="5">
                  <c:v>417</c:v>
                </c:pt>
                <c:pt idx="6">
                  <c:v>418</c:v>
                </c:pt>
                <c:pt idx="7">
                  <c:v>455</c:v>
                </c:pt>
                <c:pt idx="8">
                  <c:v>506</c:v>
                </c:pt>
                <c:pt idx="9">
                  <c:v>525</c:v>
                </c:pt>
                <c:pt idx="10">
                  <c:v>567</c:v>
                </c:pt>
                <c:pt idx="11">
                  <c:v>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11168"/>
        <c:axId val="114725632"/>
      </c:barChart>
      <c:lineChart>
        <c:grouping val="stacked"/>
        <c:varyColors val="0"/>
        <c:ser>
          <c:idx val="3"/>
          <c:order val="2"/>
          <c:tx>
            <c:strRef>
              <c:f>'自動車変動図(9)'!$L$72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'自動車変動図(9)'!$L$73:$L$84</c:f>
              <c:numCache>
                <c:formatCode>0.0_ </c:formatCode>
                <c:ptCount val="12"/>
                <c:pt idx="0">
                  <c:v>9.3000000000000007</c:v>
                </c:pt>
                <c:pt idx="1">
                  <c:v>7.6</c:v>
                </c:pt>
                <c:pt idx="2">
                  <c:v>8.6999999999999993</c:v>
                </c:pt>
                <c:pt idx="3">
                  <c:v>7.3</c:v>
                </c:pt>
                <c:pt idx="4">
                  <c:v>7.4</c:v>
                </c:pt>
                <c:pt idx="5">
                  <c:v>7.1</c:v>
                </c:pt>
                <c:pt idx="6">
                  <c:v>7.7</c:v>
                </c:pt>
                <c:pt idx="7">
                  <c:v>6.6</c:v>
                </c:pt>
                <c:pt idx="8">
                  <c:v>5.6</c:v>
                </c:pt>
                <c:pt idx="9">
                  <c:v>4.9000000000000004</c:v>
                </c:pt>
                <c:pt idx="10">
                  <c:v>4.2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27168"/>
        <c:axId val="114733056"/>
      </c:lineChart>
      <c:catAx>
        <c:axId val="1147111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25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7256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11168"/>
        <c:crosses val="autoZero"/>
        <c:crossBetween val="between"/>
        <c:majorUnit val="1000"/>
        <c:minorUnit val="50"/>
      </c:valAx>
      <c:catAx>
        <c:axId val="1147271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733056"/>
        <c:crosses val="autoZero"/>
        <c:auto val="1"/>
        <c:lblAlgn val="ctr"/>
        <c:lblOffset val="100"/>
        <c:noMultiLvlLbl val="0"/>
      </c:catAx>
      <c:valAx>
        <c:axId val="1147330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271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'自動車変動図(9)'!$J$89:$J$100</c:f>
              <c:numCache>
                <c:formatCode>General</c:formatCode>
                <c:ptCount val="12"/>
                <c:pt idx="0">
                  <c:v>31</c:v>
                </c:pt>
                <c:pt idx="1">
                  <c:v>59</c:v>
                </c:pt>
                <c:pt idx="2">
                  <c:v>49</c:v>
                </c:pt>
                <c:pt idx="3">
                  <c:v>46</c:v>
                </c:pt>
                <c:pt idx="4">
                  <c:v>62</c:v>
                </c:pt>
                <c:pt idx="5">
                  <c:v>46</c:v>
                </c:pt>
                <c:pt idx="6">
                  <c:v>50</c:v>
                </c:pt>
                <c:pt idx="7">
                  <c:v>43</c:v>
                </c:pt>
                <c:pt idx="8">
                  <c:v>52</c:v>
                </c:pt>
                <c:pt idx="9">
                  <c:v>35</c:v>
                </c:pt>
                <c:pt idx="10">
                  <c:v>29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'自動車変動図(9)'!$I$88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'自動車変動図(9)'!$I$89:$I$100</c:f>
              <c:numCache>
                <c:formatCode>General</c:formatCode>
                <c:ptCount val="12"/>
                <c:pt idx="0">
                  <c:v>817</c:v>
                </c:pt>
                <c:pt idx="1">
                  <c:v>755</c:v>
                </c:pt>
                <c:pt idx="2">
                  <c:v>649</c:v>
                </c:pt>
                <c:pt idx="3">
                  <c:v>623</c:v>
                </c:pt>
                <c:pt idx="4">
                  <c:v>652</c:v>
                </c:pt>
                <c:pt idx="5">
                  <c:v>509</c:v>
                </c:pt>
                <c:pt idx="6">
                  <c:v>548</c:v>
                </c:pt>
                <c:pt idx="7">
                  <c:v>529</c:v>
                </c:pt>
                <c:pt idx="8">
                  <c:v>499</c:v>
                </c:pt>
                <c:pt idx="9">
                  <c:v>540</c:v>
                </c:pt>
                <c:pt idx="10">
                  <c:v>619</c:v>
                </c:pt>
                <c:pt idx="11">
                  <c:v>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082752"/>
        <c:axId val="115084672"/>
      </c:barChart>
      <c:lineChart>
        <c:grouping val="stacked"/>
        <c:varyColors val="0"/>
        <c:ser>
          <c:idx val="3"/>
          <c:order val="2"/>
          <c:tx>
            <c:strRef>
              <c:f>'自動車変動図(9)'!$L$88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'自動車変動図(9)'!$L$89:$L$100</c:f>
              <c:numCache>
                <c:formatCode>0.0_ </c:formatCode>
                <c:ptCount val="12"/>
                <c:pt idx="0">
                  <c:v>3.7</c:v>
                </c:pt>
                <c:pt idx="1">
                  <c:v>7.2</c:v>
                </c:pt>
                <c:pt idx="2">
                  <c:v>7</c:v>
                </c:pt>
                <c:pt idx="3">
                  <c:v>6.9</c:v>
                </c:pt>
                <c:pt idx="4">
                  <c:v>8.6999999999999993</c:v>
                </c:pt>
                <c:pt idx="5">
                  <c:v>8.3000000000000007</c:v>
                </c:pt>
                <c:pt idx="6">
                  <c:v>8.4</c:v>
                </c:pt>
                <c:pt idx="7">
                  <c:v>7.5</c:v>
                </c:pt>
                <c:pt idx="8">
                  <c:v>9.4</c:v>
                </c:pt>
                <c:pt idx="9">
                  <c:v>6.1</c:v>
                </c:pt>
                <c:pt idx="10">
                  <c:v>4.5</c:v>
                </c:pt>
                <c:pt idx="11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90560"/>
        <c:axId val="115092096"/>
      </c:lineChart>
      <c:catAx>
        <c:axId val="1150827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084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0846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082752"/>
        <c:crosses val="autoZero"/>
        <c:crossBetween val="between"/>
        <c:majorUnit val="1000"/>
        <c:minorUnit val="50"/>
      </c:valAx>
      <c:catAx>
        <c:axId val="1150905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092096"/>
        <c:crosses val="autoZero"/>
        <c:auto val="1"/>
        <c:lblAlgn val="ctr"/>
        <c:lblOffset val="100"/>
        <c:noMultiLvlLbl val="0"/>
      </c:catAx>
      <c:valAx>
        <c:axId val="1150920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0905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'自動車変動図(9)'!$J$105:$J$116</c:f>
              <c:numCache>
                <c:formatCode>General</c:formatCode>
                <c:ptCount val="12"/>
                <c:pt idx="0">
                  <c:v>76</c:v>
                </c:pt>
                <c:pt idx="1">
                  <c:v>100</c:v>
                </c:pt>
                <c:pt idx="2">
                  <c:v>88</c:v>
                </c:pt>
                <c:pt idx="3">
                  <c:v>78</c:v>
                </c:pt>
                <c:pt idx="4">
                  <c:v>95</c:v>
                </c:pt>
                <c:pt idx="5">
                  <c:v>78</c:v>
                </c:pt>
                <c:pt idx="6">
                  <c:v>85</c:v>
                </c:pt>
                <c:pt idx="7">
                  <c:v>75</c:v>
                </c:pt>
                <c:pt idx="8">
                  <c:v>82</c:v>
                </c:pt>
                <c:pt idx="9">
                  <c:v>62</c:v>
                </c:pt>
                <c:pt idx="10">
                  <c:v>54</c:v>
                </c:pt>
                <c:pt idx="11">
                  <c:v>39</c:v>
                </c:pt>
              </c:numCache>
            </c:numRef>
          </c:val>
        </c:ser>
        <c:ser>
          <c:idx val="1"/>
          <c:order val="1"/>
          <c:tx>
            <c:strRef>
              <c:f>'自動車変動図(9)'!$I$104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'自動車変動図(9)'!$I$105:$I$116</c:f>
              <c:numCache>
                <c:formatCode>General</c:formatCode>
                <c:ptCount val="12"/>
                <c:pt idx="0">
                  <c:v>1258</c:v>
                </c:pt>
                <c:pt idx="1">
                  <c:v>1256</c:v>
                </c:pt>
                <c:pt idx="2">
                  <c:v>1056</c:v>
                </c:pt>
                <c:pt idx="3">
                  <c:v>1031</c:v>
                </c:pt>
                <c:pt idx="4">
                  <c:v>1067</c:v>
                </c:pt>
                <c:pt idx="5">
                  <c:v>926</c:v>
                </c:pt>
                <c:pt idx="6">
                  <c:v>966</c:v>
                </c:pt>
                <c:pt idx="7">
                  <c:v>984</c:v>
                </c:pt>
                <c:pt idx="8">
                  <c:v>1005</c:v>
                </c:pt>
                <c:pt idx="9">
                  <c:v>1065</c:v>
                </c:pt>
                <c:pt idx="10">
                  <c:v>1186</c:v>
                </c:pt>
                <c:pt idx="11">
                  <c:v>1102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515776"/>
        <c:axId val="115517696"/>
      </c:barChart>
      <c:lineChart>
        <c:grouping val="stacked"/>
        <c:varyColors val="0"/>
        <c:ser>
          <c:idx val="3"/>
          <c:order val="2"/>
          <c:tx>
            <c:strRef>
              <c:f>'自動車変動図(9)'!$L$104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'自動車変動図(9)'!$L$105:$L$116</c:f>
              <c:numCache>
                <c:formatCode>0.0_ </c:formatCode>
                <c:ptCount val="12"/>
                <c:pt idx="0">
                  <c:v>5.7</c:v>
                </c:pt>
                <c:pt idx="1">
                  <c:v>7.4</c:v>
                </c:pt>
                <c:pt idx="2">
                  <c:v>7.7</c:v>
                </c:pt>
                <c:pt idx="3">
                  <c:v>7</c:v>
                </c:pt>
                <c:pt idx="4">
                  <c:v>8.1999999999999993</c:v>
                </c:pt>
                <c:pt idx="5">
                  <c:v>7.8</c:v>
                </c:pt>
                <c:pt idx="6">
                  <c:v>8.1</c:v>
                </c:pt>
                <c:pt idx="7">
                  <c:v>7.1</c:v>
                </c:pt>
                <c:pt idx="8">
                  <c:v>7.5</c:v>
                </c:pt>
                <c:pt idx="9">
                  <c:v>5.5</c:v>
                </c:pt>
                <c:pt idx="10">
                  <c:v>4.4000000000000004</c:v>
                </c:pt>
                <c:pt idx="11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39968"/>
        <c:axId val="115541504"/>
      </c:lineChart>
      <c:catAx>
        <c:axId val="1155157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17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5176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15776"/>
        <c:crosses val="autoZero"/>
        <c:crossBetween val="between"/>
        <c:majorUnit val="1000"/>
        <c:minorUnit val="50"/>
      </c:valAx>
      <c:catAx>
        <c:axId val="1155399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541504"/>
        <c:crosses val="autoZero"/>
        <c:auto val="1"/>
        <c:lblAlgn val="ctr"/>
        <c:lblOffset val="100"/>
        <c:noMultiLvlLbl val="0"/>
      </c:catAx>
      <c:valAx>
        <c:axId val="1155415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399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'自動車変動図(9)'!$J$121:$J$132</c:f>
              <c:numCache>
                <c:formatCode>General</c:formatCode>
                <c:ptCount val="12"/>
                <c:pt idx="0">
                  <c:v>80</c:v>
                </c:pt>
                <c:pt idx="1">
                  <c:v>114</c:v>
                </c:pt>
                <c:pt idx="2">
                  <c:v>94</c:v>
                </c:pt>
                <c:pt idx="3">
                  <c:v>83</c:v>
                </c:pt>
                <c:pt idx="4">
                  <c:v>97</c:v>
                </c:pt>
                <c:pt idx="5">
                  <c:v>88</c:v>
                </c:pt>
                <c:pt idx="6">
                  <c:v>88</c:v>
                </c:pt>
                <c:pt idx="7">
                  <c:v>79</c:v>
                </c:pt>
                <c:pt idx="8">
                  <c:v>91</c:v>
                </c:pt>
                <c:pt idx="9">
                  <c:v>64</c:v>
                </c:pt>
                <c:pt idx="10">
                  <c:v>58</c:v>
                </c:pt>
                <c:pt idx="11">
                  <c:v>41</c:v>
                </c:pt>
              </c:numCache>
            </c:numRef>
          </c:val>
        </c:ser>
        <c:ser>
          <c:idx val="1"/>
          <c:order val="1"/>
          <c:tx>
            <c:strRef>
              <c:f>'自動車変動図(9)'!$I$120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'自動車変動図(9)'!$I$121:$I$132</c:f>
              <c:numCache>
                <c:formatCode>General</c:formatCode>
                <c:ptCount val="12"/>
                <c:pt idx="0">
                  <c:v>1343</c:v>
                </c:pt>
                <c:pt idx="1">
                  <c:v>1379</c:v>
                </c:pt>
                <c:pt idx="2">
                  <c:v>1197</c:v>
                </c:pt>
                <c:pt idx="3">
                  <c:v>1194</c:v>
                </c:pt>
                <c:pt idx="4">
                  <c:v>1205</c:v>
                </c:pt>
                <c:pt idx="5">
                  <c:v>1077</c:v>
                </c:pt>
                <c:pt idx="6">
                  <c:v>1088</c:v>
                </c:pt>
                <c:pt idx="7">
                  <c:v>1110</c:v>
                </c:pt>
                <c:pt idx="8">
                  <c:v>1147</c:v>
                </c:pt>
                <c:pt idx="9">
                  <c:v>1215</c:v>
                </c:pt>
                <c:pt idx="10">
                  <c:v>1338</c:v>
                </c:pt>
                <c:pt idx="11">
                  <c:v>1232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567616"/>
        <c:axId val="115577984"/>
      </c:barChart>
      <c:lineChart>
        <c:grouping val="stacked"/>
        <c:varyColors val="0"/>
        <c:ser>
          <c:idx val="3"/>
          <c:order val="2"/>
          <c:tx>
            <c:strRef>
              <c:f>'自動車変動図(9)'!$L$120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'自動車変動図(9)'!$L$121:$L$132</c:f>
              <c:numCache>
                <c:formatCode>0.0_ </c:formatCode>
                <c:ptCount val="12"/>
                <c:pt idx="0">
                  <c:v>5.6</c:v>
                </c:pt>
                <c:pt idx="1">
                  <c:v>7.6</c:v>
                </c:pt>
                <c:pt idx="2">
                  <c:v>7.3</c:v>
                </c:pt>
                <c:pt idx="3">
                  <c:v>6.5</c:v>
                </c:pt>
                <c:pt idx="4">
                  <c:v>7.5</c:v>
                </c:pt>
                <c:pt idx="5">
                  <c:v>7.6</c:v>
                </c:pt>
                <c:pt idx="6">
                  <c:v>7.5</c:v>
                </c:pt>
                <c:pt idx="7">
                  <c:v>6.6</c:v>
                </c:pt>
                <c:pt idx="8">
                  <c:v>7.4</c:v>
                </c:pt>
                <c:pt idx="9">
                  <c:v>5</c:v>
                </c:pt>
                <c:pt idx="10">
                  <c:v>4.2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79520"/>
        <c:axId val="115589504"/>
      </c:lineChart>
      <c:catAx>
        <c:axId val="1155676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77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57798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67616"/>
        <c:crosses val="autoZero"/>
        <c:crossBetween val="between"/>
        <c:majorUnit val="1000"/>
        <c:minorUnit val="50"/>
      </c:valAx>
      <c:catAx>
        <c:axId val="11557952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589504"/>
        <c:crosses val="autoZero"/>
        <c:auto val="1"/>
        <c:lblAlgn val="ctr"/>
        <c:lblOffset val="100"/>
        <c:noMultiLvlLbl val="0"/>
      </c:catAx>
      <c:valAx>
        <c:axId val="1155895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7952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65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115</c:v>
                </c:pt>
                <c:pt idx="5">
                  <c:v>125</c:v>
                </c:pt>
                <c:pt idx="6">
                  <c:v>170</c:v>
                </c:pt>
                <c:pt idx="7">
                  <c:v>185</c:v>
                </c:pt>
                <c:pt idx="8">
                  <c:v>170</c:v>
                </c:pt>
                <c:pt idx="9">
                  <c:v>175</c:v>
                </c:pt>
                <c:pt idx="10">
                  <c:v>170</c:v>
                </c:pt>
                <c:pt idx="11">
                  <c:v>170</c:v>
                </c:pt>
                <c:pt idx="12">
                  <c:v>90</c:v>
                </c:pt>
                <c:pt idx="13">
                  <c:v>100</c:v>
                </c:pt>
                <c:pt idx="14">
                  <c:v>125</c:v>
                </c:pt>
                <c:pt idx="15">
                  <c:v>120</c:v>
                </c:pt>
                <c:pt idx="16">
                  <c:v>110</c:v>
                </c:pt>
                <c:pt idx="17">
                  <c:v>40</c:v>
                </c:pt>
                <c:pt idx="18">
                  <c:v>10</c:v>
                </c:pt>
                <c:pt idx="19">
                  <c:v>120</c:v>
                </c:pt>
                <c:pt idx="20">
                  <c:v>40</c:v>
                </c:pt>
                <c:pt idx="21">
                  <c:v>60</c:v>
                </c:pt>
                <c:pt idx="22">
                  <c:v>70</c:v>
                </c:pt>
                <c:pt idx="23">
                  <c:v>80</c:v>
                </c:pt>
                <c:pt idx="24">
                  <c:v>110</c:v>
                </c:pt>
                <c:pt idx="25">
                  <c:v>60</c:v>
                </c:pt>
                <c:pt idx="26">
                  <c:v>40</c:v>
                </c:pt>
                <c:pt idx="27">
                  <c:v>60</c:v>
                </c:pt>
                <c:pt idx="28">
                  <c:v>90</c:v>
                </c:pt>
                <c:pt idx="29">
                  <c:v>70</c:v>
                </c:pt>
                <c:pt idx="30">
                  <c:v>90</c:v>
                </c:pt>
                <c:pt idx="31">
                  <c:v>70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65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115</c:v>
                </c:pt>
                <c:pt idx="5">
                  <c:v>125</c:v>
                </c:pt>
                <c:pt idx="6">
                  <c:v>170</c:v>
                </c:pt>
                <c:pt idx="7">
                  <c:v>185</c:v>
                </c:pt>
                <c:pt idx="8">
                  <c:v>170</c:v>
                </c:pt>
                <c:pt idx="9">
                  <c:v>175</c:v>
                </c:pt>
                <c:pt idx="10">
                  <c:v>170</c:v>
                </c:pt>
                <c:pt idx="11">
                  <c:v>170</c:v>
                </c:pt>
                <c:pt idx="12">
                  <c:v>90</c:v>
                </c:pt>
                <c:pt idx="13">
                  <c:v>100</c:v>
                </c:pt>
                <c:pt idx="14">
                  <c:v>125</c:v>
                </c:pt>
                <c:pt idx="15">
                  <c:v>120</c:v>
                </c:pt>
                <c:pt idx="16">
                  <c:v>110</c:v>
                </c:pt>
                <c:pt idx="17">
                  <c:v>40</c:v>
                </c:pt>
                <c:pt idx="18">
                  <c:v>10</c:v>
                </c:pt>
                <c:pt idx="19">
                  <c:v>120</c:v>
                </c:pt>
                <c:pt idx="20">
                  <c:v>40</c:v>
                </c:pt>
                <c:pt idx="21">
                  <c:v>60</c:v>
                </c:pt>
                <c:pt idx="22">
                  <c:v>70</c:v>
                </c:pt>
                <c:pt idx="23">
                  <c:v>80</c:v>
                </c:pt>
                <c:pt idx="24">
                  <c:v>110</c:v>
                </c:pt>
                <c:pt idx="25">
                  <c:v>60</c:v>
                </c:pt>
                <c:pt idx="26">
                  <c:v>40</c:v>
                </c:pt>
                <c:pt idx="27">
                  <c:v>60</c:v>
                </c:pt>
                <c:pt idx="28">
                  <c:v>90</c:v>
                </c:pt>
                <c:pt idx="29">
                  <c:v>70</c:v>
                </c:pt>
                <c:pt idx="30">
                  <c:v>90</c:v>
                </c:pt>
                <c:pt idx="31">
                  <c:v>70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922048"/>
        <c:axId val="115923584"/>
      </c:barChart>
      <c:catAx>
        <c:axId val="11592204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92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92358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92204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25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65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115</c:v>
                </c:pt>
                <c:pt idx="5">
                  <c:v>125</c:v>
                </c:pt>
                <c:pt idx="6">
                  <c:v>170</c:v>
                </c:pt>
                <c:pt idx="7">
                  <c:v>185</c:v>
                </c:pt>
                <c:pt idx="8">
                  <c:v>170</c:v>
                </c:pt>
                <c:pt idx="9">
                  <c:v>175</c:v>
                </c:pt>
                <c:pt idx="10">
                  <c:v>170</c:v>
                </c:pt>
                <c:pt idx="11">
                  <c:v>170</c:v>
                </c:pt>
                <c:pt idx="12">
                  <c:v>90</c:v>
                </c:pt>
                <c:pt idx="13">
                  <c:v>100</c:v>
                </c:pt>
                <c:pt idx="14">
                  <c:v>125</c:v>
                </c:pt>
                <c:pt idx="15">
                  <c:v>120</c:v>
                </c:pt>
                <c:pt idx="16">
                  <c:v>110</c:v>
                </c:pt>
                <c:pt idx="17">
                  <c:v>40</c:v>
                </c:pt>
                <c:pt idx="18">
                  <c:v>10</c:v>
                </c:pt>
                <c:pt idx="19">
                  <c:v>120</c:v>
                </c:pt>
                <c:pt idx="20">
                  <c:v>40</c:v>
                </c:pt>
                <c:pt idx="21">
                  <c:v>60</c:v>
                </c:pt>
                <c:pt idx="22">
                  <c:v>70</c:v>
                </c:pt>
                <c:pt idx="23">
                  <c:v>80</c:v>
                </c:pt>
                <c:pt idx="24">
                  <c:v>110</c:v>
                </c:pt>
                <c:pt idx="25">
                  <c:v>60</c:v>
                </c:pt>
                <c:pt idx="26">
                  <c:v>40</c:v>
                </c:pt>
                <c:pt idx="27">
                  <c:v>60</c:v>
                </c:pt>
                <c:pt idx="28">
                  <c:v>90</c:v>
                </c:pt>
                <c:pt idx="29">
                  <c:v>70</c:v>
                </c:pt>
                <c:pt idx="30">
                  <c:v>90</c:v>
                </c:pt>
                <c:pt idx="31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643136"/>
        <c:axId val="1156450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4.0509259259259258E-4</c:v>
                </c:pt>
                <c:pt idx="1">
                  <c:v>5.4398148148148144E-4</c:v>
                </c:pt>
                <c:pt idx="2">
                  <c:v>3.5879629629629629E-4</c:v>
                </c:pt>
                <c:pt idx="3">
                  <c:v>5.3240740740740744E-4</c:v>
                </c:pt>
                <c:pt idx="4">
                  <c:v>5.9027777777777778E-4</c:v>
                </c:pt>
                <c:pt idx="5">
                  <c:v>5.9027777777777778E-4</c:v>
                </c:pt>
                <c:pt idx="6">
                  <c:v>1.3425925925925927E-3</c:v>
                </c:pt>
                <c:pt idx="7">
                  <c:v>1.3657407407407407E-3</c:v>
                </c:pt>
                <c:pt idx="8">
                  <c:v>6.5972222222222224E-4</c:v>
                </c:pt>
                <c:pt idx="9">
                  <c:v>1.2847222222222223E-3</c:v>
                </c:pt>
                <c:pt idx="10">
                  <c:v>6.3657407407407413E-4</c:v>
                </c:pt>
                <c:pt idx="11">
                  <c:v>1.3425925925925927E-3</c:v>
                </c:pt>
                <c:pt idx="12">
                  <c:v>4.7453703703703704E-4</c:v>
                </c:pt>
                <c:pt idx="13">
                  <c:v>5.4398148148148144E-4</c:v>
                </c:pt>
                <c:pt idx="14">
                  <c:v>5.6712962962962967E-4</c:v>
                </c:pt>
                <c:pt idx="15">
                  <c:v>6.4814814814814813E-4</c:v>
                </c:pt>
                <c:pt idx="16">
                  <c:v>4.3981481481481481E-4</c:v>
                </c:pt>
                <c:pt idx="17">
                  <c:v>2.4305555555555555E-4</c:v>
                </c:pt>
                <c:pt idx="18">
                  <c:v>2.199074074074074E-4</c:v>
                </c:pt>
                <c:pt idx="19">
                  <c:v>4.7453703703703704E-4</c:v>
                </c:pt>
                <c:pt idx="20">
                  <c:v>2.4305555555555555E-4</c:v>
                </c:pt>
                <c:pt idx="21">
                  <c:v>3.0092592592592595E-4</c:v>
                </c:pt>
                <c:pt idx="22">
                  <c:v>3.2407407407407406E-4</c:v>
                </c:pt>
                <c:pt idx="23">
                  <c:v>4.7453703703703704E-4</c:v>
                </c:pt>
                <c:pt idx="24">
                  <c:v>5.3240740740740744E-4</c:v>
                </c:pt>
                <c:pt idx="25">
                  <c:v>2.4305555555555555E-4</c:v>
                </c:pt>
                <c:pt idx="26">
                  <c:v>2.4305555555555555E-4</c:v>
                </c:pt>
                <c:pt idx="27">
                  <c:v>3.0092592592592595E-4</c:v>
                </c:pt>
                <c:pt idx="28">
                  <c:v>4.0509259259259258E-4</c:v>
                </c:pt>
                <c:pt idx="29">
                  <c:v>3.0092592592592595E-4</c:v>
                </c:pt>
                <c:pt idx="30">
                  <c:v>4.7453703703703704E-4</c:v>
                </c:pt>
                <c:pt idx="31">
                  <c:v>3.0092592592592595E-4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55424"/>
        <c:axId val="115657344"/>
      </c:scatterChart>
      <c:catAx>
        <c:axId val="11564313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64505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43136"/>
        <c:crosses val="autoZero"/>
        <c:crossBetween val="between"/>
        <c:majorUnit val="100"/>
      </c:valAx>
      <c:valAx>
        <c:axId val="115655424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57344"/>
        <c:crosses val="max"/>
        <c:crossBetween val="midCat"/>
        <c:majorUnit val="3.4722222222222199E-3"/>
      </c:valAx>
      <c:valAx>
        <c:axId val="1156573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6554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696000"/>
        <c:axId val="1156979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00096"/>
        <c:axId val="115702016"/>
      </c:scatterChart>
      <c:catAx>
        <c:axId val="115696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979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69792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96000"/>
        <c:crosses val="autoZero"/>
        <c:crossBetween val="between"/>
        <c:majorUnit val="200"/>
      </c:valAx>
      <c:valAx>
        <c:axId val="11570009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702016"/>
        <c:crosses val="max"/>
        <c:crossBetween val="midCat"/>
        <c:majorUnit val="3.4722222222222225E-3"/>
      </c:valAx>
      <c:valAx>
        <c:axId val="11570201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7000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65152"/>
        <c:axId val="111667072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68608"/>
        <c:axId val="113247360"/>
      </c:lineChart>
      <c:catAx>
        <c:axId val="111665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67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6670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65152"/>
        <c:crosses val="autoZero"/>
        <c:crossBetween val="between"/>
        <c:majorUnit val="1000"/>
        <c:minorUnit val="50"/>
      </c:valAx>
      <c:catAx>
        <c:axId val="1116686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47360"/>
        <c:crosses val="autoZero"/>
        <c:auto val="1"/>
        <c:lblAlgn val="ctr"/>
        <c:lblOffset val="100"/>
        <c:noMultiLvlLbl val="0"/>
      </c:catAx>
      <c:valAx>
        <c:axId val="1132473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686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215808"/>
        <c:axId val="1162177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24000"/>
        <c:axId val="116225920"/>
      </c:scatterChart>
      <c:catAx>
        <c:axId val="1162158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177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21772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15808"/>
        <c:crosses val="autoZero"/>
        <c:crossBetween val="between"/>
        <c:majorUnit val="200"/>
      </c:valAx>
      <c:valAx>
        <c:axId val="11622400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25920"/>
        <c:crosses val="max"/>
        <c:crossBetween val="midCat"/>
        <c:majorUnit val="3.4722222222222225E-3"/>
      </c:valAx>
      <c:valAx>
        <c:axId val="11622592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22400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264320"/>
        <c:axId val="1162664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68416"/>
        <c:axId val="116270592"/>
      </c:scatterChart>
      <c:catAx>
        <c:axId val="1162643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664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2664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64320"/>
        <c:crosses val="autoZero"/>
        <c:crossBetween val="between"/>
        <c:majorUnit val="200"/>
      </c:valAx>
      <c:valAx>
        <c:axId val="1162684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70592"/>
        <c:crosses val="max"/>
        <c:crossBetween val="midCat"/>
        <c:majorUnit val="3.4722222222222225E-3"/>
      </c:valAx>
      <c:valAx>
        <c:axId val="1162705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2684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45</c:v>
                </c:pt>
                <c:pt idx="2">
                  <c:v>50</c:v>
                </c:pt>
                <c:pt idx="3">
                  <c:v>90</c:v>
                </c:pt>
                <c:pt idx="4">
                  <c:v>95</c:v>
                </c:pt>
                <c:pt idx="5">
                  <c:v>70</c:v>
                </c:pt>
                <c:pt idx="6">
                  <c:v>40</c:v>
                </c:pt>
                <c:pt idx="7">
                  <c:v>80</c:v>
                </c:pt>
                <c:pt idx="8">
                  <c:v>60</c:v>
                </c:pt>
                <c:pt idx="9">
                  <c:v>90</c:v>
                </c:pt>
                <c:pt idx="10">
                  <c:v>85</c:v>
                </c:pt>
                <c:pt idx="11">
                  <c:v>80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55</c:v>
                </c:pt>
                <c:pt idx="16">
                  <c:v>40</c:v>
                </c:pt>
                <c:pt idx="17">
                  <c:v>40</c:v>
                </c:pt>
                <c:pt idx="18">
                  <c:v>35</c:v>
                </c:pt>
                <c:pt idx="19">
                  <c:v>55</c:v>
                </c:pt>
                <c:pt idx="20">
                  <c:v>30</c:v>
                </c:pt>
                <c:pt idx="21">
                  <c:v>110</c:v>
                </c:pt>
                <c:pt idx="22">
                  <c:v>85</c:v>
                </c:pt>
                <c:pt idx="23">
                  <c:v>90</c:v>
                </c:pt>
                <c:pt idx="24">
                  <c:v>80</c:v>
                </c:pt>
                <c:pt idx="25">
                  <c:v>150</c:v>
                </c:pt>
                <c:pt idx="26">
                  <c:v>50</c:v>
                </c:pt>
                <c:pt idx="27">
                  <c:v>90</c:v>
                </c:pt>
                <c:pt idx="28">
                  <c:v>70</c:v>
                </c:pt>
                <c:pt idx="29">
                  <c:v>55</c:v>
                </c:pt>
                <c:pt idx="30">
                  <c:v>60</c:v>
                </c:pt>
                <c:pt idx="31">
                  <c:v>85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45</c:v>
                </c:pt>
                <c:pt idx="2">
                  <c:v>50</c:v>
                </c:pt>
                <c:pt idx="3">
                  <c:v>90</c:v>
                </c:pt>
                <c:pt idx="4">
                  <c:v>95</c:v>
                </c:pt>
                <c:pt idx="5">
                  <c:v>70</c:v>
                </c:pt>
                <c:pt idx="6">
                  <c:v>40</c:v>
                </c:pt>
                <c:pt idx="7">
                  <c:v>80</c:v>
                </c:pt>
                <c:pt idx="8">
                  <c:v>60</c:v>
                </c:pt>
                <c:pt idx="9">
                  <c:v>90</c:v>
                </c:pt>
                <c:pt idx="10">
                  <c:v>85</c:v>
                </c:pt>
                <c:pt idx="11">
                  <c:v>80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55</c:v>
                </c:pt>
                <c:pt idx="16">
                  <c:v>40</c:v>
                </c:pt>
                <c:pt idx="17">
                  <c:v>40</c:v>
                </c:pt>
                <c:pt idx="18">
                  <c:v>35</c:v>
                </c:pt>
                <c:pt idx="19">
                  <c:v>55</c:v>
                </c:pt>
                <c:pt idx="20">
                  <c:v>30</c:v>
                </c:pt>
                <c:pt idx="21">
                  <c:v>110</c:v>
                </c:pt>
                <c:pt idx="22">
                  <c:v>85</c:v>
                </c:pt>
                <c:pt idx="23">
                  <c:v>90</c:v>
                </c:pt>
                <c:pt idx="24">
                  <c:v>80</c:v>
                </c:pt>
                <c:pt idx="25">
                  <c:v>150</c:v>
                </c:pt>
                <c:pt idx="26">
                  <c:v>50</c:v>
                </c:pt>
                <c:pt idx="27">
                  <c:v>90</c:v>
                </c:pt>
                <c:pt idx="28">
                  <c:v>70</c:v>
                </c:pt>
                <c:pt idx="29">
                  <c:v>55</c:v>
                </c:pt>
                <c:pt idx="30">
                  <c:v>60</c:v>
                </c:pt>
                <c:pt idx="31">
                  <c:v>85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294784"/>
        <c:axId val="116296320"/>
      </c:barChart>
      <c:catAx>
        <c:axId val="116294784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9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9478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45</c:v>
                </c:pt>
                <c:pt idx="2">
                  <c:v>50</c:v>
                </c:pt>
                <c:pt idx="3">
                  <c:v>90</c:v>
                </c:pt>
                <c:pt idx="4">
                  <c:v>95</c:v>
                </c:pt>
                <c:pt idx="5">
                  <c:v>70</c:v>
                </c:pt>
                <c:pt idx="6">
                  <c:v>40</c:v>
                </c:pt>
                <c:pt idx="7">
                  <c:v>80</c:v>
                </c:pt>
                <c:pt idx="8">
                  <c:v>60</c:v>
                </c:pt>
                <c:pt idx="9">
                  <c:v>90</c:v>
                </c:pt>
                <c:pt idx="10">
                  <c:v>85</c:v>
                </c:pt>
                <c:pt idx="11">
                  <c:v>80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55</c:v>
                </c:pt>
                <c:pt idx="16">
                  <c:v>40</c:v>
                </c:pt>
                <c:pt idx="17">
                  <c:v>40</c:v>
                </c:pt>
                <c:pt idx="18">
                  <c:v>35</c:v>
                </c:pt>
                <c:pt idx="19">
                  <c:v>55</c:v>
                </c:pt>
                <c:pt idx="20">
                  <c:v>30</c:v>
                </c:pt>
                <c:pt idx="21">
                  <c:v>110</c:v>
                </c:pt>
                <c:pt idx="22">
                  <c:v>85</c:v>
                </c:pt>
                <c:pt idx="23">
                  <c:v>90</c:v>
                </c:pt>
                <c:pt idx="24">
                  <c:v>80</c:v>
                </c:pt>
                <c:pt idx="25">
                  <c:v>150</c:v>
                </c:pt>
                <c:pt idx="26">
                  <c:v>50</c:v>
                </c:pt>
                <c:pt idx="27">
                  <c:v>90</c:v>
                </c:pt>
                <c:pt idx="28">
                  <c:v>70</c:v>
                </c:pt>
                <c:pt idx="29">
                  <c:v>55</c:v>
                </c:pt>
                <c:pt idx="30">
                  <c:v>60</c:v>
                </c:pt>
                <c:pt idx="31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844416"/>
        <c:axId val="11484633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1.6203703703703703E-4</c:v>
                </c:pt>
                <c:pt idx="1">
                  <c:v>2.199074074074074E-4</c:v>
                </c:pt>
                <c:pt idx="2">
                  <c:v>2.4305555555555555E-4</c:v>
                </c:pt>
                <c:pt idx="3">
                  <c:v>3.8194444444444446E-4</c:v>
                </c:pt>
                <c:pt idx="4">
                  <c:v>3.1250000000000001E-4</c:v>
                </c:pt>
                <c:pt idx="5">
                  <c:v>2.5462962962962961E-4</c:v>
                </c:pt>
                <c:pt idx="6">
                  <c:v>1.7361111111111112E-4</c:v>
                </c:pt>
                <c:pt idx="7">
                  <c:v>3.4722222222222224E-4</c:v>
                </c:pt>
                <c:pt idx="8">
                  <c:v>1.6203703703703703E-4</c:v>
                </c:pt>
                <c:pt idx="9">
                  <c:v>3.3564814814814812E-4</c:v>
                </c:pt>
                <c:pt idx="10">
                  <c:v>3.9351851851851852E-4</c:v>
                </c:pt>
                <c:pt idx="11">
                  <c:v>3.0092592592592595E-4</c:v>
                </c:pt>
                <c:pt idx="12">
                  <c:v>2.3148148148148149E-4</c:v>
                </c:pt>
                <c:pt idx="13">
                  <c:v>1.7361111111111112E-4</c:v>
                </c:pt>
                <c:pt idx="14">
                  <c:v>1.8518518518518518E-4</c:v>
                </c:pt>
                <c:pt idx="15">
                  <c:v>1.9675925925925926E-4</c:v>
                </c:pt>
                <c:pt idx="16">
                  <c:v>1.6203703703703703E-4</c:v>
                </c:pt>
                <c:pt idx="17">
                  <c:v>1.9675925925925926E-4</c:v>
                </c:pt>
                <c:pt idx="18">
                  <c:v>1.8518518518518518E-4</c:v>
                </c:pt>
                <c:pt idx="19">
                  <c:v>2.3148148148148149E-4</c:v>
                </c:pt>
                <c:pt idx="20">
                  <c:v>1.6203703703703703E-4</c:v>
                </c:pt>
                <c:pt idx="21">
                  <c:v>3.8194444444444446E-4</c:v>
                </c:pt>
                <c:pt idx="22">
                  <c:v>3.5879629629629629E-4</c:v>
                </c:pt>
                <c:pt idx="23">
                  <c:v>3.7037037037037035E-4</c:v>
                </c:pt>
                <c:pt idx="24">
                  <c:v>3.7037037037037035E-4</c:v>
                </c:pt>
                <c:pt idx="25">
                  <c:v>5.9027777777777778E-4</c:v>
                </c:pt>
                <c:pt idx="26">
                  <c:v>2.0833333333333335E-4</c:v>
                </c:pt>
                <c:pt idx="27">
                  <c:v>3.7037037037037035E-4</c:v>
                </c:pt>
                <c:pt idx="28">
                  <c:v>2.6620370370370372E-4</c:v>
                </c:pt>
                <c:pt idx="29">
                  <c:v>2.7777777777777778E-4</c:v>
                </c:pt>
                <c:pt idx="30">
                  <c:v>2.4305555555555555E-4</c:v>
                </c:pt>
                <c:pt idx="31">
                  <c:v>3.7037037037037035E-4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52608"/>
        <c:axId val="114854528"/>
      </c:scatterChart>
      <c:catAx>
        <c:axId val="11484441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4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84633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44416"/>
        <c:crosses val="autoZero"/>
        <c:crossBetween val="between"/>
        <c:majorUnit val="100"/>
      </c:valAx>
      <c:valAx>
        <c:axId val="11485260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54528"/>
        <c:crosses val="max"/>
        <c:crossBetween val="midCat"/>
        <c:majorUnit val="3.4722222222222199E-3"/>
      </c:valAx>
      <c:valAx>
        <c:axId val="11485452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526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897280"/>
        <c:axId val="1148992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05472"/>
        <c:axId val="114907392"/>
      </c:scatterChart>
      <c:catAx>
        <c:axId val="1148972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992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8992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97280"/>
        <c:crosses val="autoZero"/>
        <c:crossBetween val="between"/>
        <c:majorUnit val="200"/>
      </c:valAx>
      <c:valAx>
        <c:axId val="1149054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07392"/>
        <c:crosses val="max"/>
        <c:crossBetween val="midCat"/>
        <c:majorUnit val="3.4722222222222225E-3"/>
      </c:valAx>
      <c:valAx>
        <c:axId val="1149073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054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998720"/>
        <c:axId val="1160006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02816"/>
        <c:axId val="116004736"/>
      </c:scatterChart>
      <c:catAx>
        <c:axId val="1159987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000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00064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998720"/>
        <c:crosses val="autoZero"/>
        <c:crossBetween val="between"/>
        <c:majorUnit val="200"/>
      </c:valAx>
      <c:valAx>
        <c:axId val="1160028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004736"/>
        <c:crosses val="max"/>
        <c:crossBetween val="midCat"/>
        <c:majorUnit val="3.4722222222222225E-3"/>
      </c:valAx>
      <c:valAx>
        <c:axId val="11600473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0028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047232"/>
        <c:axId val="11604940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51328"/>
        <c:axId val="116053504"/>
      </c:scatterChart>
      <c:catAx>
        <c:axId val="1160472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0494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04940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047232"/>
        <c:crosses val="autoZero"/>
        <c:crossBetween val="between"/>
        <c:majorUnit val="200"/>
      </c:valAx>
      <c:valAx>
        <c:axId val="11605132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053504"/>
        <c:crosses val="max"/>
        <c:crossBetween val="midCat"/>
        <c:majorUnit val="3.4722222222222225E-3"/>
      </c:valAx>
      <c:valAx>
        <c:axId val="11605350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05132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20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15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15</c:v>
                </c:pt>
                <c:pt idx="26">
                  <c:v>5</c:v>
                </c:pt>
                <c:pt idx="27">
                  <c:v>15</c:v>
                </c:pt>
                <c:pt idx="28">
                  <c:v>20</c:v>
                </c:pt>
                <c:pt idx="29">
                  <c:v>5</c:v>
                </c:pt>
                <c:pt idx="30">
                  <c:v>20</c:v>
                </c:pt>
                <c:pt idx="31">
                  <c:v>5</c:v>
                </c:pt>
              </c:numCache>
            </c:numRef>
          </c:cat>
          <c:val>
            <c:numRef>
              <c:f>'渋滞長(3)'!$W$15:$W$46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20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15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15</c:v>
                </c:pt>
                <c:pt idx="26">
                  <c:v>5</c:v>
                </c:pt>
                <c:pt idx="27">
                  <c:v>15</c:v>
                </c:pt>
                <c:pt idx="28">
                  <c:v>20</c:v>
                </c:pt>
                <c:pt idx="29">
                  <c:v>5</c:v>
                </c:pt>
                <c:pt idx="30">
                  <c:v>20</c:v>
                </c:pt>
                <c:pt idx="31">
                  <c:v>5</c:v>
                </c:pt>
              </c:numCache>
            </c:numRef>
          </c:cat>
          <c:val>
            <c:numRef>
              <c:f>'渋滞長(3)'!$X$15:$X$46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122752"/>
        <c:axId val="116124288"/>
      </c:barChart>
      <c:catAx>
        <c:axId val="11612275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124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12428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12275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'渋滞長(3)'!$V$15:$V$46</c:f>
              <c:numCache>
                <c:formatCode>#,##0_ </c:formatCode>
                <c:ptCount val="32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20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15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15</c:v>
                </c:pt>
                <c:pt idx="26">
                  <c:v>5</c:v>
                </c:pt>
                <c:pt idx="27">
                  <c:v>15</c:v>
                </c:pt>
                <c:pt idx="28">
                  <c:v>20</c:v>
                </c:pt>
                <c:pt idx="29">
                  <c:v>5</c:v>
                </c:pt>
                <c:pt idx="30">
                  <c:v>20</c:v>
                </c:pt>
                <c:pt idx="3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2387200"/>
        <c:axId val="1123891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'渋滞長(3)'!$F$15:$F$46</c:f>
              <c:strCache>
                <c:ptCount val="32"/>
                <c:pt idx="0">
                  <c:v>0:04</c:v>
                </c:pt>
                <c:pt idx="1">
                  <c:v>0:55</c:v>
                </c:pt>
                <c:pt idx="2">
                  <c:v>0:05</c:v>
                </c:pt>
                <c:pt idx="3">
                  <c:v>0:20</c:v>
                </c:pt>
                <c:pt idx="4">
                  <c:v>0:18</c:v>
                </c:pt>
                <c:pt idx="5">
                  <c:v>0:17</c:v>
                </c:pt>
                <c:pt idx="6">
                  <c:v>1:03</c:v>
                </c:pt>
                <c:pt idx="7">
                  <c:v>0:45</c:v>
                </c:pt>
                <c:pt idx="9">
                  <c:v>0:03</c:v>
                </c:pt>
                <c:pt idx="10">
                  <c:v>0:23</c:v>
                </c:pt>
                <c:pt idx="11">
                  <c:v>0:04</c:v>
                </c:pt>
                <c:pt idx="12">
                  <c:v>0:07</c:v>
                </c:pt>
                <c:pt idx="13">
                  <c:v>0:42</c:v>
                </c:pt>
                <c:pt idx="15">
                  <c:v>0:29</c:v>
                </c:pt>
                <c:pt idx="16">
                  <c:v>0:04</c:v>
                </c:pt>
                <c:pt idx="17">
                  <c:v>0:04</c:v>
                </c:pt>
                <c:pt idx="18">
                  <c:v>0:11</c:v>
                </c:pt>
                <c:pt idx="19">
                  <c:v>0:59</c:v>
                </c:pt>
                <c:pt idx="20">
                  <c:v>0:41</c:v>
                </c:pt>
                <c:pt idx="21">
                  <c:v>0:56</c:v>
                </c:pt>
                <c:pt idx="22">
                  <c:v>0:21</c:v>
                </c:pt>
                <c:pt idx="23">
                  <c:v>0:06</c:v>
                </c:pt>
                <c:pt idx="24">
                  <c:v>0:55</c:v>
                </c:pt>
                <c:pt idx="25">
                  <c:v>0:58</c:v>
                </c:pt>
                <c:pt idx="26">
                  <c:v>0:55</c:v>
                </c:pt>
                <c:pt idx="27">
                  <c:v>0:45</c:v>
                </c:pt>
                <c:pt idx="28">
                  <c:v>0:35</c:v>
                </c:pt>
                <c:pt idx="29">
                  <c:v>0:05</c:v>
                </c:pt>
                <c:pt idx="30">
                  <c:v>1:14</c:v>
                </c:pt>
                <c:pt idx="31">
                  <c:v>0:05</c:v>
                </c:pt>
              </c:strCache>
            </c:strRef>
          </c:xVal>
          <c:yVal>
            <c:numRef>
              <c:f>'渋滞長(3)'!$U$15:$U$46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99488"/>
        <c:axId val="112401408"/>
      </c:scatterChart>
      <c:catAx>
        <c:axId val="11238720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389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38912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387200"/>
        <c:crosses val="autoZero"/>
        <c:crossBetween val="between"/>
        <c:majorUnit val="100"/>
      </c:valAx>
      <c:valAx>
        <c:axId val="11239948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401408"/>
        <c:crosses val="max"/>
        <c:crossBetween val="midCat"/>
        <c:majorUnit val="3.4722222222222199E-3"/>
      </c:valAx>
      <c:valAx>
        <c:axId val="11240140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23994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2439680"/>
        <c:axId val="1124416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8560"/>
        <c:axId val="114100480"/>
      </c:scatterChart>
      <c:catAx>
        <c:axId val="1124396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441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24416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439680"/>
        <c:crosses val="autoZero"/>
        <c:crossBetween val="between"/>
        <c:majorUnit val="200"/>
      </c:valAx>
      <c:valAx>
        <c:axId val="1140985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00480"/>
        <c:crosses val="max"/>
        <c:crossBetween val="midCat"/>
        <c:majorUnit val="3.4722222222222225E-3"/>
      </c:valAx>
      <c:valAx>
        <c:axId val="11410048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0985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075136"/>
        <c:axId val="112077056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2944"/>
        <c:axId val="112084480"/>
      </c:lineChart>
      <c:catAx>
        <c:axId val="1120751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77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770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75136"/>
        <c:crosses val="autoZero"/>
        <c:crossBetween val="between"/>
        <c:majorUnit val="1000"/>
        <c:minorUnit val="50"/>
      </c:valAx>
      <c:catAx>
        <c:axId val="1120829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084480"/>
        <c:crosses val="autoZero"/>
        <c:auto val="1"/>
        <c:lblAlgn val="ctr"/>
        <c:lblOffset val="100"/>
        <c:noMultiLvlLbl val="0"/>
      </c:catAx>
      <c:valAx>
        <c:axId val="1120844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829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122752"/>
        <c:axId val="1141246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26848"/>
        <c:axId val="114128768"/>
      </c:scatterChart>
      <c:catAx>
        <c:axId val="11412275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246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12467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22752"/>
        <c:crosses val="autoZero"/>
        <c:crossBetween val="between"/>
        <c:majorUnit val="200"/>
      </c:valAx>
      <c:valAx>
        <c:axId val="11412684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28768"/>
        <c:crosses val="max"/>
        <c:crossBetween val="midCat"/>
        <c:majorUnit val="3.4722222222222225E-3"/>
      </c:valAx>
      <c:valAx>
        <c:axId val="11412876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1268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158976"/>
        <c:axId val="1170570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58944"/>
        <c:axId val="117061120"/>
      </c:scatterChart>
      <c:catAx>
        <c:axId val="1141589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570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05702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58976"/>
        <c:crosses val="autoZero"/>
        <c:crossBetween val="between"/>
        <c:majorUnit val="200"/>
      </c:valAx>
      <c:valAx>
        <c:axId val="11705894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61120"/>
        <c:crosses val="max"/>
        <c:crossBetween val="midCat"/>
        <c:majorUnit val="3.4722222222222225E-3"/>
      </c:valAx>
      <c:valAx>
        <c:axId val="11706112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05894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'歩行者変動図(1)'!$E$73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'歩行者変動図(1)'!$E$74:$E$85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'歩行者変動図(1)'!$F$73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'歩行者変動図(1)'!$F$74:$F$85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685824"/>
        <c:axId val="116687616"/>
      </c:barChart>
      <c:catAx>
        <c:axId val="1166858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87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68761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8582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'歩行者変動図(1)'!$H$73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'歩行者変動図(1)'!$H$74:$H$85</c:f>
              <c:numCache>
                <c:formatCode>General</c:formatCode>
                <c:ptCount val="12"/>
                <c:pt idx="0">
                  <c:v>1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'歩行者変動図(1)'!$I$73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'歩行者変動図(1)'!$I$74:$I$85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967872"/>
        <c:axId val="113969408"/>
      </c:barChart>
      <c:catAx>
        <c:axId val="1139678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69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969408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67872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'歩行者変動図(1)'!$K$73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'歩行者変動図(1)'!$K$74:$K$85</c:f>
              <c:numCache>
                <c:formatCode>General</c:formatCode>
                <c:ptCount val="12"/>
                <c:pt idx="0">
                  <c:v>4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'歩行者変動図(1)'!$L$73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'歩行者変動図(1)'!$L$74:$L$85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570368"/>
        <c:axId val="116703232"/>
      </c:barChart>
      <c:catAx>
        <c:axId val="1165703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03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703232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70368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'歩行者変動図(1)'!$E$89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'歩行者変動図(1)'!$E$90:$E$101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'歩行者変動図(1)'!$F$89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'歩行者変動図(1)'!$F$90:$F$101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11</c:v>
                </c:pt>
                <c:pt idx="9">
                  <c:v>18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069504"/>
        <c:axId val="114071040"/>
      </c:barChart>
      <c:catAx>
        <c:axId val="1140695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71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07104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6950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'歩行者変動図(1)'!$H$89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'歩行者変動図(1)'!$H$90:$H$101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'歩行者変動図(1)'!$I$89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'歩行者変動図(1)'!$I$90:$I$101</c:f>
              <c:numCache>
                <c:formatCode>General</c:formatCode>
                <c:ptCount val="12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087424"/>
        <c:axId val="114088960"/>
      </c:barChart>
      <c:catAx>
        <c:axId val="1140874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88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08896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8742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'歩行者変動図(1)'!$K$89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'歩行者変動図(1)'!$K$90:$K$101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'歩行者変動図(1)'!$L$89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'歩行者変動図(1)'!$L$90:$L$101</c:f>
              <c:numCache>
                <c:formatCode>General</c:formatCode>
                <c:ptCount val="12"/>
                <c:pt idx="0">
                  <c:v>13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11</c:v>
                </c:pt>
                <c:pt idx="9">
                  <c:v>18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476928"/>
        <c:axId val="116482816"/>
      </c:barChart>
      <c:catAx>
        <c:axId val="1164769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82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48281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76928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'歩行者変動図(2)'!$E$73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'歩行者変動図(2)'!$E$74:$E$85</c:f>
              <c:numCache>
                <c:formatCode>General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'歩行者変動図(2)'!$F$73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'歩行者変動図(2)'!$F$74:$F$85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987392"/>
        <c:axId val="116988928"/>
      </c:barChart>
      <c:catAx>
        <c:axId val="1169873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9889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988928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987392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'歩行者変動図(2)'!$H$73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'歩行者変動図(2)'!$H$74:$H$85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'歩行者変動図(2)'!$I$73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'歩行者変動図(2)'!$I$74:$I$85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033984"/>
        <c:axId val="117039872"/>
      </c:barChart>
      <c:catAx>
        <c:axId val="1170339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039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039872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03398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21</c:v>
                </c:pt>
                <c:pt idx="1">
                  <c:v>49</c:v>
                </c:pt>
                <c:pt idx="2">
                  <c:v>46</c:v>
                </c:pt>
                <c:pt idx="3">
                  <c:v>38</c:v>
                </c:pt>
                <c:pt idx="4">
                  <c:v>47</c:v>
                </c:pt>
                <c:pt idx="5">
                  <c:v>35</c:v>
                </c:pt>
                <c:pt idx="6">
                  <c:v>39</c:v>
                </c:pt>
                <c:pt idx="7">
                  <c:v>37</c:v>
                </c:pt>
                <c:pt idx="8">
                  <c:v>41</c:v>
                </c:pt>
                <c:pt idx="9">
                  <c:v>27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687</c:v>
                </c:pt>
                <c:pt idx="1">
                  <c:v>648</c:v>
                </c:pt>
                <c:pt idx="2">
                  <c:v>548</c:v>
                </c:pt>
                <c:pt idx="3">
                  <c:v>527</c:v>
                </c:pt>
                <c:pt idx="4">
                  <c:v>562</c:v>
                </c:pt>
                <c:pt idx="5">
                  <c:v>438</c:v>
                </c:pt>
                <c:pt idx="6">
                  <c:v>489</c:v>
                </c:pt>
                <c:pt idx="7">
                  <c:v>466</c:v>
                </c:pt>
                <c:pt idx="8">
                  <c:v>436</c:v>
                </c:pt>
                <c:pt idx="9">
                  <c:v>490</c:v>
                </c:pt>
                <c:pt idx="10">
                  <c:v>549</c:v>
                </c:pt>
                <c:pt idx="11">
                  <c:v>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102016"/>
        <c:axId val="112116480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7.7</c:v>
                </c:pt>
                <c:pt idx="3">
                  <c:v>6.7</c:v>
                </c:pt>
                <c:pt idx="4">
                  <c:v>7.7</c:v>
                </c:pt>
                <c:pt idx="5">
                  <c:v>7.4</c:v>
                </c:pt>
                <c:pt idx="6">
                  <c:v>7.4</c:v>
                </c:pt>
                <c:pt idx="7">
                  <c:v>7.4</c:v>
                </c:pt>
                <c:pt idx="8">
                  <c:v>8.6</c:v>
                </c:pt>
                <c:pt idx="9">
                  <c:v>5.2</c:v>
                </c:pt>
                <c:pt idx="10">
                  <c:v>4.5</c:v>
                </c:pt>
                <c:pt idx="11">
                  <c:v>4.4000000000000004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016"/>
        <c:axId val="112136192"/>
      </c:lineChart>
      <c:catAx>
        <c:axId val="1121020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16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1164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02016"/>
        <c:crosses val="autoZero"/>
        <c:crossBetween val="between"/>
        <c:majorUnit val="1000"/>
        <c:minorUnit val="50"/>
      </c:valAx>
      <c:catAx>
        <c:axId val="1121180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136192"/>
        <c:crosses val="autoZero"/>
        <c:auto val="1"/>
        <c:lblAlgn val="ctr"/>
        <c:lblOffset val="100"/>
        <c:noMultiLvlLbl val="0"/>
      </c:catAx>
      <c:valAx>
        <c:axId val="11213619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180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'歩行者変動図(2)'!$K$73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'歩行者変動図(2)'!$B$90:$B$101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'歩行者変動図(2)'!$K$74:$K$85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5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'歩行者変動図(2)'!$L$73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'歩行者変動図(2)'!$B$90:$B$101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'歩行者変動図(2)'!$L$74:$L$85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9489280"/>
        <c:axId val="119490816"/>
      </c:barChart>
      <c:catAx>
        <c:axId val="1194892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490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949081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489280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1</c:v>
                </c:pt>
                <c:pt idx="1">
                  <c:v>22</c:v>
                </c:pt>
                <c:pt idx="2">
                  <c:v>50</c:v>
                </c:pt>
                <c:pt idx="3">
                  <c:v>56</c:v>
                </c:pt>
                <c:pt idx="4">
                  <c:v>56</c:v>
                </c:pt>
                <c:pt idx="5">
                  <c:v>60</c:v>
                </c:pt>
                <c:pt idx="6">
                  <c:v>46</c:v>
                </c:pt>
                <c:pt idx="7">
                  <c:v>41</c:v>
                </c:pt>
                <c:pt idx="8">
                  <c:v>62</c:v>
                </c:pt>
                <c:pt idx="9">
                  <c:v>72</c:v>
                </c:pt>
                <c:pt idx="10">
                  <c:v>72</c:v>
                </c:pt>
                <c:pt idx="11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162304"/>
        <c:axId val="112164224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0</c:v>
                </c:pt>
                <c:pt idx="1">
                  <c:v>24.1</c:v>
                </c:pt>
                <c:pt idx="2">
                  <c:v>3.8</c:v>
                </c:pt>
                <c:pt idx="3">
                  <c:v>3.4</c:v>
                </c:pt>
                <c:pt idx="4">
                  <c:v>0</c:v>
                </c:pt>
                <c:pt idx="5">
                  <c:v>0</c:v>
                </c:pt>
                <c:pt idx="6">
                  <c:v>4.2</c:v>
                </c:pt>
                <c:pt idx="7">
                  <c:v>2.4</c:v>
                </c:pt>
                <c:pt idx="8">
                  <c:v>6.1</c:v>
                </c:pt>
                <c:pt idx="9">
                  <c:v>1.4</c:v>
                </c:pt>
                <c:pt idx="10">
                  <c:v>1.4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6016"/>
        <c:axId val="112167552"/>
      </c:lineChart>
      <c:catAx>
        <c:axId val="1121623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64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1642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62304"/>
        <c:crosses val="autoZero"/>
        <c:crossBetween val="between"/>
        <c:majorUnit val="1000"/>
        <c:minorUnit val="50"/>
      </c:valAx>
      <c:catAx>
        <c:axId val="1121660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167552"/>
        <c:crosses val="autoZero"/>
        <c:auto val="1"/>
        <c:lblAlgn val="ctr"/>
        <c:lblOffset val="100"/>
        <c:noMultiLvlLbl val="0"/>
      </c:catAx>
      <c:valAx>
        <c:axId val="1121675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660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6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7</c:v>
                </c:pt>
                <c:pt idx="5">
                  <c:v>22</c:v>
                </c:pt>
                <c:pt idx="6">
                  <c:v>9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17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271744"/>
        <c:axId val="112273664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14.3</c:v>
                </c:pt>
                <c:pt idx="1">
                  <c:v>11.8</c:v>
                </c:pt>
                <c:pt idx="2">
                  <c:v>8.3000000000000007</c:v>
                </c:pt>
                <c:pt idx="3">
                  <c:v>7.7</c:v>
                </c:pt>
                <c:pt idx="4">
                  <c:v>22.2</c:v>
                </c:pt>
                <c:pt idx="5">
                  <c:v>15.4</c:v>
                </c:pt>
                <c:pt idx="6">
                  <c:v>0</c:v>
                </c:pt>
                <c:pt idx="7">
                  <c:v>6.7</c:v>
                </c:pt>
                <c:pt idx="8">
                  <c:v>0</c:v>
                </c:pt>
                <c:pt idx="9">
                  <c:v>0</c:v>
                </c:pt>
                <c:pt idx="10">
                  <c:v>10.5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95936"/>
        <c:axId val="112297472"/>
      </c:lineChart>
      <c:catAx>
        <c:axId val="1122717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73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2736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71744"/>
        <c:crosses val="autoZero"/>
        <c:crossBetween val="between"/>
        <c:majorUnit val="1000"/>
        <c:minorUnit val="50"/>
      </c:valAx>
      <c:catAx>
        <c:axId val="1122959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297472"/>
        <c:crosses val="autoZero"/>
        <c:auto val="1"/>
        <c:lblAlgn val="ctr"/>
        <c:lblOffset val="100"/>
        <c:noMultiLvlLbl val="0"/>
      </c:catAx>
      <c:valAx>
        <c:axId val="1122974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959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13</c:v>
                </c:pt>
                <c:pt idx="3">
                  <c:v>16</c:v>
                </c:pt>
                <c:pt idx="4">
                  <c:v>7</c:v>
                </c:pt>
                <c:pt idx="5">
                  <c:v>14</c:v>
                </c:pt>
                <c:pt idx="6">
                  <c:v>9</c:v>
                </c:pt>
                <c:pt idx="7">
                  <c:v>8</c:v>
                </c:pt>
                <c:pt idx="8">
                  <c:v>15</c:v>
                </c:pt>
                <c:pt idx="9">
                  <c:v>21</c:v>
                </c:pt>
                <c:pt idx="10">
                  <c:v>17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07328"/>
        <c:axId val="113109248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9.1</c:v>
                </c:pt>
                <c:pt idx="1">
                  <c:v>7.1</c:v>
                </c:pt>
                <c:pt idx="2">
                  <c:v>13.3</c:v>
                </c:pt>
                <c:pt idx="3">
                  <c:v>11.1</c:v>
                </c:pt>
                <c:pt idx="4">
                  <c:v>0</c:v>
                </c:pt>
                <c:pt idx="5">
                  <c:v>22.2</c:v>
                </c:pt>
                <c:pt idx="6">
                  <c:v>10</c:v>
                </c:pt>
                <c:pt idx="7">
                  <c:v>11.1</c:v>
                </c:pt>
                <c:pt idx="8">
                  <c:v>11.8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11040"/>
        <c:axId val="113112576"/>
      </c:lineChart>
      <c:catAx>
        <c:axId val="1131073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09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092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07328"/>
        <c:crosses val="autoZero"/>
        <c:crossBetween val="between"/>
        <c:majorUnit val="1000"/>
        <c:minorUnit val="50"/>
      </c:valAx>
      <c:catAx>
        <c:axId val="1131110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112576"/>
        <c:crosses val="autoZero"/>
        <c:auto val="1"/>
        <c:lblAlgn val="ctr"/>
        <c:lblOffset val="100"/>
        <c:noMultiLvlLbl val="0"/>
      </c:catAx>
      <c:valAx>
        <c:axId val="113112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110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32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7.emf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image" Target="../media/image7.emf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image" Target="../media/image7.emf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5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image" Target="../media/image10.emf"/><Relationship Id="rId1" Type="http://schemas.openxmlformats.org/officeDocument/2006/relationships/chart" Target="../charts/chart52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image" Target="../media/image10.emf"/><Relationship Id="rId1" Type="http://schemas.openxmlformats.org/officeDocument/2006/relationships/chart" Target="../charts/chart58.xml"/><Relationship Id="rId5" Type="http://schemas.openxmlformats.org/officeDocument/2006/relationships/image" Target="../media/image8.emf"/><Relationship Id="rId4" Type="http://schemas.openxmlformats.org/officeDocument/2006/relationships/chart" Target="../charts/chart6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74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74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84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84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94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94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04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04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15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15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253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253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355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355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457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458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560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560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662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662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71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71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765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765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867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867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969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2970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072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072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47</xdr:row>
      <xdr:rowOff>161925</xdr:rowOff>
    </xdr:to>
    <xdr:pic>
      <xdr:nvPicPr>
        <xdr:cNvPr id="55298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36</xdr:row>
      <xdr:rowOff>114300</xdr:rowOff>
    </xdr:to>
    <xdr:pic>
      <xdr:nvPicPr>
        <xdr:cNvPr id="54274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628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174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174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277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277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379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379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481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482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145821</xdr:rowOff>
    </xdr:from>
    <xdr:to>
      <xdr:col>11</xdr:col>
      <xdr:colOff>704101</xdr:colOff>
      <xdr:row>23</xdr:row>
      <xdr:rowOff>267635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241196"/>
          <a:ext cx="7656602" cy="597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58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58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686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686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78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78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89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89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99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399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09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09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19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19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30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30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40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40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50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50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126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60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460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3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3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3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3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103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5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206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8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8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8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8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308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10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10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10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410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3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3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513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5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5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5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5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5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615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7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717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717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718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819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820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820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820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820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820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922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92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922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922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922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257175</xdr:colOff>
      <xdr:row>15</xdr:row>
      <xdr:rowOff>104775</xdr:rowOff>
    </xdr:to>
    <xdr:pic>
      <xdr:nvPicPr>
        <xdr:cNvPr id="922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0025"/>
          <a:ext cx="25908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22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22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633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633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634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635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635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633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634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634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634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34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634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634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342900</xdr:colOff>
      <xdr:row>2</xdr:row>
      <xdr:rowOff>38100</xdr:rowOff>
    </xdr:from>
    <xdr:to>
      <xdr:col>18</xdr:col>
      <xdr:colOff>180975</xdr:colOff>
      <xdr:row>9</xdr:row>
      <xdr:rowOff>352425</xdr:rowOff>
    </xdr:to>
    <xdr:pic>
      <xdr:nvPicPr>
        <xdr:cNvPr id="5634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28625"/>
          <a:ext cx="28384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736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736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737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737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737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736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736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736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737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37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736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736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342900</xdr:colOff>
      <xdr:row>2</xdr:row>
      <xdr:rowOff>38100</xdr:rowOff>
    </xdr:from>
    <xdr:to>
      <xdr:col>18</xdr:col>
      <xdr:colOff>180975</xdr:colOff>
      <xdr:row>9</xdr:row>
      <xdr:rowOff>352425</xdr:rowOff>
    </xdr:to>
    <xdr:pic>
      <xdr:nvPicPr>
        <xdr:cNvPr id="5736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28625"/>
          <a:ext cx="28384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838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838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839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839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839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838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838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838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839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39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839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839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342900</xdr:colOff>
      <xdr:row>2</xdr:row>
      <xdr:rowOff>38100</xdr:rowOff>
    </xdr:from>
    <xdr:to>
      <xdr:col>18</xdr:col>
      <xdr:colOff>180975</xdr:colOff>
      <xdr:row>9</xdr:row>
      <xdr:rowOff>352425</xdr:rowOff>
    </xdr:to>
    <xdr:pic>
      <xdr:nvPicPr>
        <xdr:cNvPr id="5839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28625"/>
          <a:ext cx="28384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47625</xdr:rowOff>
    </xdr:from>
    <xdr:to>
      <xdr:col>11</xdr:col>
      <xdr:colOff>142875</xdr:colOff>
      <xdr:row>11</xdr:row>
      <xdr:rowOff>133350</xdr:rowOff>
    </xdr:to>
    <xdr:pic>
      <xdr:nvPicPr>
        <xdr:cNvPr id="5120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57175"/>
          <a:ext cx="22574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47625</xdr:rowOff>
    </xdr:from>
    <xdr:to>
      <xdr:col>11</xdr:col>
      <xdr:colOff>142875</xdr:colOff>
      <xdr:row>11</xdr:row>
      <xdr:rowOff>133350</xdr:rowOff>
    </xdr:to>
    <xdr:pic>
      <xdr:nvPicPr>
        <xdr:cNvPr id="5222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57175"/>
          <a:ext cx="22574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47625</xdr:rowOff>
    </xdr:from>
    <xdr:to>
      <xdr:col>11</xdr:col>
      <xdr:colOff>142875</xdr:colOff>
      <xdr:row>11</xdr:row>
      <xdr:rowOff>133350</xdr:rowOff>
    </xdr:to>
    <xdr:pic>
      <xdr:nvPicPr>
        <xdr:cNvPr id="5325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57175"/>
          <a:ext cx="22574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25</xdr:row>
      <xdr:rowOff>38100</xdr:rowOff>
    </xdr:to>
    <xdr:pic>
      <xdr:nvPicPr>
        <xdr:cNvPr id="48131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432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916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17</xdr:row>
      <xdr:rowOff>0</xdr:rowOff>
    </xdr:from>
    <xdr:to>
      <xdr:col>8</xdr:col>
      <xdr:colOff>228600</xdr:colOff>
      <xdr:row>17</xdr:row>
      <xdr:rowOff>142875</xdr:rowOff>
    </xdr:to>
    <xdr:pic>
      <xdr:nvPicPr>
        <xdr:cNvPr id="49162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86025"/>
          <a:ext cx="1990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91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18</xdr:row>
      <xdr:rowOff>0</xdr:rowOff>
    </xdr:from>
    <xdr:to>
      <xdr:col>25</xdr:col>
      <xdr:colOff>0</xdr:colOff>
      <xdr:row>42</xdr:row>
      <xdr:rowOff>0</xdr:rowOff>
    </xdr:to>
    <xdr:graphicFrame macro="">
      <xdr:nvGraphicFramePr>
        <xdr:cNvPr id="4916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47625</xdr:rowOff>
    </xdr:to>
    <xdr:graphicFrame macro="">
      <xdr:nvGraphicFramePr>
        <xdr:cNvPr id="4916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47625</xdr:rowOff>
    </xdr:to>
    <xdr:graphicFrame macro="">
      <xdr:nvGraphicFramePr>
        <xdr:cNvPr id="4916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44</xdr:row>
      <xdr:rowOff>0</xdr:rowOff>
    </xdr:from>
    <xdr:to>
      <xdr:col>24</xdr:col>
      <xdr:colOff>285750</xdr:colOff>
      <xdr:row>68</xdr:row>
      <xdr:rowOff>47625</xdr:rowOff>
    </xdr:to>
    <xdr:graphicFrame macro="">
      <xdr:nvGraphicFramePr>
        <xdr:cNvPr id="4916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257175</xdr:colOff>
      <xdr:row>1</xdr:row>
      <xdr:rowOff>47625</xdr:rowOff>
    </xdr:from>
    <xdr:to>
      <xdr:col>24</xdr:col>
      <xdr:colOff>9525</xdr:colOff>
      <xdr:row>15</xdr:row>
      <xdr:rowOff>95250</xdr:rowOff>
    </xdr:to>
    <xdr:pic>
      <xdr:nvPicPr>
        <xdr:cNvPr id="49168" name="図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9550"/>
          <a:ext cx="24193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01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17</xdr:row>
      <xdr:rowOff>0</xdr:rowOff>
    </xdr:from>
    <xdr:to>
      <xdr:col>8</xdr:col>
      <xdr:colOff>228600</xdr:colOff>
      <xdr:row>17</xdr:row>
      <xdr:rowOff>142875</xdr:rowOff>
    </xdr:to>
    <xdr:pic>
      <xdr:nvPicPr>
        <xdr:cNvPr id="5018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86025"/>
          <a:ext cx="1990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018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18</xdr:row>
      <xdr:rowOff>0</xdr:rowOff>
    </xdr:from>
    <xdr:to>
      <xdr:col>25</xdr:col>
      <xdr:colOff>0</xdr:colOff>
      <xdr:row>42</xdr:row>
      <xdr:rowOff>0</xdr:rowOff>
    </xdr:to>
    <xdr:graphicFrame macro="">
      <xdr:nvGraphicFramePr>
        <xdr:cNvPr id="5018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257175</xdr:colOff>
      <xdr:row>1</xdr:row>
      <xdr:rowOff>47625</xdr:rowOff>
    </xdr:from>
    <xdr:to>
      <xdr:col>24</xdr:col>
      <xdr:colOff>9525</xdr:colOff>
      <xdr:row>15</xdr:row>
      <xdr:rowOff>95250</xdr:rowOff>
    </xdr:to>
    <xdr:pic>
      <xdr:nvPicPr>
        <xdr:cNvPr id="50186" name="図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9550"/>
          <a:ext cx="24193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33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33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43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43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53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53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63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371475</xdr:colOff>
      <xdr:row>1</xdr:row>
      <xdr:rowOff>38100</xdr:rowOff>
    </xdr:from>
    <xdr:to>
      <xdr:col>11</xdr:col>
      <xdr:colOff>228600</xdr:colOff>
      <xdr:row>11</xdr:row>
      <xdr:rowOff>161925</xdr:rowOff>
    </xdr:to>
    <xdr:pic>
      <xdr:nvPicPr>
        <xdr:cNvPr id="163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7650"/>
          <a:ext cx="2295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5" zoomScale="130" zoomScaleNormal="100" zoomScaleSheetLayoutView="130" workbookViewId="0">
      <selection activeCell="L17" sqref="L17"/>
    </sheetView>
  </sheetViews>
  <sheetFormatPr defaultRowHeight="13.5"/>
  <sheetData/>
  <phoneticPr fontId="3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38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111</v>
      </c>
      <c r="E16" s="99">
        <v>20</v>
      </c>
      <c r="F16" s="99">
        <v>3</v>
      </c>
      <c r="G16" s="99">
        <v>0</v>
      </c>
      <c r="H16" s="99">
        <f t="shared" ref="H16:H21" si="0">SUM(D16:E16)</f>
        <v>131</v>
      </c>
      <c r="I16" s="99">
        <f t="shared" ref="I16:I21" si="1">SUM(F16:G16)</f>
        <v>3</v>
      </c>
      <c r="J16" s="99">
        <f t="shared" ref="J16:J21" si="2">SUM(H16:I16)</f>
        <v>134</v>
      </c>
      <c r="K16" s="98">
        <f t="shared" ref="K16:K52" si="3">IF(J16=0,0,ROUND(I16/J16*100,1))</f>
        <v>2.2000000000000002</v>
      </c>
      <c r="L16" s="97">
        <f t="shared" ref="L16:L52" si="4">IF(J16=0,0,ROUND(J16/$J$52*100,1))</f>
        <v>2</v>
      </c>
    </row>
    <row r="17" spans="2:12" ht="14.45" customHeight="1">
      <c r="B17" s="96" t="s">
        <v>149</v>
      </c>
      <c r="C17" s="95"/>
      <c r="D17" s="94">
        <v>98</v>
      </c>
      <c r="E17" s="93">
        <v>22</v>
      </c>
      <c r="F17" s="93">
        <v>3</v>
      </c>
      <c r="G17" s="93">
        <v>0</v>
      </c>
      <c r="H17" s="93">
        <f t="shared" si="0"/>
        <v>120</v>
      </c>
      <c r="I17" s="93">
        <f t="shared" si="1"/>
        <v>3</v>
      </c>
      <c r="J17" s="93">
        <f t="shared" si="2"/>
        <v>123</v>
      </c>
      <c r="K17" s="92">
        <f t="shared" si="3"/>
        <v>2.4</v>
      </c>
      <c r="L17" s="91">
        <f t="shared" si="4"/>
        <v>1.8</v>
      </c>
    </row>
    <row r="18" spans="2:12" ht="14.45" customHeight="1">
      <c r="B18" s="96" t="s">
        <v>148</v>
      </c>
      <c r="C18" s="95"/>
      <c r="D18" s="94">
        <v>88</v>
      </c>
      <c r="E18" s="93">
        <v>28</v>
      </c>
      <c r="F18" s="93">
        <v>4</v>
      </c>
      <c r="G18" s="93">
        <v>0</v>
      </c>
      <c r="H18" s="93">
        <f t="shared" si="0"/>
        <v>116</v>
      </c>
      <c r="I18" s="93">
        <f t="shared" si="1"/>
        <v>4</v>
      </c>
      <c r="J18" s="93">
        <f t="shared" si="2"/>
        <v>120</v>
      </c>
      <c r="K18" s="92">
        <f t="shared" si="3"/>
        <v>3.3</v>
      </c>
      <c r="L18" s="91">
        <f t="shared" si="4"/>
        <v>1.8</v>
      </c>
    </row>
    <row r="19" spans="2:12" ht="14.45" customHeight="1">
      <c r="B19" s="96" t="s">
        <v>147</v>
      </c>
      <c r="C19" s="95"/>
      <c r="D19" s="94">
        <v>85</v>
      </c>
      <c r="E19" s="93">
        <v>29</v>
      </c>
      <c r="F19" s="93">
        <v>3</v>
      </c>
      <c r="G19" s="93">
        <v>2</v>
      </c>
      <c r="H19" s="93">
        <f t="shared" si="0"/>
        <v>114</v>
      </c>
      <c r="I19" s="93">
        <f t="shared" si="1"/>
        <v>5</v>
      </c>
      <c r="J19" s="93">
        <f t="shared" si="2"/>
        <v>119</v>
      </c>
      <c r="K19" s="92">
        <f t="shared" si="3"/>
        <v>4.2</v>
      </c>
      <c r="L19" s="91">
        <f t="shared" si="4"/>
        <v>1.8</v>
      </c>
    </row>
    <row r="20" spans="2:12" ht="14.45" customHeight="1">
      <c r="B20" s="96" t="s">
        <v>146</v>
      </c>
      <c r="C20" s="95"/>
      <c r="D20" s="94">
        <v>88</v>
      </c>
      <c r="E20" s="93">
        <v>13</v>
      </c>
      <c r="F20" s="93">
        <v>3</v>
      </c>
      <c r="G20" s="93">
        <v>0</v>
      </c>
      <c r="H20" s="93">
        <f t="shared" si="0"/>
        <v>101</v>
      </c>
      <c r="I20" s="93">
        <f t="shared" si="1"/>
        <v>3</v>
      </c>
      <c r="J20" s="93">
        <f t="shared" si="2"/>
        <v>104</v>
      </c>
      <c r="K20" s="92">
        <f t="shared" si="3"/>
        <v>2.9</v>
      </c>
      <c r="L20" s="91">
        <f t="shared" si="4"/>
        <v>1.5</v>
      </c>
    </row>
    <row r="21" spans="2:12" ht="14.45" customHeight="1">
      <c r="B21" s="90" t="s">
        <v>145</v>
      </c>
      <c r="C21" s="89"/>
      <c r="D21" s="88">
        <v>94</v>
      </c>
      <c r="E21" s="87">
        <v>11</v>
      </c>
      <c r="F21" s="87">
        <v>3</v>
      </c>
      <c r="G21" s="87">
        <v>0</v>
      </c>
      <c r="H21" s="87">
        <f t="shared" si="0"/>
        <v>105</v>
      </c>
      <c r="I21" s="87">
        <f t="shared" si="1"/>
        <v>3</v>
      </c>
      <c r="J21" s="87">
        <f t="shared" si="2"/>
        <v>108</v>
      </c>
      <c r="K21" s="86">
        <f t="shared" si="3"/>
        <v>2.8</v>
      </c>
      <c r="L21" s="85">
        <f t="shared" si="4"/>
        <v>1.6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564</v>
      </c>
      <c r="E22" s="81">
        <f t="shared" si="5"/>
        <v>123</v>
      </c>
      <c r="F22" s="81">
        <f t="shared" si="5"/>
        <v>19</v>
      </c>
      <c r="G22" s="81">
        <f t="shared" si="5"/>
        <v>2</v>
      </c>
      <c r="H22" s="81">
        <f t="shared" si="5"/>
        <v>687</v>
      </c>
      <c r="I22" s="81">
        <f t="shared" si="5"/>
        <v>21</v>
      </c>
      <c r="J22" s="81">
        <f t="shared" si="5"/>
        <v>708</v>
      </c>
      <c r="K22" s="80">
        <f t="shared" si="3"/>
        <v>3</v>
      </c>
      <c r="L22" s="79">
        <f t="shared" si="4"/>
        <v>10.5</v>
      </c>
    </row>
    <row r="23" spans="2:12" ht="14.45" customHeight="1" thickTop="1">
      <c r="B23" s="102" t="s">
        <v>114</v>
      </c>
      <c r="C23" s="101"/>
      <c r="D23" s="100">
        <v>106</v>
      </c>
      <c r="E23" s="99">
        <v>12</v>
      </c>
      <c r="F23" s="99">
        <v>6</v>
      </c>
      <c r="G23" s="99">
        <v>3</v>
      </c>
      <c r="H23" s="99">
        <f t="shared" ref="H23:H28" si="6">SUM(D23:E23)</f>
        <v>118</v>
      </c>
      <c r="I23" s="99">
        <f t="shared" ref="I23:I28" si="7">SUM(F23:G23)</f>
        <v>9</v>
      </c>
      <c r="J23" s="99">
        <f t="shared" ref="J23:J28" si="8">SUM(H23:I23)</f>
        <v>127</v>
      </c>
      <c r="K23" s="98">
        <f t="shared" si="3"/>
        <v>7.1</v>
      </c>
      <c r="L23" s="97">
        <f t="shared" si="4"/>
        <v>1.9</v>
      </c>
    </row>
    <row r="24" spans="2:12" ht="14.45" customHeight="1">
      <c r="B24" s="96" t="s">
        <v>113</v>
      </c>
      <c r="C24" s="95"/>
      <c r="D24" s="94">
        <v>109</v>
      </c>
      <c r="E24" s="93">
        <v>8</v>
      </c>
      <c r="F24" s="93">
        <v>0</v>
      </c>
      <c r="G24" s="93">
        <v>1</v>
      </c>
      <c r="H24" s="93">
        <f t="shared" si="6"/>
        <v>117</v>
      </c>
      <c r="I24" s="93">
        <f t="shared" si="7"/>
        <v>1</v>
      </c>
      <c r="J24" s="93">
        <f t="shared" si="8"/>
        <v>118</v>
      </c>
      <c r="K24" s="92">
        <f t="shared" si="3"/>
        <v>0.8</v>
      </c>
      <c r="L24" s="91">
        <f t="shared" si="4"/>
        <v>1.7</v>
      </c>
    </row>
    <row r="25" spans="2:12" ht="14.45" customHeight="1">
      <c r="B25" s="96" t="s">
        <v>112</v>
      </c>
      <c r="C25" s="95"/>
      <c r="D25" s="94">
        <v>92</v>
      </c>
      <c r="E25" s="93">
        <v>8</v>
      </c>
      <c r="F25" s="93">
        <v>8</v>
      </c>
      <c r="G25" s="93">
        <v>1</v>
      </c>
      <c r="H25" s="93">
        <f t="shared" si="6"/>
        <v>100</v>
      </c>
      <c r="I25" s="93">
        <f t="shared" si="7"/>
        <v>9</v>
      </c>
      <c r="J25" s="93">
        <f t="shared" si="8"/>
        <v>109</v>
      </c>
      <c r="K25" s="92">
        <f t="shared" si="3"/>
        <v>8.3000000000000007</v>
      </c>
      <c r="L25" s="91">
        <f t="shared" si="4"/>
        <v>1.6</v>
      </c>
    </row>
    <row r="26" spans="2:12" ht="14.45" customHeight="1">
      <c r="B26" s="96" t="s">
        <v>111</v>
      </c>
      <c r="C26" s="95"/>
      <c r="D26" s="94">
        <v>82</v>
      </c>
      <c r="E26" s="93">
        <v>9</v>
      </c>
      <c r="F26" s="93">
        <v>5</v>
      </c>
      <c r="G26" s="93">
        <v>0</v>
      </c>
      <c r="H26" s="93">
        <f t="shared" si="6"/>
        <v>91</v>
      </c>
      <c r="I26" s="93">
        <f t="shared" si="7"/>
        <v>5</v>
      </c>
      <c r="J26" s="93">
        <f t="shared" si="8"/>
        <v>96</v>
      </c>
      <c r="K26" s="92">
        <f t="shared" si="3"/>
        <v>5.2</v>
      </c>
      <c r="L26" s="91">
        <f t="shared" si="4"/>
        <v>1.4</v>
      </c>
    </row>
    <row r="27" spans="2:12" ht="14.45" customHeight="1">
      <c r="B27" s="96" t="s">
        <v>110</v>
      </c>
      <c r="C27" s="95"/>
      <c r="D27" s="94">
        <v>112</v>
      </c>
      <c r="E27" s="93">
        <v>9</v>
      </c>
      <c r="F27" s="93">
        <v>8</v>
      </c>
      <c r="G27" s="93">
        <v>0</v>
      </c>
      <c r="H27" s="93">
        <f t="shared" si="6"/>
        <v>121</v>
      </c>
      <c r="I27" s="93">
        <f t="shared" si="7"/>
        <v>8</v>
      </c>
      <c r="J27" s="93">
        <f t="shared" si="8"/>
        <v>129</v>
      </c>
      <c r="K27" s="92">
        <f t="shared" si="3"/>
        <v>6.2</v>
      </c>
      <c r="L27" s="91">
        <f t="shared" si="4"/>
        <v>1.9</v>
      </c>
    </row>
    <row r="28" spans="2:12" ht="14.45" customHeight="1">
      <c r="B28" s="90" t="s">
        <v>144</v>
      </c>
      <c r="C28" s="89"/>
      <c r="D28" s="88">
        <v>91</v>
      </c>
      <c r="E28" s="87">
        <v>10</v>
      </c>
      <c r="F28" s="87">
        <v>17</v>
      </c>
      <c r="G28" s="87">
        <v>0</v>
      </c>
      <c r="H28" s="87">
        <f t="shared" si="6"/>
        <v>101</v>
      </c>
      <c r="I28" s="87">
        <f t="shared" si="7"/>
        <v>17</v>
      </c>
      <c r="J28" s="87">
        <f t="shared" si="8"/>
        <v>118</v>
      </c>
      <c r="K28" s="86">
        <f t="shared" si="3"/>
        <v>14.4</v>
      </c>
      <c r="L28" s="85">
        <f t="shared" si="4"/>
        <v>1.7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592</v>
      </c>
      <c r="E29" s="81">
        <f t="shared" si="9"/>
        <v>56</v>
      </c>
      <c r="F29" s="81">
        <f t="shared" si="9"/>
        <v>44</v>
      </c>
      <c r="G29" s="81">
        <f t="shared" si="9"/>
        <v>5</v>
      </c>
      <c r="H29" s="81">
        <f t="shared" si="9"/>
        <v>648</v>
      </c>
      <c r="I29" s="81">
        <f t="shared" si="9"/>
        <v>49</v>
      </c>
      <c r="J29" s="81">
        <f t="shared" si="9"/>
        <v>697</v>
      </c>
      <c r="K29" s="80">
        <f t="shared" si="3"/>
        <v>7</v>
      </c>
      <c r="L29" s="79">
        <f t="shared" si="4"/>
        <v>10.3</v>
      </c>
    </row>
    <row r="30" spans="2:12" ht="14.45" customHeight="1" thickTop="1">
      <c r="B30" s="110" t="s">
        <v>143</v>
      </c>
      <c r="C30" s="109"/>
      <c r="D30" s="76">
        <v>503</v>
      </c>
      <c r="E30" s="75">
        <v>45</v>
      </c>
      <c r="F30" s="75">
        <v>42</v>
      </c>
      <c r="G30" s="75">
        <v>4</v>
      </c>
      <c r="H30" s="75">
        <f t="shared" ref="H30:H43" si="10">SUM(D30:E30)</f>
        <v>548</v>
      </c>
      <c r="I30" s="75">
        <f t="shared" ref="I30:I43" si="11">SUM(F30:G30)</f>
        <v>46</v>
      </c>
      <c r="J30" s="75">
        <f t="shared" ref="J30:J43" si="12">SUM(H30:I30)</f>
        <v>594</v>
      </c>
      <c r="K30" s="74">
        <f t="shared" si="3"/>
        <v>7.7</v>
      </c>
      <c r="L30" s="73">
        <f t="shared" si="4"/>
        <v>8.8000000000000007</v>
      </c>
    </row>
    <row r="31" spans="2:12" ht="14.45" customHeight="1">
      <c r="B31" s="108" t="s">
        <v>142</v>
      </c>
      <c r="C31" s="107"/>
      <c r="D31" s="106">
        <v>463</v>
      </c>
      <c r="E31" s="105">
        <v>64</v>
      </c>
      <c r="F31" s="105">
        <v>36</v>
      </c>
      <c r="G31" s="105">
        <v>2</v>
      </c>
      <c r="H31" s="105">
        <f t="shared" si="10"/>
        <v>527</v>
      </c>
      <c r="I31" s="105">
        <f t="shared" si="11"/>
        <v>38</v>
      </c>
      <c r="J31" s="105">
        <f t="shared" si="12"/>
        <v>565</v>
      </c>
      <c r="K31" s="104">
        <f t="shared" si="3"/>
        <v>6.7</v>
      </c>
      <c r="L31" s="103">
        <f t="shared" si="4"/>
        <v>8.4</v>
      </c>
    </row>
    <row r="32" spans="2:12" ht="14.45" customHeight="1">
      <c r="B32" s="108" t="s">
        <v>141</v>
      </c>
      <c r="C32" s="107"/>
      <c r="D32" s="106">
        <v>489</v>
      </c>
      <c r="E32" s="105">
        <v>73</v>
      </c>
      <c r="F32" s="105">
        <v>46</v>
      </c>
      <c r="G32" s="105">
        <v>1</v>
      </c>
      <c r="H32" s="105">
        <f t="shared" si="10"/>
        <v>562</v>
      </c>
      <c r="I32" s="105">
        <f t="shared" si="11"/>
        <v>47</v>
      </c>
      <c r="J32" s="105">
        <f t="shared" si="12"/>
        <v>609</v>
      </c>
      <c r="K32" s="104">
        <f t="shared" si="3"/>
        <v>7.7</v>
      </c>
      <c r="L32" s="103">
        <f t="shared" si="4"/>
        <v>9</v>
      </c>
    </row>
    <row r="33" spans="2:12" ht="14.45" customHeight="1">
      <c r="B33" s="108" t="s">
        <v>140</v>
      </c>
      <c r="C33" s="107"/>
      <c r="D33" s="106">
        <v>382</v>
      </c>
      <c r="E33" s="105">
        <v>56</v>
      </c>
      <c r="F33" s="105">
        <v>34</v>
      </c>
      <c r="G33" s="105">
        <v>1</v>
      </c>
      <c r="H33" s="105">
        <f t="shared" si="10"/>
        <v>438</v>
      </c>
      <c r="I33" s="105">
        <f t="shared" si="11"/>
        <v>35</v>
      </c>
      <c r="J33" s="105">
        <f t="shared" si="12"/>
        <v>473</v>
      </c>
      <c r="K33" s="104">
        <f t="shared" si="3"/>
        <v>7.4</v>
      </c>
      <c r="L33" s="103">
        <f t="shared" si="4"/>
        <v>7</v>
      </c>
    </row>
    <row r="34" spans="2:12" ht="14.45" customHeight="1">
      <c r="B34" s="108" t="s">
        <v>139</v>
      </c>
      <c r="C34" s="107"/>
      <c r="D34" s="106">
        <v>426</v>
      </c>
      <c r="E34" s="105">
        <v>63</v>
      </c>
      <c r="F34" s="105">
        <v>36</v>
      </c>
      <c r="G34" s="105">
        <v>3</v>
      </c>
      <c r="H34" s="105">
        <f t="shared" si="10"/>
        <v>489</v>
      </c>
      <c r="I34" s="105">
        <f t="shared" si="11"/>
        <v>39</v>
      </c>
      <c r="J34" s="105">
        <f t="shared" si="12"/>
        <v>528</v>
      </c>
      <c r="K34" s="104">
        <f t="shared" si="3"/>
        <v>7.4</v>
      </c>
      <c r="L34" s="103">
        <f t="shared" si="4"/>
        <v>7.8</v>
      </c>
    </row>
    <row r="35" spans="2:12" ht="14.45" customHeight="1">
      <c r="B35" s="108" t="s">
        <v>138</v>
      </c>
      <c r="C35" s="107"/>
      <c r="D35" s="106">
        <v>394</v>
      </c>
      <c r="E35" s="105">
        <v>72</v>
      </c>
      <c r="F35" s="105">
        <v>31</v>
      </c>
      <c r="G35" s="105">
        <v>6</v>
      </c>
      <c r="H35" s="105">
        <f t="shared" si="10"/>
        <v>466</v>
      </c>
      <c r="I35" s="105">
        <f t="shared" si="11"/>
        <v>37</v>
      </c>
      <c r="J35" s="105">
        <f t="shared" si="12"/>
        <v>503</v>
      </c>
      <c r="K35" s="104">
        <f t="shared" si="3"/>
        <v>7.4</v>
      </c>
      <c r="L35" s="103">
        <f t="shared" si="4"/>
        <v>7.5</v>
      </c>
    </row>
    <row r="36" spans="2:12" ht="14.45" customHeight="1">
      <c r="B36" s="108" t="s">
        <v>137</v>
      </c>
      <c r="C36" s="107"/>
      <c r="D36" s="106">
        <v>364</v>
      </c>
      <c r="E36" s="105">
        <v>72</v>
      </c>
      <c r="F36" s="105">
        <v>36</v>
      </c>
      <c r="G36" s="105">
        <v>5</v>
      </c>
      <c r="H36" s="105">
        <f t="shared" si="10"/>
        <v>436</v>
      </c>
      <c r="I36" s="105">
        <f t="shared" si="11"/>
        <v>41</v>
      </c>
      <c r="J36" s="105">
        <f t="shared" si="12"/>
        <v>477</v>
      </c>
      <c r="K36" s="104">
        <f t="shared" si="3"/>
        <v>8.6</v>
      </c>
      <c r="L36" s="103">
        <f t="shared" si="4"/>
        <v>7.1</v>
      </c>
    </row>
    <row r="37" spans="2:12" ht="14.45" customHeight="1">
      <c r="B37" s="108" t="s">
        <v>136</v>
      </c>
      <c r="C37" s="107"/>
      <c r="D37" s="106">
        <v>410</v>
      </c>
      <c r="E37" s="105">
        <v>80</v>
      </c>
      <c r="F37" s="105">
        <v>22</v>
      </c>
      <c r="G37" s="105">
        <v>5</v>
      </c>
      <c r="H37" s="105">
        <f t="shared" si="10"/>
        <v>490</v>
      </c>
      <c r="I37" s="105">
        <f t="shared" si="11"/>
        <v>27</v>
      </c>
      <c r="J37" s="105">
        <f t="shared" si="12"/>
        <v>517</v>
      </c>
      <c r="K37" s="104">
        <f t="shared" si="3"/>
        <v>5.2</v>
      </c>
      <c r="L37" s="103">
        <f t="shared" si="4"/>
        <v>7.7</v>
      </c>
    </row>
    <row r="38" spans="2:12" ht="14.45" customHeight="1">
      <c r="B38" s="102" t="s">
        <v>99</v>
      </c>
      <c r="C38" s="101"/>
      <c r="D38" s="100">
        <v>67</v>
      </c>
      <c r="E38" s="99">
        <v>14</v>
      </c>
      <c r="F38" s="99">
        <v>2</v>
      </c>
      <c r="G38" s="99">
        <v>0</v>
      </c>
      <c r="H38" s="99">
        <f t="shared" si="10"/>
        <v>81</v>
      </c>
      <c r="I38" s="99">
        <f t="shared" si="11"/>
        <v>2</v>
      </c>
      <c r="J38" s="99">
        <f t="shared" si="12"/>
        <v>83</v>
      </c>
      <c r="K38" s="98">
        <f t="shared" si="3"/>
        <v>2.4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v>84</v>
      </c>
      <c r="E39" s="93">
        <v>19</v>
      </c>
      <c r="F39" s="93">
        <v>6</v>
      </c>
      <c r="G39" s="93">
        <v>1</v>
      </c>
      <c r="H39" s="93">
        <f t="shared" si="10"/>
        <v>103</v>
      </c>
      <c r="I39" s="93">
        <f t="shared" si="11"/>
        <v>7</v>
      </c>
      <c r="J39" s="93">
        <f t="shared" si="12"/>
        <v>110</v>
      </c>
      <c r="K39" s="92">
        <f t="shared" si="3"/>
        <v>6.4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v>73</v>
      </c>
      <c r="E40" s="93">
        <v>18</v>
      </c>
      <c r="F40" s="93">
        <v>3</v>
      </c>
      <c r="G40" s="93">
        <v>1</v>
      </c>
      <c r="H40" s="93">
        <f t="shared" si="10"/>
        <v>91</v>
      </c>
      <c r="I40" s="93">
        <f t="shared" si="11"/>
        <v>4</v>
      </c>
      <c r="J40" s="93">
        <f t="shared" si="12"/>
        <v>95</v>
      </c>
      <c r="K40" s="92">
        <f t="shared" si="3"/>
        <v>4.2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v>66</v>
      </c>
      <c r="E41" s="93">
        <v>15</v>
      </c>
      <c r="F41" s="93">
        <v>2</v>
      </c>
      <c r="G41" s="93">
        <v>0</v>
      </c>
      <c r="H41" s="93">
        <f t="shared" si="10"/>
        <v>81</v>
      </c>
      <c r="I41" s="93">
        <f t="shared" si="11"/>
        <v>2</v>
      </c>
      <c r="J41" s="93">
        <f t="shared" si="12"/>
        <v>83</v>
      </c>
      <c r="K41" s="92">
        <f t="shared" si="3"/>
        <v>2.4</v>
      </c>
      <c r="L41" s="91">
        <f t="shared" si="4"/>
        <v>1.2</v>
      </c>
    </row>
    <row r="42" spans="2:12" ht="14.45" customHeight="1">
      <c r="B42" s="96" t="s">
        <v>95</v>
      </c>
      <c r="C42" s="95"/>
      <c r="D42" s="94">
        <v>80</v>
      </c>
      <c r="E42" s="93">
        <v>13</v>
      </c>
      <c r="F42" s="93">
        <v>7</v>
      </c>
      <c r="G42" s="93">
        <v>1</v>
      </c>
      <c r="H42" s="93">
        <f t="shared" si="10"/>
        <v>93</v>
      </c>
      <c r="I42" s="93">
        <f t="shared" si="11"/>
        <v>8</v>
      </c>
      <c r="J42" s="93">
        <f t="shared" si="12"/>
        <v>101</v>
      </c>
      <c r="K42" s="92">
        <f t="shared" si="3"/>
        <v>7.9</v>
      </c>
      <c r="L42" s="91">
        <f t="shared" si="4"/>
        <v>1.5</v>
      </c>
    </row>
    <row r="43" spans="2:12" ht="14.45" customHeight="1">
      <c r="B43" s="90" t="s">
        <v>135</v>
      </c>
      <c r="C43" s="89"/>
      <c r="D43" s="88">
        <v>92</v>
      </c>
      <c r="E43" s="87">
        <v>8</v>
      </c>
      <c r="F43" s="87">
        <v>2</v>
      </c>
      <c r="G43" s="87">
        <v>1</v>
      </c>
      <c r="H43" s="87">
        <f t="shared" si="10"/>
        <v>100</v>
      </c>
      <c r="I43" s="87">
        <f t="shared" si="11"/>
        <v>3</v>
      </c>
      <c r="J43" s="87">
        <f t="shared" si="12"/>
        <v>103</v>
      </c>
      <c r="K43" s="86">
        <f t="shared" si="3"/>
        <v>2.9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462</v>
      </c>
      <c r="E44" s="81">
        <f t="shared" si="13"/>
        <v>87</v>
      </c>
      <c r="F44" s="81">
        <f t="shared" si="13"/>
        <v>22</v>
      </c>
      <c r="G44" s="81">
        <f t="shared" si="13"/>
        <v>4</v>
      </c>
      <c r="H44" s="81">
        <f t="shared" si="13"/>
        <v>549</v>
      </c>
      <c r="I44" s="81">
        <f t="shared" si="13"/>
        <v>26</v>
      </c>
      <c r="J44" s="81">
        <f t="shared" si="13"/>
        <v>575</v>
      </c>
      <c r="K44" s="80">
        <f t="shared" si="3"/>
        <v>4.5</v>
      </c>
      <c r="L44" s="79">
        <f t="shared" si="4"/>
        <v>8.5</v>
      </c>
    </row>
    <row r="45" spans="2:12" ht="14.45" customHeight="1" thickTop="1">
      <c r="B45" s="102" t="s">
        <v>92</v>
      </c>
      <c r="C45" s="101"/>
      <c r="D45" s="100">
        <v>79</v>
      </c>
      <c r="E45" s="99">
        <v>2</v>
      </c>
      <c r="F45" s="99">
        <v>8</v>
      </c>
      <c r="G45" s="99">
        <v>1</v>
      </c>
      <c r="H45" s="99">
        <f t="shared" ref="H45:H50" si="14">SUM(D45:E45)</f>
        <v>81</v>
      </c>
      <c r="I45" s="99">
        <f t="shared" ref="I45:I50" si="15">SUM(F45:G45)</f>
        <v>9</v>
      </c>
      <c r="J45" s="99">
        <f t="shared" ref="J45:J50" si="16">SUM(H45:I45)</f>
        <v>90</v>
      </c>
      <c r="K45" s="98">
        <f t="shared" si="3"/>
        <v>10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v>93</v>
      </c>
      <c r="E46" s="93">
        <v>8</v>
      </c>
      <c r="F46" s="93">
        <v>1</v>
      </c>
      <c r="G46" s="93">
        <v>1</v>
      </c>
      <c r="H46" s="93">
        <f t="shared" si="14"/>
        <v>101</v>
      </c>
      <c r="I46" s="93">
        <f t="shared" si="15"/>
        <v>2</v>
      </c>
      <c r="J46" s="93">
        <f t="shared" si="16"/>
        <v>103</v>
      </c>
      <c r="K46" s="92">
        <f t="shared" si="3"/>
        <v>1.9</v>
      </c>
      <c r="L46" s="91">
        <f t="shared" si="4"/>
        <v>1.5</v>
      </c>
    </row>
    <row r="47" spans="2:12" ht="14.45" customHeight="1">
      <c r="B47" s="96" t="s">
        <v>90</v>
      </c>
      <c r="C47" s="95"/>
      <c r="D47" s="94">
        <v>63</v>
      </c>
      <c r="E47" s="93">
        <v>1</v>
      </c>
      <c r="F47" s="93">
        <v>3</v>
      </c>
      <c r="G47" s="93">
        <v>0</v>
      </c>
      <c r="H47" s="93">
        <f t="shared" si="14"/>
        <v>64</v>
      </c>
      <c r="I47" s="93">
        <f t="shared" si="15"/>
        <v>3</v>
      </c>
      <c r="J47" s="93">
        <f t="shared" si="16"/>
        <v>67</v>
      </c>
      <c r="K47" s="92">
        <f t="shared" si="3"/>
        <v>4.5</v>
      </c>
      <c r="L47" s="91">
        <f t="shared" si="4"/>
        <v>1</v>
      </c>
    </row>
    <row r="48" spans="2:12" ht="14.45" customHeight="1">
      <c r="B48" s="96" t="s">
        <v>89</v>
      </c>
      <c r="C48" s="95"/>
      <c r="D48" s="94">
        <v>66</v>
      </c>
      <c r="E48" s="93">
        <v>3</v>
      </c>
      <c r="F48" s="93">
        <v>3</v>
      </c>
      <c r="G48" s="93">
        <v>0</v>
      </c>
      <c r="H48" s="93">
        <f t="shared" si="14"/>
        <v>69</v>
      </c>
      <c r="I48" s="93">
        <f t="shared" si="15"/>
        <v>3</v>
      </c>
      <c r="J48" s="93">
        <f t="shared" si="16"/>
        <v>72</v>
      </c>
      <c r="K48" s="92">
        <f t="shared" si="3"/>
        <v>4.2</v>
      </c>
      <c r="L48" s="91">
        <f t="shared" si="4"/>
        <v>1.1000000000000001</v>
      </c>
    </row>
    <row r="49" spans="2:13" ht="14.45" customHeight="1">
      <c r="B49" s="96" t="s">
        <v>88</v>
      </c>
      <c r="C49" s="95"/>
      <c r="D49" s="94">
        <v>110</v>
      </c>
      <c r="E49" s="93">
        <v>7</v>
      </c>
      <c r="F49" s="93">
        <v>5</v>
      </c>
      <c r="G49" s="93">
        <v>0</v>
      </c>
      <c r="H49" s="93">
        <f t="shared" si="14"/>
        <v>117</v>
      </c>
      <c r="I49" s="93">
        <f t="shared" si="15"/>
        <v>5</v>
      </c>
      <c r="J49" s="93">
        <f t="shared" si="16"/>
        <v>122</v>
      </c>
      <c r="K49" s="92">
        <f t="shared" si="3"/>
        <v>4.0999999999999996</v>
      </c>
      <c r="L49" s="91">
        <f t="shared" si="4"/>
        <v>1.8</v>
      </c>
    </row>
    <row r="50" spans="2:13" ht="14.45" customHeight="1">
      <c r="B50" s="90" t="s">
        <v>134</v>
      </c>
      <c r="C50" s="89"/>
      <c r="D50" s="88">
        <v>44</v>
      </c>
      <c r="E50" s="87">
        <v>1</v>
      </c>
      <c r="F50" s="87">
        <v>0</v>
      </c>
      <c r="G50" s="87">
        <v>0</v>
      </c>
      <c r="H50" s="87">
        <f t="shared" si="14"/>
        <v>45</v>
      </c>
      <c r="I50" s="87">
        <f t="shared" si="15"/>
        <v>0</v>
      </c>
      <c r="J50" s="87">
        <f t="shared" si="16"/>
        <v>45</v>
      </c>
      <c r="K50" s="86">
        <f t="shared" si="3"/>
        <v>0</v>
      </c>
      <c r="L50" s="85">
        <f t="shared" si="4"/>
        <v>0.7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455</v>
      </c>
      <c r="E51" s="81">
        <f t="shared" si="17"/>
        <v>22</v>
      </c>
      <c r="F51" s="81">
        <f t="shared" si="17"/>
        <v>20</v>
      </c>
      <c r="G51" s="81">
        <f t="shared" si="17"/>
        <v>2</v>
      </c>
      <c r="H51" s="81">
        <f t="shared" si="17"/>
        <v>477</v>
      </c>
      <c r="I51" s="81">
        <f t="shared" si="17"/>
        <v>22</v>
      </c>
      <c r="J51" s="81">
        <f t="shared" si="17"/>
        <v>499</v>
      </c>
      <c r="K51" s="80">
        <f t="shared" si="3"/>
        <v>4.4000000000000004</v>
      </c>
      <c r="L51" s="79">
        <f t="shared" si="4"/>
        <v>7.4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5504</v>
      </c>
      <c r="E52" s="75">
        <f t="shared" si="18"/>
        <v>813</v>
      </c>
      <c r="F52" s="75">
        <f t="shared" si="18"/>
        <v>388</v>
      </c>
      <c r="G52" s="75">
        <f t="shared" si="18"/>
        <v>40</v>
      </c>
      <c r="H52" s="75">
        <f t="shared" si="18"/>
        <v>6317</v>
      </c>
      <c r="I52" s="75">
        <f t="shared" si="18"/>
        <v>428</v>
      </c>
      <c r="J52" s="75">
        <f t="shared" si="18"/>
        <v>6745</v>
      </c>
      <c r="K52" s="74">
        <f t="shared" si="3"/>
        <v>6.3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39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147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145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0.2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1</v>
      </c>
      <c r="I22" s="81">
        <f t="shared" si="5"/>
        <v>0</v>
      </c>
      <c r="J22" s="81">
        <f t="shared" si="5"/>
        <v>1</v>
      </c>
      <c r="K22" s="80">
        <f t="shared" si="3"/>
        <v>0</v>
      </c>
      <c r="L22" s="79">
        <f t="shared" si="4"/>
        <v>0.2</v>
      </c>
    </row>
    <row r="23" spans="2:12" ht="14.45" customHeight="1" thickTop="1">
      <c r="B23" s="102" t="s">
        <v>114</v>
      </c>
      <c r="C23" s="101"/>
      <c r="D23" s="100">
        <v>1</v>
      </c>
      <c r="E23" s="99">
        <v>1</v>
      </c>
      <c r="F23" s="99">
        <v>0</v>
      </c>
      <c r="G23" s="99">
        <v>0</v>
      </c>
      <c r="H23" s="99">
        <f t="shared" ref="H23:H28" si="6">SUM(D23:E23)</f>
        <v>2</v>
      </c>
      <c r="I23" s="99">
        <f t="shared" ref="I23:I28" si="7">SUM(F23:G23)</f>
        <v>0</v>
      </c>
      <c r="J23" s="99">
        <f t="shared" ref="J23:J28" si="8">SUM(H23:I23)</f>
        <v>2</v>
      </c>
      <c r="K23" s="98">
        <f t="shared" si="3"/>
        <v>0</v>
      </c>
      <c r="L23" s="97">
        <f t="shared" si="4"/>
        <v>0.3</v>
      </c>
    </row>
    <row r="24" spans="2:12" ht="14.45" customHeight="1">
      <c r="B24" s="96" t="s">
        <v>113</v>
      </c>
      <c r="C24" s="95"/>
      <c r="D24" s="94">
        <v>1</v>
      </c>
      <c r="E24" s="93">
        <v>0</v>
      </c>
      <c r="F24" s="93">
        <v>0</v>
      </c>
      <c r="G24" s="93">
        <v>0</v>
      </c>
      <c r="H24" s="93">
        <f t="shared" si="6"/>
        <v>1</v>
      </c>
      <c r="I24" s="93">
        <f t="shared" si="7"/>
        <v>0</v>
      </c>
      <c r="J24" s="93">
        <f t="shared" si="8"/>
        <v>1</v>
      </c>
      <c r="K24" s="92">
        <f t="shared" si="3"/>
        <v>0</v>
      </c>
      <c r="L24" s="91">
        <f t="shared" si="4"/>
        <v>0.2</v>
      </c>
    </row>
    <row r="25" spans="2:12" ht="14.45" customHeight="1">
      <c r="B25" s="96" t="s">
        <v>112</v>
      </c>
      <c r="C25" s="95"/>
      <c r="D25" s="94">
        <v>2</v>
      </c>
      <c r="E25" s="93">
        <v>0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0.3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1</v>
      </c>
      <c r="G26" s="93">
        <v>0</v>
      </c>
      <c r="H26" s="93">
        <f t="shared" si="6"/>
        <v>0</v>
      </c>
      <c r="I26" s="93">
        <f t="shared" si="7"/>
        <v>1</v>
      </c>
      <c r="J26" s="93">
        <f t="shared" si="8"/>
        <v>1</v>
      </c>
      <c r="K26" s="92">
        <f t="shared" si="3"/>
        <v>100</v>
      </c>
      <c r="L26" s="91">
        <f t="shared" si="4"/>
        <v>0.2</v>
      </c>
    </row>
    <row r="27" spans="2:12" ht="14.45" customHeight="1">
      <c r="B27" s="96" t="s">
        <v>110</v>
      </c>
      <c r="C27" s="95"/>
      <c r="D27" s="94">
        <v>5</v>
      </c>
      <c r="E27" s="93">
        <v>4</v>
      </c>
      <c r="F27" s="93">
        <v>5</v>
      </c>
      <c r="G27" s="93">
        <v>0</v>
      </c>
      <c r="H27" s="93">
        <f t="shared" si="6"/>
        <v>9</v>
      </c>
      <c r="I27" s="93">
        <f t="shared" si="7"/>
        <v>5</v>
      </c>
      <c r="J27" s="93">
        <f t="shared" si="8"/>
        <v>14</v>
      </c>
      <c r="K27" s="92">
        <f t="shared" si="3"/>
        <v>35.700000000000003</v>
      </c>
      <c r="L27" s="91">
        <f t="shared" si="4"/>
        <v>2.2999999999999998</v>
      </c>
    </row>
    <row r="28" spans="2:12" ht="14.45" customHeight="1">
      <c r="B28" s="90" t="s">
        <v>144</v>
      </c>
      <c r="C28" s="89"/>
      <c r="D28" s="88">
        <v>7</v>
      </c>
      <c r="E28" s="87">
        <v>1</v>
      </c>
      <c r="F28" s="87">
        <v>1</v>
      </c>
      <c r="G28" s="87">
        <v>0</v>
      </c>
      <c r="H28" s="87">
        <f t="shared" si="6"/>
        <v>8</v>
      </c>
      <c r="I28" s="87">
        <f t="shared" si="7"/>
        <v>1</v>
      </c>
      <c r="J28" s="87">
        <f t="shared" si="8"/>
        <v>9</v>
      </c>
      <c r="K28" s="86">
        <f t="shared" si="3"/>
        <v>11.1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16</v>
      </c>
      <c r="E29" s="81">
        <f t="shared" si="9"/>
        <v>6</v>
      </c>
      <c r="F29" s="81">
        <f t="shared" si="9"/>
        <v>7</v>
      </c>
      <c r="G29" s="81">
        <f t="shared" si="9"/>
        <v>0</v>
      </c>
      <c r="H29" s="81">
        <f t="shared" si="9"/>
        <v>22</v>
      </c>
      <c r="I29" s="81">
        <f t="shared" si="9"/>
        <v>7</v>
      </c>
      <c r="J29" s="81">
        <f t="shared" si="9"/>
        <v>29</v>
      </c>
      <c r="K29" s="80">
        <f t="shared" si="3"/>
        <v>24.1</v>
      </c>
      <c r="L29" s="79">
        <f t="shared" si="4"/>
        <v>4.7</v>
      </c>
    </row>
    <row r="30" spans="2:12" ht="14.45" customHeight="1" thickTop="1">
      <c r="B30" s="110" t="s">
        <v>143</v>
      </c>
      <c r="C30" s="109"/>
      <c r="D30" s="76">
        <v>45</v>
      </c>
      <c r="E30" s="75">
        <v>5</v>
      </c>
      <c r="F30" s="75">
        <v>1</v>
      </c>
      <c r="G30" s="75">
        <v>1</v>
      </c>
      <c r="H30" s="75">
        <f t="shared" ref="H30:H43" si="10">SUM(D30:E30)</f>
        <v>50</v>
      </c>
      <c r="I30" s="75">
        <f t="shared" ref="I30:I43" si="11">SUM(F30:G30)</f>
        <v>2</v>
      </c>
      <c r="J30" s="75">
        <f t="shared" ref="J30:J43" si="12">SUM(H30:I30)</f>
        <v>52</v>
      </c>
      <c r="K30" s="74">
        <f t="shared" si="3"/>
        <v>3.8</v>
      </c>
      <c r="L30" s="73">
        <f t="shared" si="4"/>
        <v>8.5</v>
      </c>
    </row>
    <row r="31" spans="2:12" ht="14.45" customHeight="1">
      <c r="B31" s="108" t="s">
        <v>142</v>
      </c>
      <c r="C31" s="107"/>
      <c r="D31" s="106">
        <v>53</v>
      </c>
      <c r="E31" s="105">
        <v>3</v>
      </c>
      <c r="F31" s="105">
        <v>2</v>
      </c>
      <c r="G31" s="105">
        <v>0</v>
      </c>
      <c r="H31" s="105">
        <f t="shared" si="10"/>
        <v>56</v>
      </c>
      <c r="I31" s="105">
        <f t="shared" si="11"/>
        <v>2</v>
      </c>
      <c r="J31" s="105">
        <f t="shared" si="12"/>
        <v>58</v>
      </c>
      <c r="K31" s="104">
        <f t="shared" si="3"/>
        <v>3.4</v>
      </c>
      <c r="L31" s="103">
        <f t="shared" si="4"/>
        <v>9.5</v>
      </c>
    </row>
    <row r="32" spans="2:12" ht="14.45" customHeight="1">
      <c r="B32" s="108" t="s">
        <v>141</v>
      </c>
      <c r="C32" s="107"/>
      <c r="D32" s="106">
        <v>53</v>
      </c>
      <c r="E32" s="105">
        <v>3</v>
      </c>
      <c r="F32" s="105">
        <v>0</v>
      </c>
      <c r="G32" s="105">
        <v>0</v>
      </c>
      <c r="H32" s="105">
        <f t="shared" si="10"/>
        <v>56</v>
      </c>
      <c r="I32" s="105">
        <f t="shared" si="11"/>
        <v>0</v>
      </c>
      <c r="J32" s="105">
        <f t="shared" si="12"/>
        <v>56</v>
      </c>
      <c r="K32" s="104">
        <f t="shared" si="3"/>
        <v>0</v>
      </c>
      <c r="L32" s="103">
        <f t="shared" si="4"/>
        <v>9.1999999999999993</v>
      </c>
    </row>
    <row r="33" spans="2:12" ht="14.45" customHeight="1">
      <c r="B33" s="108" t="s">
        <v>140</v>
      </c>
      <c r="C33" s="107"/>
      <c r="D33" s="106">
        <v>55</v>
      </c>
      <c r="E33" s="105">
        <v>5</v>
      </c>
      <c r="F33" s="105">
        <v>0</v>
      </c>
      <c r="G33" s="105">
        <v>0</v>
      </c>
      <c r="H33" s="105">
        <f t="shared" si="10"/>
        <v>60</v>
      </c>
      <c r="I33" s="105">
        <f t="shared" si="11"/>
        <v>0</v>
      </c>
      <c r="J33" s="105">
        <f t="shared" si="12"/>
        <v>60</v>
      </c>
      <c r="K33" s="104">
        <f t="shared" si="3"/>
        <v>0</v>
      </c>
      <c r="L33" s="103">
        <f t="shared" si="4"/>
        <v>9.8000000000000007</v>
      </c>
    </row>
    <row r="34" spans="2:12" ht="14.45" customHeight="1">
      <c r="B34" s="108" t="s">
        <v>139</v>
      </c>
      <c r="C34" s="107"/>
      <c r="D34" s="106">
        <v>45</v>
      </c>
      <c r="E34" s="105">
        <v>1</v>
      </c>
      <c r="F34" s="105">
        <v>2</v>
      </c>
      <c r="G34" s="105">
        <v>0</v>
      </c>
      <c r="H34" s="105">
        <f t="shared" si="10"/>
        <v>46</v>
      </c>
      <c r="I34" s="105">
        <f t="shared" si="11"/>
        <v>2</v>
      </c>
      <c r="J34" s="105">
        <f t="shared" si="12"/>
        <v>48</v>
      </c>
      <c r="K34" s="104">
        <f t="shared" si="3"/>
        <v>4.2</v>
      </c>
      <c r="L34" s="103">
        <f t="shared" si="4"/>
        <v>7.8</v>
      </c>
    </row>
    <row r="35" spans="2:12" ht="14.45" customHeight="1">
      <c r="B35" s="108" t="s">
        <v>138</v>
      </c>
      <c r="C35" s="107"/>
      <c r="D35" s="106">
        <v>37</v>
      </c>
      <c r="E35" s="105">
        <v>4</v>
      </c>
      <c r="F35" s="105">
        <v>1</v>
      </c>
      <c r="G35" s="105">
        <v>0</v>
      </c>
      <c r="H35" s="105">
        <f t="shared" si="10"/>
        <v>41</v>
      </c>
      <c r="I35" s="105">
        <f t="shared" si="11"/>
        <v>1</v>
      </c>
      <c r="J35" s="105">
        <f t="shared" si="12"/>
        <v>42</v>
      </c>
      <c r="K35" s="104">
        <f t="shared" si="3"/>
        <v>2.4</v>
      </c>
      <c r="L35" s="103">
        <f t="shared" si="4"/>
        <v>6.9</v>
      </c>
    </row>
    <row r="36" spans="2:12" ht="14.45" customHeight="1">
      <c r="B36" s="108" t="s">
        <v>137</v>
      </c>
      <c r="C36" s="107"/>
      <c r="D36" s="106">
        <v>56</v>
      </c>
      <c r="E36" s="105">
        <v>6</v>
      </c>
      <c r="F36" s="105">
        <v>2</v>
      </c>
      <c r="G36" s="105">
        <v>2</v>
      </c>
      <c r="H36" s="105">
        <f t="shared" si="10"/>
        <v>62</v>
      </c>
      <c r="I36" s="105">
        <f t="shared" si="11"/>
        <v>4</v>
      </c>
      <c r="J36" s="105">
        <f t="shared" si="12"/>
        <v>66</v>
      </c>
      <c r="K36" s="104">
        <f t="shared" si="3"/>
        <v>6.1</v>
      </c>
      <c r="L36" s="103">
        <f t="shared" si="4"/>
        <v>10.8</v>
      </c>
    </row>
    <row r="37" spans="2:12" ht="14.45" customHeight="1">
      <c r="B37" s="108" t="s">
        <v>136</v>
      </c>
      <c r="C37" s="107"/>
      <c r="D37" s="106">
        <v>67</v>
      </c>
      <c r="E37" s="105">
        <v>5</v>
      </c>
      <c r="F37" s="105">
        <v>0</v>
      </c>
      <c r="G37" s="105">
        <v>1</v>
      </c>
      <c r="H37" s="105">
        <f t="shared" si="10"/>
        <v>72</v>
      </c>
      <c r="I37" s="105">
        <f t="shared" si="11"/>
        <v>1</v>
      </c>
      <c r="J37" s="105">
        <f t="shared" si="12"/>
        <v>73</v>
      </c>
      <c r="K37" s="104">
        <f t="shared" si="3"/>
        <v>1.4</v>
      </c>
      <c r="L37" s="103">
        <f t="shared" si="4"/>
        <v>11.9</v>
      </c>
    </row>
    <row r="38" spans="2:12" ht="14.45" customHeight="1">
      <c r="B38" s="102" t="s">
        <v>99</v>
      </c>
      <c r="C38" s="101"/>
      <c r="D38" s="100">
        <v>11</v>
      </c>
      <c r="E38" s="99">
        <v>0</v>
      </c>
      <c r="F38" s="99">
        <v>0</v>
      </c>
      <c r="G38" s="99">
        <v>0</v>
      </c>
      <c r="H38" s="99">
        <f t="shared" si="10"/>
        <v>11</v>
      </c>
      <c r="I38" s="99">
        <f t="shared" si="11"/>
        <v>0</v>
      </c>
      <c r="J38" s="99">
        <f t="shared" si="12"/>
        <v>11</v>
      </c>
      <c r="K38" s="98">
        <f t="shared" si="3"/>
        <v>0</v>
      </c>
      <c r="L38" s="97">
        <f t="shared" si="4"/>
        <v>1.8</v>
      </c>
    </row>
    <row r="39" spans="2:12" ht="14.45" customHeight="1">
      <c r="B39" s="96" t="s">
        <v>98</v>
      </c>
      <c r="C39" s="95"/>
      <c r="D39" s="94">
        <v>8</v>
      </c>
      <c r="E39" s="93">
        <v>0</v>
      </c>
      <c r="F39" s="93">
        <v>0</v>
      </c>
      <c r="G39" s="93">
        <v>0</v>
      </c>
      <c r="H39" s="93">
        <f t="shared" si="10"/>
        <v>8</v>
      </c>
      <c r="I39" s="93">
        <f t="shared" si="11"/>
        <v>0</v>
      </c>
      <c r="J39" s="93">
        <f t="shared" si="12"/>
        <v>8</v>
      </c>
      <c r="K39" s="92">
        <f t="shared" si="3"/>
        <v>0</v>
      </c>
      <c r="L39" s="91">
        <f t="shared" si="4"/>
        <v>1.3</v>
      </c>
    </row>
    <row r="40" spans="2:12" ht="14.45" customHeight="1">
      <c r="B40" s="96" t="s">
        <v>97</v>
      </c>
      <c r="C40" s="95"/>
      <c r="D40" s="94">
        <v>15</v>
      </c>
      <c r="E40" s="93">
        <v>0</v>
      </c>
      <c r="F40" s="93">
        <v>0</v>
      </c>
      <c r="G40" s="93">
        <v>1</v>
      </c>
      <c r="H40" s="93">
        <f t="shared" si="10"/>
        <v>15</v>
      </c>
      <c r="I40" s="93">
        <f t="shared" si="11"/>
        <v>1</v>
      </c>
      <c r="J40" s="93">
        <f t="shared" si="12"/>
        <v>16</v>
      </c>
      <c r="K40" s="92">
        <f t="shared" si="3"/>
        <v>6.3</v>
      </c>
      <c r="L40" s="91">
        <f t="shared" si="4"/>
        <v>2.6</v>
      </c>
    </row>
    <row r="41" spans="2:12" ht="14.45" customHeight="1">
      <c r="B41" s="96" t="s">
        <v>96</v>
      </c>
      <c r="C41" s="95"/>
      <c r="D41" s="94">
        <v>14</v>
      </c>
      <c r="E41" s="93">
        <v>3</v>
      </c>
      <c r="F41" s="93">
        <v>0</v>
      </c>
      <c r="G41" s="93">
        <v>0</v>
      </c>
      <c r="H41" s="93">
        <f t="shared" si="10"/>
        <v>17</v>
      </c>
      <c r="I41" s="93">
        <f t="shared" si="11"/>
        <v>0</v>
      </c>
      <c r="J41" s="93">
        <f t="shared" si="12"/>
        <v>17</v>
      </c>
      <c r="K41" s="92">
        <f t="shared" si="3"/>
        <v>0</v>
      </c>
      <c r="L41" s="91">
        <f t="shared" si="4"/>
        <v>2.8</v>
      </c>
    </row>
    <row r="42" spans="2:12" ht="14.45" customHeight="1">
      <c r="B42" s="96" t="s">
        <v>95</v>
      </c>
      <c r="C42" s="95"/>
      <c r="D42" s="94">
        <v>12</v>
      </c>
      <c r="E42" s="93">
        <v>1</v>
      </c>
      <c r="F42" s="93">
        <v>0</v>
      </c>
      <c r="G42" s="93">
        <v>0</v>
      </c>
      <c r="H42" s="93">
        <f t="shared" si="10"/>
        <v>13</v>
      </c>
      <c r="I42" s="93">
        <f t="shared" si="11"/>
        <v>0</v>
      </c>
      <c r="J42" s="93">
        <f t="shared" si="12"/>
        <v>13</v>
      </c>
      <c r="K42" s="92">
        <f t="shared" si="3"/>
        <v>0</v>
      </c>
      <c r="L42" s="91">
        <f t="shared" si="4"/>
        <v>2.1</v>
      </c>
    </row>
    <row r="43" spans="2:12" ht="14.45" customHeight="1">
      <c r="B43" s="90" t="s">
        <v>135</v>
      </c>
      <c r="C43" s="89"/>
      <c r="D43" s="88">
        <v>8</v>
      </c>
      <c r="E43" s="87">
        <v>0</v>
      </c>
      <c r="F43" s="87">
        <v>0</v>
      </c>
      <c r="G43" s="87">
        <v>0</v>
      </c>
      <c r="H43" s="87">
        <f t="shared" si="10"/>
        <v>8</v>
      </c>
      <c r="I43" s="87">
        <f t="shared" si="11"/>
        <v>0</v>
      </c>
      <c r="J43" s="87">
        <f t="shared" si="12"/>
        <v>8</v>
      </c>
      <c r="K43" s="86">
        <f t="shared" si="3"/>
        <v>0</v>
      </c>
      <c r="L43" s="85">
        <f t="shared" si="4"/>
        <v>1.3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68</v>
      </c>
      <c r="E44" s="81">
        <f t="shared" si="13"/>
        <v>4</v>
      </c>
      <c r="F44" s="81">
        <f t="shared" si="13"/>
        <v>0</v>
      </c>
      <c r="G44" s="81">
        <f t="shared" si="13"/>
        <v>1</v>
      </c>
      <c r="H44" s="81">
        <f t="shared" si="13"/>
        <v>72</v>
      </c>
      <c r="I44" s="81">
        <f t="shared" si="13"/>
        <v>1</v>
      </c>
      <c r="J44" s="81">
        <f t="shared" si="13"/>
        <v>73</v>
      </c>
      <c r="K44" s="80">
        <f t="shared" si="3"/>
        <v>1.4</v>
      </c>
      <c r="L44" s="79">
        <f t="shared" si="4"/>
        <v>11.9</v>
      </c>
    </row>
    <row r="45" spans="2:12" ht="14.45" customHeight="1" thickTop="1">
      <c r="B45" s="102" t="s">
        <v>92</v>
      </c>
      <c r="C45" s="101"/>
      <c r="D45" s="100">
        <v>8</v>
      </c>
      <c r="E45" s="99">
        <v>0</v>
      </c>
      <c r="F45" s="99">
        <v>0</v>
      </c>
      <c r="G45" s="99">
        <v>0</v>
      </c>
      <c r="H45" s="99">
        <f t="shared" ref="H45:H50" si="14">SUM(D45:E45)</f>
        <v>8</v>
      </c>
      <c r="I45" s="99">
        <f t="shared" ref="I45:I50" si="15">SUM(F45:G45)</f>
        <v>0</v>
      </c>
      <c r="J45" s="99">
        <f t="shared" ref="J45:J50" si="16">SUM(H45:I45)</f>
        <v>8</v>
      </c>
      <c r="K45" s="98">
        <f t="shared" si="3"/>
        <v>0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v>1</v>
      </c>
      <c r="E46" s="93">
        <v>0</v>
      </c>
      <c r="F46" s="93">
        <v>0</v>
      </c>
      <c r="G46" s="93">
        <v>1</v>
      </c>
      <c r="H46" s="93">
        <f t="shared" si="14"/>
        <v>1</v>
      </c>
      <c r="I46" s="93">
        <f t="shared" si="15"/>
        <v>1</v>
      </c>
      <c r="J46" s="93">
        <f t="shared" si="16"/>
        <v>2</v>
      </c>
      <c r="K46" s="92">
        <f t="shared" si="3"/>
        <v>50</v>
      </c>
      <c r="L46" s="91">
        <f t="shared" si="4"/>
        <v>0.3</v>
      </c>
    </row>
    <row r="47" spans="2:12" ht="14.45" customHeight="1">
      <c r="B47" s="96" t="s">
        <v>90</v>
      </c>
      <c r="C47" s="95"/>
      <c r="D47" s="94">
        <v>10</v>
      </c>
      <c r="E47" s="93">
        <v>0</v>
      </c>
      <c r="F47" s="93">
        <v>0</v>
      </c>
      <c r="G47" s="93">
        <v>0</v>
      </c>
      <c r="H47" s="93">
        <f t="shared" si="14"/>
        <v>10</v>
      </c>
      <c r="I47" s="93">
        <f t="shared" si="15"/>
        <v>0</v>
      </c>
      <c r="J47" s="93">
        <f t="shared" si="16"/>
        <v>10</v>
      </c>
      <c r="K47" s="92">
        <f t="shared" si="3"/>
        <v>0</v>
      </c>
      <c r="L47" s="91">
        <f t="shared" si="4"/>
        <v>1.6</v>
      </c>
    </row>
    <row r="48" spans="2:12" ht="14.45" customHeight="1">
      <c r="B48" s="96" t="s">
        <v>89</v>
      </c>
      <c r="C48" s="95"/>
      <c r="D48" s="94">
        <v>15</v>
      </c>
      <c r="E48" s="93">
        <v>0</v>
      </c>
      <c r="F48" s="93">
        <v>0</v>
      </c>
      <c r="G48" s="93">
        <v>0</v>
      </c>
      <c r="H48" s="93">
        <f t="shared" si="14"/>
        <v>15</v>
      </c>
      <c r="I48" s="93">
        <f t="shared" si="15"/>
        <v>0</v>
      </c>
      <c r="J48" s="93">
        <f t="shared" si="16"/>
        <v>15</v>
      </c>
      <c r="K48" s="92">
        <f t="shared" si="3"/>
        <v>0</v>
      </c>
      <c r="L48" s="91">
        <f t="shared" si="4"/>
        <v>2.5</v>
      </c>
    </row>
    <row r="49" spans="2:13" ht="14.45" customHeight="1">
      <c r="B49" s="96" t="s">
        <v>88</v>
      </c>
      <c r="C49" s="95"/>
      <c r="D49" s="94">
        <v>11</v>
      </c>
      <c r="E49" s="93">
        <v>1</v>
      </c>
      <c r="F49" s="93">
        <v>0</v>
      </c>
      <c r="G49" s="93">
        <v>0</v>
      </c>
      <c r="H49" s="93">
        <f t="shared" si="14"/>
        <v>12</v>
      </c>
      <c r="I49" s="93">
        <f t="shared" si="15"/>
        <v>0</v>
      </c>
      <c r="J49" s="93">
        <f t="shared" si="16"/>
        <v>12</v>
      </c>
      <c r="K49" s="92">
        <f t="shared" si="3"/>
        <v>0</v>
      </c>
      <c r="L49" s="91">
        <f t="shared" si="4"/>
        <v>2</v>
      </c>
    </row>
    <row r="50" spans="2:13" ht="14.45" customHeight="1">
      <c r="B50" s="90" t="s">
        <v>134</v>
      </c>
      <c r="C50" s="89"/>
      <c r="D50" s="88">
        <v>6</v>
      </c>
      <c r="E50" s="87">
        <v>1</v>
      </c>
      <c r="F50" s="87">
        <v>0</v>
      </c>
      <c r="G50" s="87">
        <v>0</v>
      </c>
      <c r="H50" s="87">
        <f t="shared" si="14"/>
        <v>7</v>
      </c>
      <c r="I50" s="87">
        <f t="shared" si="15"/>
        <v>0</v>
      </c>
      <c r="J50" s="87">
        <f t="shared" si="16"/>
        <v>7</v>
      </c>
      <c r="K50" s="86">
        <f t="shared" si="3"/>
        <v>0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51</v>
      </c>
      <c r="E51" s="81">
        <f t="shared" si="17"/>
        <v>2</v>
      </c>
      <c r="F51" s="81">
        <f t="shared" si="17"/>
        <v>0</v>
      </c>
      <c r="G51" s="81">
        <f t="shared" si="17"/>
        <v>1</v>
      </c>
      <c r="H51" s="81">
        <f t="shared" si="17"/>
        <v>53</v>
      </c>
      <c r="I51" s="81">
        <f t="shared" si="17"/>
        <v>1</v>
      </c>
      <c r="J51" s="81">
        <f t="shared" si="17"/>
        <v>54</v>
      </c>
      <c r="K51" s="80">
        <f t="shared" si="3"/>
        <v>1.9</v>
      </c>
      <c r="L51" s="79">
        <f t="shared" si="4"/>
        <v>8.8000000000000007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547</v>
      </c>
      <c r="E52" s="75">
        <f t="shared" si="18"/>
        <v>44</v>
      </c>
      <c r="F52" s="75">
        <f t="shared" si="18"/>
        <v>15</v>
      </c>
      <c r="G52" s="75">
        <f t="shared" si="18"/>
        <v>6</v>
      </c>
      <c r="H52" s="75">
        <f t="shared" si="18"/>
        <v>591</v>
      </c>
      <c r="I52" s="75">
        <f t="shared" si="18"/>
        <v>21</v>
      </c>
      <c r="J52" s="75">
        <f t="shared" si="18"/>
        <v>612</v>
      </c>
      <c r="K52" s="74">
        <f t="shared" si="3"/>
        <v>3.4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40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3</v>
      </c>
      <c r="E16" s="99">
        <v>0</v>
      </c>
      <c r="F16" s="99">
        <v>1</v>
      </c>
      <c r="G16" s="99">
        <v>0</v>
      </c>
      <c r="H16" s="99">
        <f t="shared" ref="H16:H21" si="0">SUM(D16:E16)</f>
        <v>3</v>
      </c>
      <c r="I16" s="99">
        <f t="shared" ref="I16:I21" si="1">SUM(F16:G16)</f>
        <v>1</v>
      </c>
      <c r="J16" s="99">
        <f t="shared" ref="J16:J21" si="2">SUM(H16:I16)</f>
        <v>4</v>
      </c>
      <c r="K16" s="98">
        <f t="shared" ref="K16:K52" si="3">IF(J16=0,0,ROUND(I16/J16*100,1))</f>
        <v>25</v>
      </c>
      <c r="L16" s="97">
        <f t="shared" ref="L16:L52" si="4">IF(J16=0,0,ROUND(J16/$J$52*100,1))</f>
        <v>2.4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147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0.6</v>
      </c>
    </row>
    <row r="20" spans="2:12" ht="14.45" customHeight="1">
      <c r="B20" s="96" t="s">
        <v>146</v>
      </c>
      <c r="C20" s="95"/>
      <c r="D20" s="94">
        <v>1</v>
      </c>
      <c r="E20" s="93">
        <v>0</v>
      </c>
      <c r="F20" s="93">
        <v>0</v>
      </c>
      <c r="G20" s="93">
        <v>0</v>
      </c>
      <c r="H20" s="93">
        <f t="shared" si="0"/>
        <v>1</v>
      </c>
      <c r="I20" s="93">
        <f t="shared" si="1"/>
        <v>0</v>
      </c>
      <c r="J20" s="93">
        <f t="shared" si="2"/>
        <v>1</v>
      </c>
      <c r="K20" s="92">
        <f t="shared" si="3"/>
        <v>0</v>
      </c>
      <c r="L20" s="91">
        <f t="shared" si="4"/>
        <v>0.6</v>
      </c>
    </row>
    <row r="21" spans="2:12" ht="14.45" customHeight="1">
      <c r="B21" s="90" t="s">
        <v>145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0.6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6</v>
      </c>
      <c r="E22" s="81">
        <f t="shared" si="5"/>
        <v>0</v>
      </c>
      <c r="F22" s="81">
        <f t="shared" si="5"/>
        <v>1</v>
      </c>
      <c r="G22" s="81">
        <f t="shared" si="5"/>
        <v>0</v>
      </c>
      <c r="H22" s="81">
        <f t="shared" si="5"/>
        <v>6</v>
      </c>
      <c r="I22" s="81">
        <f t="shared" si="5"/>
        <v>1</v>
      </c>
      <c r="J22" s="81">
        <f t="shared" si="5"/>
        <v>7</v>
      </c>
      <c r="K22" s="80">
        <f t="shared" si="3"/>
        <v>14.3</v>
      </c>
      <c r="L22" s="79">
        <f t="shared" si="4"/>
        <v>4.0999999999999996</v>
      </c>
    </row>
    <row r="23" spans="2:12" ht="14.45" customHeight="1" thickTop="1">
      <c r="B23" s="102" t="s">
        <v>114</v>
      </c>
      <c r="C23" s="101"/>
      <c r="D23" s="100">
        <v>3</v>
      </c>
      <c r="E23" s="99">
        <v>0</v>
      </c>
      <c r="F23" s="99">
        <v>0</v>
      </c>
      <c r="G23" s="99">
        <v>0</v>
      </c>
      <c r="H23" s="99">
        <f t="shared" ref="H23:H28" si="6">SUM(D23:E23)</f>
        <v>3</v>
      </c>
      <c r="I23" s="99">
        <f t="shared" ref="I23:I28" si="7">SUM(F23:G23)</f>
        <v>0</v>
      </c>
      <c r="J23" s="99">
        <f t="shared" ref="J23:J28" si="8">SUM(H23:I23)</f>
        <v>3</v>
      </c>
      <c r="K23" s="98">
        <f t="shared" si="3"/>
        <v>0</v>
      </c>
      <c r="L23" s="97">
        <f t="shared" si="4"/>
        <v>1.8</v>
      </c>
    </row>
    <row r="24" spans="2:12" ht="14.45" customHeight="1">
      <c r="B24" s="96" t="s">
        <v>113</v>
      </c>
      <c r="C24" s="95"/>
      <c r="D24" s="94">
        <v>3</v>
      </c>
      <c r="E24" s="93">
        <v>0</v>
      </c>
      <c r="F24" s="93">
        <v>0</v>
      </c>
      <c r="G24" s="93">
        <v>1</v>
      </c>
      <c r="H24" s="93">
        <f t="shared" si="6"/>
        <v>3</v>
      </c>
      <c r="I24" s="93">
        <f t="shared" si="7"/>
        <v>1</v>
      </c>
      <c r="J24" s="93">
        <f t="shared" si="8"/>
        <v>4</v>
      </c>
      <c r="K24" s="92">
        <f t="shared" si="3"/>
        <v>25</v>
      </c>
      <c r="L24" s="91">
        <f t="shared" si="4"/>
        <v>2.4</v>
      </c>
    </row>
    <row r="25" spans="2:12" ht="14.45" customHeight="1">
      <c r="B25" s="96" t="s">
        <v>112</v>
      </c>
      <c r="C25" s="95"/>
      <c r="D25" s="94">
        <v>2</v>
      </c>
      <c r="E25" s="93">
        <v>0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1.2</v>
      </c>
    </row>
    <row r="26" spans="2:12" ht="14.45" customHeight="1">
      <c r="B26" s="96" t="s">
        <v>111</v>
      </c>
      <c r="C26" s="95"/>
      <c r="D26" s="94">
        <v>5</v>
      </c>
      <c r="E26" s="93">
        <v>0</v>
      </c>
      <c r="F26" s="93">
        <v>0</v>
      </c>
      <c r="G26" s="93">
        <v>0</v>
      </c>
      <c r="H26" s="93">
        <f t="shared" si="6"/>
        <v>5</v>
      </c>
      <c r="I26" s="93">
        <f t="shared" si="7"/>
        <v>0</v>
      </c>
      <c r="J26" s="93">
        <f t="shared" si="8"/>
        <v>5</v>
      </c>
      <c r="K26" s="92">
        <f t="shared" si="3"/>
        <v>0</v>
      </c>
      <c r="L26" s="91">
        <f t="shared" si="4"/>
        <v>2.9</v>
      </c>
    </row>
    <row r="27" spans="2:12" ht="14.45" customHeight="1">
      <c r="B27" s="96" t="s">
        <v>110</v>
      </c>
      <c r="C27" s="95"/>
      <c r="D27" s="94">
        <v>2</v>
      </c>
      <c r="E27" s="93">
        <v>0</v>
      </c>
      <c r="F27" s="93">
        <v>0</v>
      </c>
      <c r="G27" s="93">
        <v>0</v>
      </c>
      <c r="H27" s="93">
        <f t="shared" si="6"/>
        <v>2</v>
      </c>
      <c r="I27" s="93">
        <f t="shared" si="7"/>
        <v>0</v>
      </c>
      <c r="J27" s="93">
        <f t="shared" si="8"/>
        <v>2</v>
      </c>
      <c r="K27" s="92">
        <f t="shared" si="3"/>
        <v>0</v>
      </c>
      <c r="L27" s="91">
        <f t="shared" si="4"/>
        <v>1.2</v>
      </c>
    </row>
    <row r="28" spans="2:12" ht="14.45" customHeight="1">
      <c r="B28" s="90" t="s">
        <v>144</v>
      </c>
      <c r="C28" s="89"/>
      <c r="D28" s="88">
        <v>0</v>
      </c>
      <c r="E28" s="87">
        <v>0</v>
      </c>
      <c r="F28" s="87">
        <v>1</v>
      </c>
      <c r="G28" s="87">
        <v>0</v>
      </c>
      <c r="H28" s="87">
        <f t="shared" si="6"/>
        <v>0</v>
      </c>
      <c r="I28" s="87">
        <f t="shared" si="7"/>
        <v>1</v>
      </c>
      <c r="J28" s="87">
        <f t="shared" si="8"/>
        <v>1</v>
      </c>
      <c r="K28" s="86">
        <f t="shared" si="3"/>
        <v>100</v>
      </c>
      <c r="L28" s="85">
        <f t="shared" si="4"/>
        <v>0.6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15</v>
      </c>
      <c r="E29" s="81">
        <f t="shared" si="9"/>
        <v>0</v>
      </c>
      <c r="F29" s="81">
        <f t="shared" si="9"/>
        <v>1</v>
      </c>
      <c r="G29" s="81">
        <f t="shared" si="9"/>
        <v>1</v>
      </c>
      <c r="H29" s="81">
        <f t="shared" si="9"/>
        <v>15</v>
      </c>
      <c r="I29" s="81">
        <f t="shared" si="9"/>
        <v>2</v>
      </c>
      <c r="J29" s="81">
        <f t="shared" si="9"/>
        <v>17</v>
      </c>
      <c r="K29" s="80">
        <f t="shared" si="3"/>
        <v>11.8</v>
      </c>
      <c r="L29" s="79">
        <f t="shared" si="4"/>
        <v>10</v>
      </c>
    </row>
    <row r="30" spans="2:12" ht="14.45" customHeight="1" thickTop="1">
      <c r="B30" s="110" t="s">
        <v>143</v>
      </c>
      <c r="C30" s="109"/>
      <c r="D30" s="76">
        <v>9</v>
      </c>
      <c r="E30" s="75">
        <v>2</v>
      </c>
      <c r="F30" s="75">
        <v>1</v>
      </c>
      <c r="G30" s="75">
        <v>0</v>
      </c>
      <c r="H30" s="75">
        <f t="shared" ref="H30:H43" si="10">SUM(D30:E30)</f>
        <v>11</v>
      </c>
      <c r="I30" s="75">
        <f t="shared" ref="I30:I43" si="11">SUM(F30:G30)</f>
        <v>1</v>
      </c>
      <c r="J30" s="75">
        <f t="shared" ref="J30:J43" si="12">SUM(H30:I30)</f>
        <v>12</v>
      </c>
      <c r="K30" s="74">
        <f t="shared" si="3"/>
        <v>8.3000000000000007</v>
      </c>
      <c r="L30" s="73">
        <f t="shared" si="4"/>
        <v>7.1</v>
      </c>
    </row>
    <row r="31" spans="2:12" ht="14.45" customHeight="1">
      <c r="B31" s="108" t="s">
        <v>142</v>
      </c>
      <c r="C31" s="107"/>
      <c r="D31" s="106">
        <v>10</v>
      </c>
      <c r="E31" s="105">
        <v>2</v>
      </c>
      <c r="F31" s="105">
        <v>1</v>
      </c>
      <c r="G31" s="105">
        <v>0</v>
      </c>
      <c r="H31" s="105">
        <f t="shared" si="10"/>
        <v>12</v>
      </c>
      <c r="I31" s="105">
        <f t="shared" si="11"/>
        <v>1</v>
      </c>
      <c r="J31" s="105">
        <f t="shared" si="12"/>
        <v>13</v>
      </c>
      <c r="K31" s="104">
        <f t="shared" si="3"/>
        <v>7.7</v>
      </c>
      <c r="L31" s="103">
        <f t="shared" si="4"/>
        <v>7.6</v>
      </c>
    </row>
    <row r="32" spans="2:12" ht="14.45" customHeight="1">
      <c r="B32" s="108" t="s">
        <v>141</v>
      </c>
      <c r="C32" s="107"/>
      <c r="D32" s="106">
        <v>5</v>
      </c>
      <c r="E32" s="105">
        <v>2</v>
      </c>
      <c r="F32" s="105">
        <v>2</v>
      </c>
      <c r="G32" s="105">
        <v>0</v>
      </c>
      <c r="H32" s="105">
        <f t="shared" si="10"/>
        <v>7</v>
      </c>
      <c r="I32" s="105">
        <f t="shared" si="11"/>
        <v>2</v>
      </c>
      <c r="J32" s="105">
        <f t="shared" si="12"/>
        <v>9</v>
      </c>
      <c r="K32" s="104">
        <f t="shared" si="3"/>
        <v>22.2</v>
      </c>
      <c r="L32" s="103">
        <f t="shared" si="4"/>
        <v>5.3</v>
      </c>
    </row>
    <row r="33" spans="2:12" ht="14.45" customHeight="1">
      <c r="B33" s="108" t="s">
        <v>140</v>
      </c>
      <c r="C33" s="107"/>
      <c r="D33" s="106">
        <v>18</v>
      </c>
      <c r="E33" s="105">
        <v>4</v>
      </c>
      <c r="F33" s="105">
        <v>1</v>
      </c>
      <c r="G33" s="105">
        <v>3</v>
      </c>
      <c r="H33" s="105">
        <f t="shared" si="10"/>
        <v>22</v>
      </c>
      <c r="I33" s="105">
        <f t="shared" si="11"/>
        <v>4</v>
      </c>
      <c r="J33" s="105">
        <f t="shared" si="12"/>
        <v>26</v>
      </c>
      <c r="K33" s="104">
        <f t="shared" si="3"/>
        <v>15.4</v>
      </c>
      <c r="L33" s="103">
        <f t="shared" si="4"/>
        <v>15.3</v>
      </c>
    </row>
    <row r="34" spans="2:12" ht="14.45" customHeight="1">
      <c r="B34" s="108" t="s">
        <v>139</v>
      </c>
      <c r="C34" s="107"/>
      <c r="D34" s="106">
        <v>7</v>
      </c>
      <c r="E34" s="105">
        <v>2</v>
      </c>
      <c r="F34" s="105">
        <v>0</v>
      </c>
      <c r="G34" s="105">
        <v>0</v>
      </c>
      <c r="H34" s="105">
        <f t="shared" si="10"/>
        <v>9</v>
      </c>
      <c r="I34" s="105">
        <f t="shared" si="11"/>
        <v>0</v>
      </c>
      <c r="J34" s="105">
        <f t="shared" si="12"/>
        <v>9</v>
      </c>
      <c r="K34" s="104">
        <f t="shared" si="3"/>
        <v>0</v>
      </c>
      <c r="L34" s="103">
        <f t="shared" si="4"/>
        <v>5.3</v>
      </c>
    </row>
    <row r="35" spans="2:12" ht="14.45" customHeight="1">
      <c r="B35" s="108" t="s">
        <v>138</v>
      </c>
      <c r="C35" s="107"/>
      <c r="D35" s="106">
        <v>11</v>
      </c>
      <c r="E35" s="105">
        <v>3</v>
      </c>
      <c r="F35" s="105">
        <v>0</v>
      </c>
      <c r="G35" s="105">
        <v>1</v>
      </c>
      <c r="H35" s="105">
        <f t="shared" si="10"/>
        <v>14</v>
      </c>
      <c r="I35" s="105">
        <f t="shared" si="11"/>
        <v>1</v>
      </c>
      <c r="J35" s="105">
        <f t="shared" si="12"/>
        <v>15</v>
      </c>
      <c r="K35" s="104">
        <f t="shared" si="3"/>
        <v>6.7</v>
      </c>
      <c r="L35" s="103">
        <f t="shared" si="4"/>
        <v>8.8000000000000007</v>
      </c>
    </row>
    <row r="36" spans="2:12" ht="14.45" customHeight="1">
      <c r="B36" s="108" t="s">
        <v>137</v>
      </c>
      <c r="C36" s="107"/>
      <c r="D36" s="106">
        <v>9</v>
      </c>
      <c r="E36" s="105">
        <v>1</v>
      </c>
      <c r="F36" s="105">
        <v>0</v>
      </c>
      <c r="G36" s="105">
        <v>0</v>
      </c>
      <c r="H36" s="105">
        <f t="shared" si="10"/>
        <v>10</v>
      </c>
      <c r="I36" s="105">
        <f t="shared" si="11"/>
        <v>0</v>
      </c>
      <c r="J36" s="105">
        <f t="shared" si="12"/>
        <v>10</v>
      </c>
      <c r="K36" s="104">
        <f t="shared" si="3"/>
        <v>0</v>
      </c>
      <c r="L36" s="103">
        <f t="shared" si="4"/>
        <v>5.9</v>
      </c>
    </row>
    <row r="37" spans="2:12" ht="14.45" customHeight="1">
      <c r="B37" s="108" t="s">
        <v>136</v>
      </c>
      <c r="C37" s="107"/>
      <c r="D37" s="106">
        <v>11</v>
      </c>
      <c r="E37" s="105">
        <v>0</v>
      </c>
      <c r="F37" s="105">
        <v>0</v>
      </c>
      <c r="G37" s="105">
        <v>0</v>
      </c>
      <c r="H37" s="105">
        <f t="shared" si="10"/>
        <v>11</v>
      </c>
      <c r="I37" s="105">
        <f t="shared" si="11"/>
        <v>0</v>
      </c>
      <c r="J37" s="105">
        <f t="shared" si="12"/>
        <v>11</v>
      </c>
      <c r="K37" s="104">
        <f t="shared" si="3"/>
        <v>0</v>
      </c>
      <c r="L37" s="103">
        <f t="shared" si="4"/>
        <v>6.5</v>
      </c>
    </row>
    <row r="38" spans="2:12" ht="14.45" customHeight="1">
      <c r="B38" s="102" t="s">
        <v>99</v>
      </c>
      <c r="C38" s="101"/>
      <c r="D38" s="100">
        <v>3</v>
      </c>
      <c r="E38" s="99">
        <v>0</v>
      </c>
      <c r="F38" s="99">
        <v>0</v>
      </c>
      <c r="G38" s="99">
        <v>0</v>
      </c>
      <c r="H38" s="99">
        <f t="shared" si="10"/>
        <v>3</v>
      </c>
      <c r="I38" s="99">
        <f t="shared" si="11"/>
        <v>0</v>
      </c>
      <c r="J38" s="99">
        <f t="shared" si="12"/>
        <v>3</v>
      </c>
      <c r="K38" s="98">
        <f t="shared" si="3"/>
        <v>0</v>
      </c>
      <c r="L38" s="97">
        <f t="shared" si="4"/>
        <v>1.8</v>
      </c>
    </row>
    <row r="39" spans="2:12" ht="14.45" customHeight="1">
      <c r="B39" s="96" t="s">
        <v>98</v>
      </c>
      <c r="C39" s="95"/>
      <c r="D39" s="94">
        <v>1</v>
      </c>
      <c r="E39" s="93">
        <v>0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0.6</v>
      </c>
    </row>
    <row r="40" spans="2:12" ht="14.45" customHeight="1">
      <c r="B40" s="96" t="s">
        <v>97</v>
      </c>
      <c r="C40" s="95"/>
      <c r="D40" s="94">
        <v>3</v>
      </c>
      <c r="E40" s="93">
        <v>1</v>
      </c>
      <c r="F40" s="93">
        <v>0</v>
      </c>
      <c r="G40" s="93">
        <v>0</v>
      </c>
      <c r="H40" s="93">
        <f t="shared" si="10"/>
        <v>4</v>
      </c>
      <c r="I40" s="93">
        <f t="shared" si="11"/>
        <v>0</v>
      </c>
      <c r="J40" s="93">
        <f t="shared" si="12"/>
        <v>4</v>
      </c>
      <c r="K40" s="92">
        <f t="shared" si="3"/>
        <v>0</v>
      </c>
      <c r="L40" s="91">
        <f t="shared" si="4"/>
        <v>2.4</v>
      </c>
    </row>
    <row r="41" spans="2:12" ht="14.45" customHeight="1">
      <c r="B41" s="96" t="s">
        <v>96</v>
      </c>
      <c r="C41" s="95"/>
      <c r="D41" s="94">
        <v>1</v>
      </c>
      <c r="E41" s="93">
        <v>4</v>
      </c>
      <c r="F41" s="93">
        <v>1</v>
      </c>
      <c r="G41" s="93">
        <v>0</v>
      </c>
      <c r="H41" s="93">
        <f t="shared" si="10"/>
        <v>5</v>
      </c>
      <c r="I41" s="93">
        <f t="shared" si="11"/>
        <v>1</v>
      </c>
      <c r="J41" s="93">
        <f t="shared" si="12"/>
        <v>6</v>
      </c>
      <c r="K41" s="92">
        <f t="shared" si="3"/>
        <v>16.7</v>
      </c>
      <c r="L41" s="91">
        <f t="shared" si="4"/>
        <v>3.5</v>
      </c>
    </row>
    <row r="42" spans="2:12" ht="14.45" customHeight="1">
      <c r="B42" s="96" t="s">
        <v>95</v>
      </c>
      <c r="C42" s="95"/>
      <c r="D42" s="94">
        <v>3</v>
      </c>
      <c r="E42" s="93">
        <v>0</v>
      </c>
      <c r="F42" s="93">
        <v>0</v>
      </c>
      <c r="G42" s="93">
        <v>0</v>
      </c>
      <c r="H42" s="93">
        <f t="shared" si="10"/>
        <v>3</v>
      </c>
      <c r="I42" s="93">
        <f t="shared" si="11"/>
        <v>0</v>
      </c>
      <c r="J42" s="93">
        <f t="shared" si="12"/>
        <v>3</v>
      </c>
      <c r="K42" s="92">
        <f t="shared" si="3"/>
        <v>0</v>
      </c>
      <c r="L42" s="91">
        <f t="shared" si="4"/>
        <v>1.8</v>
      </c>
    </row>
    <row r="43" spans="2:12" ht="14.45" customHeight="1">
      <c r="B43" s="90" t="s">
        <v>135</v>
      </c>
      <c r="C43" s="89"/>
      <c r="D43" s="88">
        <v>1</v>
      </c>
      <c r="E43" s="87">
        <v>0</v>
      </c>
      <c r="F43" s="87">
        <v>1</v>
      </c>
      <c r="G43" s="87">
        <v>0</v>
      </c>
      <c r="H43" s="87">
        <f t="shared" si="10"/>
        <v>1</v>
      </c>
      <c r="I43" s="87">
        <f t="shared" si="11"/>
        <v>1</v>
      </c>
      <c r="J43" s="87">
        <f t="shared" si="12"/>
        <v>2</v>
      </c>
      <c r="K43" s="86">
        <f t="shared" si="3"/>
        <v>50</v>
      </c>
      <c r="L43" s="85">
        <f t="shared" si="4"/>
        <v>1.2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12</v>
      </c>
      <c r="E44" s="81">
        <f t="shared" si="13"/>
        <v>5</v>
      </c>
      <c r="F44" s="81">
        <f t="shared" si="13"/>
        <v>2</v>
      </c>
      <c r="G44" s="81">
        <f t="shared" si="13"/>
        <v>0</v>
      </c>
      <c r="H44" s="81">
        <f t="shared" si="13"/>
        <v>17</v>
      </c>
      <c r="I44" s="81">
        <f t="shared" si="13"/>
        <v>2</v>
      </c>
      <c r="J44" s="81">
        <f t="shared" si="13"/>
        <v>19</v>
      </c>
      <c r="K44" s="80">
        <f t="shared" si="3"/>
        <v>10.5</v>
      </c>
      <c r="L44" s="79">
        <f t="shared" si="4"/>
        <v>11.2</v>
      </c>
    </row>
    <row r="45" spans="2:12" ht="14.45" customHeight="1" thickTop="1">
      <c r="B45" s="102" t="s">
        <v>92</v>
      </c>
      <c r="C45" s="101"/>
      <c r="D45" s="100">
        <v>3</v>
      </c>
      <c r="E45" s="99">
        <v>3</v>
      </c>
      <c r="F45" s="99">
        <v>0</v>
      </c>
      <c r="G45" s="99">
        <v>0</v>
      </c>
      <c r="H45" s="99">
        <f t="shared" ref="H45:H50" si="14">SUM(D45:E45)</f>
        <v>6</v>
      </c>
      <c r="I45" s="99">
        <f t="shared" ref="I45:I50" si="15">SUM(F45:G45)</f>
        <v>0</v>
      </c>
      <c r="J45" s="99">
        <f t="shared" ref="J45:J50" si="16">SUM(H45:I45)</f>
        <v>6</v>
      </c>
      <c r="K45" s="98">
        <f t="shared" si="3"/>
        <v>0</v>
      </c>
      <c r="L45" s="97">
        <f t="shared" si="4"/>
        <v>3.5</v>
      </c>
    </row>
    <row r="46" spans="2:12" ht="14.45" customHeight="1">
      <c r="B46" s="96" t="s">
        <v>91</v>
      </c>
      <c r="C46" s="95"/>
      <c r="D46" s="94">
        <v>3</v>
      </c>
      <c r="E46" s="93">
        <v>2</v>
      </c>
      <c r="F46" s="93">
        <v>0</v>
      </c>
      <c r="G46" s="93">
        <v>0</v>
      </c>
      <c r="H46" s="93">
        <f t="shared" si="14"/>
        <v>5</v>
      </c>
      <c r="I46" s="93">
        <f t="shared" si="15"/>
        <v>0</v>
      </c>
      <c r="J46" s="93">
        <f t="shared" si="16"/>
        <v>5</v>
      </c>
      <c r="K46" s="92">
        <f t="shared" si="3"/>
        <v>0</v>
      </c>
      <c r="L46" s="91">
        <f t="shared" si="4"/>
        <v>2.9</v>
      </c>
    </row>
    <row r="47" spans="2:12" ht="14.45" customHeight="1">
      <c r="B47" s="96" t="s">
        <v>90</v>
      </c>
      <c r="C47" s="95"/>
      <c r="D47" s="94">
        <v>1</v>
      </c>
      <c r="E47" s="93">
        <v>0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0.6</v>
      </c>
    </row>
    <row r="48" spans="2:12" ht="14.45" customHeight="1">
      <c r="B48" s="96" t="s">
        <v>89</v>
      </c>
      <c r="C48" s="95"/>
      <c r="D48" s="94">
        <v>2</v>
      </c>
      <c r="E48" s="93">
        <v>1</v>
      </c>
      <c r="F48" s="93">
        <v>0</v>
      </c>
      <c r="G48" s="93">
        <v>0</v>
      </c>
      <c r="H48" s="93">
        <f t="shared" si="14"/>
        <v>3</v>
      </c>
      <c r="I48" s="93">
        <f t="shared" si="15"/>
        <v>0</v>
      </c>
      <c r="J48" s="93">
        <f t="shared" si="16"/>
        <v>3</v>
      </c>
      <c r="K48" s="92">
        <f t="shared" si="3"/>
        <v>0</v>
      </c>
      <c r="L48" s="91">
        <f t="shared" si="4"/>
        <v>1.8</v>
      </c>
    </row>
    <row r="49" spans="2:13" ht="14.45" customHeight="1">
      <c r="B49" s="96" t="s">
        <v>88</v>
      </c>
      <c r="C49" s="95"/>
      <c r="D49" s="94">
        <v>6</v>
      </c>
      <c r="E49" s="93">
        <v>0</v>
      </c>
      <c r="F49" s="93">
        <v>0</v>
      </c>
      <c r="G49" s="93">
        <v>0</v>
      </c>
      <c r="H49" s="93">
        <f t="shared" si="14"/>
        <v>6</v>
      </c>
      <c r="I49" s="93">
        <f t="shared" si="15"/>
        <v>0</v>
      </c>
      <c r="J49" s="93">
        <f t="shared" si="16"/>
        <v>6</v>
      </c>
      <c r="K49" s="92">
        <f t="shared" si="3"/>
        <v>0</v>
      </c>
      <c r="L49" s="91">
        <f t="shared" si="4"/>
        <v>3.5</v>
      </c>
    </row>
    <row r="50" spans="2:13" ht="14.45" customHeight="1">
      <c r="B50" s="90" t="s">
        <v>134</v>
      </c>
      <c r="C50" s="89"/>
      <c r="D50" s="88">
        <v>1</v>
      </c>
      <c r="E50" s="87">
        <v>0</v>
      </c>
      <c r="F50" s="87">
        <v>0</v>
      </c>
      <c r="G50" s="87">
        <v>0</v>
      </c>
      <c r="H50" s="87">
        <f t="shared" si="14"/>
        <v>1</v>
      </c>
      <c r="I50" s="87">
        <f t="shared" si="15"/>
        <v>0</v>
      </c>
      <c r="J50" s="87">
        <f t="shared" si="16"/>
        <v>1</v>
      </c>
      <c r="K50" s="86">
        <f t="shared" si="3"/>
        <v>0</v>
      </c>
      <c r="L50" s="85">
        <f t="shared" si="4"/>
        <v>0.6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16</v>
      </c>
      <c r="E51" s="81">
        <f t="shared" si="17"/>
        <v>6</v>
      </c>
      <c r="F51" s="81">
        <f t="shared" si="17"/>
        <v>0</v>
      </c>
      <c r="G51" s="81">
        <f t="shared" si="17"/>
        <v>0</v>
      </c>
      <c r="H51" s="81">
        <f t="shared" si="17"/>
        <v>22</v>
      </c>
      <c r="I51" s="81">
        <f t="shared" si="17"/>
        <v>0</v>
      </c>
      <c r="J51" s="81">
        <f t="shared" si="17"/>
        <v>22</v>
      </c>
      <c r="K51" s="80">
        <f t="shared" si="3"/>
        <v>0</v>
      </c>
      <c r="L51" s="79">
        <f t="shared" si="4"/>
        <v>12.9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129</v>
      </c>
      <c r="E52" s="75">
        <f t="shared" si="18"/>
        <v>27</v>
      </c>
      <c r="F52" s="75">
        <f t="shared" si="18"/>
        <v>9</v>
      </c>
      <c r="G52" s="75">
        <f t="shared" si="18"/>
        <v>5</v>
      </c>
      <c r="H52" s="75">
        <f t="shared" si="18"/>
        <v>156</v>
      </c>
      <c r="I52" s="75">
        <f t="shared" si="18"/>
        <v>14</v>
      </c>
      <c r="J52" s="75">
        <f t="shared" si="18"/>
        <v>170</v>
      </c>
      <c r="K52" s="74">
        <f t="shared" si="3"/>
        <v>8.1999999999999993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33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1</v>
      </c>
      <c r="E16" s="99">
        <v>0</v>
      </c>
      <c r="F16" s="99">
        <v>1</v>
      </c>
      <c r="G16" s="99">
        <v>0</v>
      </c>
      <c r="H16" s="99">
        <f t="shared" ref="H16:H21" si="0">SUM(D16:E16)</f>
        <v>1</v>
      </c>
      <c r="I16" s="99">
        <f t="shared" ref="I16:I21" si="1">SUM(F16:G16)</f>
        <v>1</v>
      </c>
      <c r="J16" s="99">
        <f t="shared" ref="J16:J21" si="2">SUM(H16:I16)</f>
        <v>2</v>
      </c>
      <c r="K16" s="98">
        <f t="shared" ref="K16:K52" si="3">IF(J16=0,0,ROUND(I16/J16*100,1))</f>
        <v>50</v>
      </c>
      <c r="L16" s="97">
        <f t="shared" ref="L16:L52" si="4">IF(J16=0,0,ROUND(J16/$J$52*100,1))</f>
        <v>1.1000000000000001</v>
      </c>
    </row>
    <row r="17" spans="2:12" ht="14.45" customHeight="1">
      <c r="B17" s="96" t="s">
        <v>166</v>
      </c>
      <c r="C17" s="95"/>
      <c r="D17" s="94">
        <v>2</v>
      </c>
      <c r="E17" s="93">
        <v>0</v>
      </c>
      <c r="F17" s="93">
        <v>0</v>
      </c>
      <c r="G17" s="93">
        <v>0</v>
      </c>
      <c r="H17" s="93">
        <f t="shared" si="0"/>
        <v>2</v>
      </c>
      <c r="I17" s="93">
        <f t="shared" si="1"/>
        <v>0</v>
      </c>
      <c r="J17" s="93">
        <f t="shared" si="2"/>
        <v>2</v>
      </c>
      <c r="K17" s="92">
        <f t="shared" si="3"/>
        <v>0</v>
      </c>
      <c r="L17" s="91">
        <f t="shared" si="4"/>
        <v>1.1000000000000001</v>
      </c>
    </row>
    <row r="18" spans="2:12" ht="14.45" customHeight="1">
      <c r="B18" s="96" t="s">
        <v>165</v>
      </c>
      <c r="C18" s="95"/>
      <c r="D18" s="94">
        <v>6</v>
      </c>
      <c r="E18" s="93">
        <v>1</v>
      </c>
      <c r="F18" s="93">
        <v>0</v>
      </c>
      <c r="G18" s="93">
        <v>0</v>
      </c>
      <c r="H18" s="93">
        <f t="shared" si="0"/>
        <v>7</v>
      </c>
      <c r="I18" s="93">
        <f t="shared" si="1"/>
        <v>0</v>
      </c>
      <c r="J18" s="93">
        <f t="shared" si="2"/>
        <v>7</v>
      </c>
      <c r="K18" s="92">
        <f t="shared" si="3"/>
        <v>0</v>
      </c>
      <c r="L18" s="91">
        <f t="shared" si="4"/>
        <v>3.8</v>
      </c>
    </row>
    <row r="19" spans="2:12" ht="14.45" customHeight="1">
      <c r="B19" s="96" t="s">
        <v>164</v>
      </c>
      <c r="C19" s="95"/>
      <c r="D19" s="94">
        <v>5</v>
      </c>
      <c r="E19" s="93">
        <v>0</v>
      </c>
      <c r="F19" s="93">
        <v>0</v>
      </c>
      <c r="G19" s="93">
        <v>0</v>
      </c>
      <c r="H19" s="93">
        <f t="shared" si="0"/>
        <v>5</v>
      </c>
      <c r="I19" s="93">
        <f t="shared" si="1"/>
        <v>0</v>
      </c>
      <c r="J19" s="93">
        <f t="shared" si="2"/>
        <v>5</v>
      </c>
      <c r="K19" s="92">
        <f t="shared" si="3"/>
        <v>0</v>
      </c>
      <c r="L19" s="91">
        <f t="shared" si="4"/>
        <v>2.7</v>
      </c>
    </row>
    <row r="20" spans="2:12" ht="14.45" customHeight="1">
      <c r="B20" s="96" t="s">
        <v>163</v>
      </c>
      <c r="C20" s="95"/>
      <c r="D20" s="94">
        <v>2</v>
      </c>
      <c r="E20" s="93">
        <v>0</v>
      </c>
      <c r="F20" s="93">
        <v>0</v>
      </c>
      <c r="G20" s="93">
        <v>0</v>
      </c>
      <c r="H20" s="93">
        <f t="shared" si="0"/>
        <v>2</v>
      </c>
      <c r="I20" s="93">
        <f t="shared" si="1"/>
        <v>0</v>
      </c>
      <c r="J20" s="93">
        <f t="shared" si="2"/>
        <v>2</v>
      </c>
      <c r="K20" s="92">
        <f t="shared" si="3"/>
        <v>0</v>
      </c>
      <c r="L20" s="91">
        <f t="shared" si="4"/>
        <v>1.1000000000000001</v>
      </c>
    </row>
    <row r="21" spans="2:12" ht="14.45" customHeight="1">
      <c r="B21" s="90" t="s">
        <v>162</v>
      </c>
      <c r="C21" s="89"/>
      <c r="D21" s="88">
        <v>2</v>
      </c>
      <c r="E21" s="87">
        <v>1</v>
      </c>
      <c r="F21" s="87">
        <v>1</v>
      </c>
      <c r="G21" s="87">
        <v>0</v>
      </c>
      <c r="H21" s="87">
        <f t="shared" si="0"/>
        <v>3</v>
      </c>
      <c r="I21" s="87">
        <f t="shared" si="1"/>
        <v>1</v>
      </c>
      <c r="J21" s="87">
        <f t="shared" si="2"/>
        <v>4</v>
      </c>
      <c r="K21" s="86">
        <f t="shared" si="3"/>
        <v>25</v>
      </c>
      <c r="L21" s="85">
        <f t="shared" si="4"/>
        <v>2.2000000000000002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18</v>
      </c>
      <c r="E22" s="81">
        <f t="shared" si="5"/>
        <v>2</v>
      </c>
      <c r="F22" s="81">
        <f t="shared" si="5"/>
        <v>2</v>
      </c>
      <c r="G22" s="81">
        <f t="shared" si="5"/>
        <v>0</v>
      </c>
      <c r="H22" s="81">
        <f t="shared" si="5"/>
        <v>20</v>
      </c>
      <c r="I22" s="81">
        <f t="shared" si="5"/>
        <v>2</v>
      </c>
      <c r="J22" s="81">
        <f t="shared" si="5"/>
        <v>22</v>
      </c>
      <c r="K22" s="80">
        <f t="shared" si="3"/>
        <v>9.1</v>
      </c>
      <c r="L22" s="79">
        <f t="shared" si="4"/>
        <v>11.8</v>
      </c>
    </row>
    <row r="23" spans="2:12" ht="14.45" customHeight="1" thickTop="1">
      <c r="B23" s="102" t="s">
        <v>114</v>
      </c>
      <c r="C23" s="101"/>
      <c r="D23" s="100">
        <v>2</v>
      </c>
      <c r="E23" s="99">
        <v>1</v>
      </c>
      <c r="F23" s="99">
        <v>0</v>
      </c>
      <c r="G23" s="99">
        <v>0</v>
      </c>
      <c r="H23" s="99">
        <f t="shared" ref="H23:H28" si="6">SUM(D23:E23)</f>
        <v>3</v>
      </c>
      <c r="I23" s="99">
        <f t="shared" ref="I23:I28" si="7">SUM(F23:G23)</f>
        <v>0</v>
      </c>
      <c r="J23" s="99">
        <f t="shared" ref="J23:J28" si="8">SUM(H23:I23)</f>
        <v>3</v>
      </c>
      <c r="K23" s="98">
        <f t="shared" si="3"/>
        <v>0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1.1000000000000001</v>
      </c>
    </row>
    <row r="25" spans="2:12" ht="14.45" customHeight="1">
      <c r="B25" s="96" t="s">
        <v>112</v>
      </c>
      <c r="C25" s="95"/>
      <c r="D25" s="94">
        <v>1</v>
      </c>
      <c r="E25" s="93">
        <v>0</v>
      </c>
      <c r="F25" s="93">
        <v>0</v>
      </c>
      <c r="G25" s="93"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0.5</v>
      </c>
    </row>
    <row r="26" spans="2:12" ht="14.45" customHeight="1">
      <c r="B26" s="96" t="s">
        <v>111</v>
      </c>
      <c r="C26" s="95"/>
      <c r="D26" s="94">
        <v>2</v>
      </c>
      <c r="E26" s="93">
        <v>0</v>
      </c>
      <c r="F26" s="93">
        <v>0</v>
      </c>
      <c r="G26" s="93">
        <v>0</v>
      </c>
      <c r="H26" s="93">
        <f t="shared" si="6"/>
        <v>2</v>
      </c>
      <c r="I26" s="93">
        <f t="shared" si="7"/>
        <v>0</v>
      </c>
      <c r="J26" s="93">
        <f t="shared" si="8"/>
        <v>2</v>
      </c>
      <c r="K26" s="92">
        <f t="shared" si="3"/>
        <v>0</v>
      </c>
      <c r="L26" s="91">
        <f t="shared" si="4"/>
        <v>1.1000000000000001</v>
      </c>
    </row>
    <row r="27" spans="2:12" ht="14.45" customHeight="1">
      <c r="B27" s="96" t="s">
        <v>110</v>
      </c>
      <c r="C27" s="95"/>
      <c r="D27" s="94">
        <v>1</v>
      </c>
      <c r="E27" s="93">
        <v>1</v>
      </c>
      <c r="F27" s="93">
        <v>1</v>
      </c>
      <c r="G27" s="93">
        <v>0</v>
      </c>
      <c r="H27" s="93">
        <f t="shared" si="6"/>
        <v>2</v>
      </c>
      <c r="I27" s="93">
        <f t="shared" si="7"/>
        <v>1</v>
      </c>
      <c r="J27" s="93">
        <f t="shared" si="8"/>
        <v>3</v>
      </c>
      <c r="K27" s="92">
        <f t="shared" si="3"/>
        <v>33.299999999999997</v>
      </c>
      <c r="L27" s="91">
        <f t="shared" si="4"/>
        <v>1.6</v>
      </c>
    </row>
    <row r="28" spans="2:12" ht="14.45" customHeight="1">
      <c r="B28" s="90" t="s">
        <v>161</v>
      </c>
      <c r="C28" s="89"/>
      <c r="D28" s="88">
        <v>3</v>
      </c>
      <c r="E28" s="87">
        <v>0</v>
      </c>
      <c r="F28" s="87">
        <v>0</v>
      </c>
      <c r="G28" s="87">
        <v>0</v>
      </c>
      <c r="H28" s="87">
        <f t="shared" si="6"/>
        <v>3</v>
      </c>
      <c r="I28" s="87">
        <f t="shared" si="7"/>
        <v>0</v>
      </c>
      <c r="J28" s="87">
        <f t="shared" si="8"/>
        <v>3</v>
      </c>
      <c r="K28" s="86">
        <f t="shared" si="3"/>
        <v>0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11</v>
      </c>
      <c r="E29" s="81">
        <f t="shared" si="9"/>
        <v>2</v>
      </c>
      <c r="F29" s="81">
        <f t="shared" si="9"/>
        <v>1</v>
      </c>
      <c r="G29" s="81">
        <f t="shared" si="9"/>
        <v>0</v>
      </c>
      <c r="H29" s="81">
        <f t="shared" si="9"/>
        <v>13</v>
      </c>
      <c r="I29" s="81">
        <f t="shared" si="9"/>
        <v>1</v>
      </c>
      <c r="J29" s="81">
        <f t="shared" si="9"/>
        <v>14</v>
      </c>
      <c r="K29" s="80">
        <f t="shared" si="3"/>
        <v>7.1</v>
      </c>
      <c r="L29" s="79">
        <f t="shared" si="4"/>
        <v>7.5</v>
      </c>
    </row>
    <row r="30" spans="2:12" ht="14.45" customHeight="1" thickTop="1">
      <c r="B30" s="110" t="s">
        <v>160</v>
      </c>
      <c r="C30" s="109"/>
      <c r="D30" s="76">
        <v>12</v>
      </c>
      <c r="E30" s="75">
        <v>1</v>
      </c>
      <c r="F30" s="75">
        <v>2</v>
      </c>
      <c r="G30" s="75">
        <v>0</v>
      </c>
      <c r="H30" s="75">
        <f t="shared" ref="H30:H43" si="10">SUM(D30:E30)</f>
        <v>13</v>
      </c>
      <c r="I30" s="75">
        <f t="shared" ref="I30:I43" si="11">SUM(F30:G30)</f>
        <v>2</v>
      </c>
      <c r="J30" s="75">
        <f t="shared" ref="J30:J43" si="12">SUM(H30:I30)</f>
        <v>15</v>
      </c>
      <c r="K30" s="74">
        <f t="shared" si="3"/>
        <v>13.3</v>
      </c>
      <c r="L30" s="73">
        <f t="shared" si="4"/>
        <v>8.1</v>
      </c>
    </row>
    <row r="31" spans="2:12" ht="14.45" customHeight="1">
      <c r="B31" s="108" t="s">
        <v>159</v>
      </c>
      <c r="C31" s="107"/>
      <c r="D31" s="106">
        <v>13</v>
      </c>
      <c r="E31" s="105">
        <v>3</v>
      </c>
      <c r="F31" s="105">
        <v>2</v>
      </c>
      <c r="G31" s="105">
        <v>0</v>
      </c>
      <c r="H31" s="105">
        <f t="shared" si="10"/>
        <v>16</v>
      </c>
      <c r="I31" s="105">
        <f t="shared" si="11"/>
        <v>2</v>
      </c>
      <c r="J31" s="105">
        <f t="shared" si="12"/>
        <v>18</v>
      </c>
      <c r="K31" s="104">
        <f t="shared" si="3"/>
        <v>11.1</v>
      </c>
      <c r="L31" s="103">
        <f t="shared" si="4"/>
        <v>9.6999999999999993</v>
      </c>
    </row>
    <row r="32" spans="2:12" ht="14.45" customHeight="1">
      <c r="B32" s="108" t="s">
        <v>158</v>
      </c>
      <c r="C32" s="107"/>
      <c r="D32" s="106">
        <v>6</v>
      </c>
      <c r="E32" s="105">
        <v>1</v>
      </c>
      <c r="F32" s="105">
        <v>0</v>
      </c>
      <c r="G32" s="105">
        <v>0</v>
      </c>
      <c r="H32" s="105">
        <f t="shared" si="10"/>
        <v>7</v>
      </c>
      <c r="I32" s="105">
        <f t="shared" si="11"/>
        <v>0</v>
      </c>
      <c r="J32" s="105">
        <f t="shared" si="12"/>
        <v>7</v>
      </c>
      <c r="K32" s="104">
        <f t="shared" si="3"/>
        <v>0</v>
      </c>
      <c r="L32" s="103">
        <f t="shared" si="4"/>
        <v>3.8</v>
      </c>
    </row>
    <row r="33" spans="2:12" ht="14.45" customHeight="1">
      <c r="B33" s="108" t="s">
        <v>157</v>
      </c>
      <c r="C33" s="107"/>
      <c r="D33" s="106">
        <v>12</v>
      </c>
      <c r="E33" s="105">
        <v>2</v>
      </c>
      <c r="F33" s="105">
        <v>4</v>
      </c>
      <c r="G33" s="105">
        <v>0</v>
      </c>
      <c r="H33" s="105">
        <f t="shared" si="10"/>
        <v>14</v>
      </c>
      <c r="I33" s="105">
        <f t="shared" si="11"/>
        <v>4</v>
      </c>
      <c r="J33" s="105">
        <f t="shared" si="12"/>
        <v>18</v>
      </c>
      <c r="K33" s="104">
        <f t="shared" si="3"/>
        <v>22.2</v>
      </c>
      <c r="L33" s="103">
        <f t="shared" si="4"/>
        <v>9.6999999999999993</v>
      </c>
    </row>
    <row r="34" spans="2:12" ht="14.45" customHeight="1">
      <c r="B34" s="108" t="s">
        <v>156</v>
      </c>
      <c r="C34" s="107"/>
      <c r="D34" s="106">
        <v>9</v>
      </c>
      <c r="E34" s="105">
        <v>0</v>
      </c>
      <c r="F34" s="105">
        <v>1</v>
      </c>
      <c r="G34" s="105">
        <v>0</v>
      </c>
      <c r="H34" s="105">
        <f t="shared" si="10"/>
        <v>9</v>
      </c>
      <c r="I34" s="105">
        <f t="shared" si="11"/>
        <v>1</v>
      </c>
      <c r="J34" s="105">
        <f t="shared" si="12"/>
        <v>10</v>
      </c>
      <c r="K34" s="104">
        <f t="shared" si="3"/>
        <v>10</v>
      </c>
      <c r="L34" s="103">
        <f t="shared" si="4"/>
        <v>5.4</v>
      </c>
    </row>
    <row r="35" spans="2:12" ht="14.45" customHeight="1">
      <c r="B35" s="108" t="s">
        <v>155</v>
      </c>
      <c r="C35" s="107"/>
      <c r="D35" s="106">
        <v>8</v>
      </c>
      <c r="E35" s="105">
        <v>0</v>
      </c>
      <c r="F35" s="105">
        <v>1</v>
      </c>
      <c r="G35" s="105">
        <v>0</v>
      </c>
      <c r="H35" s="105">
        <f t="shared" si="10"/>
        <v>8</v>
      </c>
      <c r="I35" s="105">
        <f t="shared" si="11"/>
        <v>1</v>
      </c>
      <c r="J35" s="105">
        <f t="shared" si="12"/>
        <v>9</v>
      </c>
      <c r="K35" s="104">
        <f t="shared" si="3"/>
        <v>11.1</v>
      </c>
      <c r="L35" s="103">
        <f t="shared" si="4"/>
        <v>4.8</v>
      </c>
    </row>
    <row r="36" spans="2:12" ht="14.45" customHeight="1">
      <c r="B36" s="108" t="s">
        <v>154</v>
      </c>
      <c r="C36" s="107"/>
      <c r="D36" s="106">
        <v>15</v>
      </c>
      <c r="E36" s="105">
        <v>0</v>
      </c>
      <c r="F36" s="105">
        <v>2</v>
      </c>
      <c r="G36" s="105">
        <v>0</v>
      </c>
      <c r="H36" s="105">
        <f t="shared" si="10"/>
        <v>15</v>
      </c>
      <c r="I36" s="105">
        <f t="shared" si="11"/>
        <v>2</v>
      </c>
      <c r="J36" s="105">
        <f t="shared" si="12"/>
        <v>17</v>
      </c>
      <c r="K36" s="104">
        <f t="shared" si="3"/>
        <v>11.8</v>
      </c>
      <c r="L36" s="103">
        <f t="shared" si="4"/>
        <v>9.1</v>
      </c>
    </row>
    <row r="37" spans="2:12" ht="14.45" customHeight="1">
      <c r="B37" s="108" t="s">
        <v>153</v>
      </c>
      <c r="C37" s="107"/>
      <c r="D37" s="106">
        <v>19</v>
      </c>
      <c r="E37" s="105">
        <v>2</v>
      </c>
      <c r="F37" s="105">
        <v>0</v>
      </c>
      <c r="G37" s="105">
        <v>0</v>
      </c>
      <c r="H37" s="105">
        <f t="shared" si="10"/>
        <v>21</v>
      </c>
      <c r="I37" s="105">
        <f t="shared" si="11"/>
        <v>0</v>
      </c>
      <c r="J37" s="105">
        <f t="shared" si="12"/>
        <v>21</v>
      </c>
      <c r="K37" s="104">
        <f t="shared" si="3"/>
        <v>0</v>
      </c>
      <c r="L37" s="103">
        <f t="shared" si="4"/>
        <v>11.3</v>
      </c>
    </row>
    <row r="38" spans="2:12" ht="14.45" customHeight="1">
      <c r="B38" s="102" t="s">
        <v>99</v>
      </c>
      <c r="C38" s="101"/>
      <c r="D38" s="100">
        <v>2</v>
      </c>
      <c r="E38" s="99">
        <v>1</v>
      </c>
      <c r="F38" s="99">
        <v>0</v>
      </c>
      <c r="G38" s="99">
        <v>0</v>
      </c>
      <c r="H38" s="99">
        <f t="shared" si="10"/>
        <v>3</v>
      </c>
      <c r="I38" s="99">
        <f t="shared" si="11"/>
        <v>0</v>
      </c>
      <c r="J38" s="99">
        <f t="shared" si="12"/>
        <v>3</v>
      </c>
      <c r="K38" s="98">
        <f t="shared" si="3"/>
        <v>0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v>2</v>
      </c>
      <c r="E39" s="93">
        <v>0</v>
      </c>
      <c r="F39" s="93">
        <v>0</v>
      </c>
      <c r="G39" s="93">
        <v>0</v>
      </c>
      <c r="H39" s="93">
        <f t="shared" si="10"/>
        <v>2</v>
      </c>
      <c r="I39" s="93">
        <f t="shared" si="11"/>
        <v>0</v>
      </c>
      <c r="J39" s="93">
        <f t="shared" si="12"/>
        <v>2</v>
      </c>
      <c r="K39" s="92">
        <f t="shared" si="3"/>
        <v>0</v>
      </c>
      <c r="L39" s="91">
        <f t="shared" si="4"/>
        <v>1.1000000000000001</v>
      </c>
    </row>
    <row r="40" spans="2:12" ht="14.45" customHeight="1">
      <c r="B40" s="96" t="s">
        <v>97</v>
      </c>
      <c r="C40" s="95"/>
      <c r="D40" s="94">
        <v>2</v>
      </c>
      <c r="E40" s="93">
        <v>1</v>
      </c>
      <c r="F40" s="93">
        <v>0</v>
      </c>
      <c r="G40" s="93">
        <v>0</v>
      </c>
      <c r="H40" s="93">
        <f t="shared" si="10"/>
        <v>3</v>
      </c>
      <c r="I40" s="93">
        <f t="shared" si="11"/>
        <v>0</v>
      </c>
      <c r="J40" s="93">
        <f t="shared" si="12"/>
        <v>3</v>
      </c>
      <c r="K40" s="92">
        <f t="shared" si="3"/>
        <v>0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v>3</v>
      </c>
      <c r="E41" s="93">
        <v>1</v>
      </c>
      <c r="F41" s="93">
        <v>0</v>
      </c>
      <c r="G41" s="93">
        <v>0</v>
      </c>
      <c r="H41" s="93">
        <f t="shared" si="10"/>
        <v>4</v>
      </c>
      <c r="I41" s="93">
        <f t="shared" si="11"/>
        <v>0</v>
      </c>
      <c r="J41" s="93">
        <f t="shared" si="12"/>
        <v>4</v>
      </c>
      <c r="K41" s="92">
        <f t="shared" si="3"/>
        <v>0</v>
      </c>
      <c r="L41" s="91">
        <f t="shared" si="4"/>
        <v>2.2000000000000002</v>
      </c>
    </row>
    <row r="42" spans="2:12" ht="14.45" customHeight="1">
      <c r="B42" s="96" t="s">
        <v>95</v>
      </c>
      <c r="C42" s="95"/>
      <c r="D42" s="94">
        <v>3</v>
      </c>
      <c r="E42" s="93">
        <v>0</v>
      </c>
      <c r="F42" s="93">
        <v>0</v>
      </c>
      <c r="G42" s="93">
        <v>0</v>
      </c>
      <c r="H42" s="93">
        <f t="shared" si="10"/>
        <v>3</v>
      </c>
      <c r="I42" s="93">
        <f t="shared" si="11"/>
        <v>0</v>
      </c>
      <c r="J42" s="93">
        <f t="shared" si="12"/>
        <v>3</v>
      </c>
      <c r="K42" s="92">
        <f t="shared" si="3"/>
        <v>0</v>
      </c>
      <c r="L42" s="91">
        <f t="shared" si="4"/>
        <v>1.6</v>
      </c>
    </row>
    <row r="43" spans="2:12" ht="14.45" customHeight="1">
      <c r="B43" s="90" t="s">
        <v>152</v>
      </c>
      <c r="C43" s="89"/>
      <c r="D43" s="88">
        <v>1</v>
      </c>
      <c r="E43" s="87">
        <v>1</v>
      </c>
      <c r="F43" s="87">
        <v>0</v>
      </c>
      <c r="G43" s="87">
        <v>0</v>
      </c>
      <c r="H43" s="87">
        <f t="shared" si="10"/>
        <v>2</v>
      </c>
      <c r="I43" s="87">
        <f t="shared" si="11"/>
        <v>0</v>
      </c>
      <c r="J43" s="87">
        <f t="shared" si="12"/>
        <v>2</v>
      </c>
      <c r="K43" s="86">
        <f t="shared" si="3"/>
        <v>0</v>
      </c>
      <c r="L43" s="85">
        <f t="shared" si="4"/>
        <v>1.1000000000000001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13</v>
      </c>
      <c r="E44" s="81">
        <f t="shared" si="13"/>
        <v>4</v>
      </c>
      <c r="F44" s="81">
        <f t="shared" si="13"/>
        <v>0</v>
      </c>
      <c r="G44" s="81">
        <f t="shared" si="13"/>
        <v>0</v>
      </c>
      <c r="H44" s="81">
        <f t="shared" si="13"/>
        <v>17</v>
      </c>
      <c r="I44" s="81">
        <f t="shared" si="13"/>
        <v>0</v>
      </c>
      <c r="J44" s="81">
        <f t="shared" si="13"/>
        <v>17</v>
      </c>
      <c r="K44" s="80">
        <f t="shared" si="3"/>
        <v>0</v>
      </c>
      <c r="L44" s="79">
        <f t="shared" si="4"/>
        <v>9.1</v>
      </c>
    </row>
    <row r="45" spans="2:12" ht="14.45" customHeight="1" thickTop="1">
      <c r="B45" s="102" t="s">
        <v>92</v>
      </c>
      <c r="C45" s="101"/>
      <c r="D45" s="100">
        <v>5</v>
      </c>
      <c r="E45" s="99">
        <v>0</v>
      </c>
      <c r="F45" s="99">
        <v>0</v>
      </c>
      <c r="G45" s="99">
        <v>0</v>
      </c>
      <c r="H45" s="99">
        <f t="shared" ref="H45:H50" si="14">SUM(D45:E45)</f>
        <v>5</v>
      </c>
      <c r="I45" s="99">
        <f t="shared" ref="I45:I50" si="15">SUM(F45:G45)</f>
        <v>0</v>
      </c>
      <c r="J45" s="99">
        <f t="shared" ref="J45:J50" si="16">SUM(H45:I45)</f>
        <v>5</v>
      </c>
      <c r="K45" s="98">
        <f t="shared" si="3"/>
        <v>0</v>
      </c>
      <c r="L45" s="97">
        <f t="shared" si="4"/>
        <v>2.7</v>
      </c>
    </row>
    <row r="46" spans="2:12" ht="14.45" customHeight="1">
      <c r="B46" s="96" t="s">
        <v>91</v>
      </c>
      <c r="C46" s="95"/>
      <c r="D46" s="94">
        <v>5</v>
      </c>
      <c r="E46" s="93">
        <v>0</v>
      </c>
      <c r="F46" s="93">
        <v>0</v>
      </c>
      <c r="G46" s="93">
        <v>0</v>
      </c>
      <c r="H46" s="93">
        <f t="shared" si="14"/>
        <v>5</v>
      </c>
      <c r="I46" s="93">
        <f t="shared" si="15"/>
        <v>0</v>
      </c>
      <c r="J46" s="93">
        <f t="shared" si="16"/>
        <v>5</v>
      </c>
      <c r="K46" s="92">
        <f t="shared" si="3"/>
        <v>0</v>
      </c>
      <c r="L46" s="91">
        <f t="shared" si="4"/>
        <v>2.7</v>
      </c>
    </row>
    <row r="47" spans="2:12" ht="14.45" customHeight="1">
      <c r="B47" s="96" t="s">
        <v>90</v>
      </c>
      <c r="C47" s="95"/>
      <c r="D47" s="94">
        <v>3</v>
      </c>
      <c r="E47" s="93">
        <v>1</v>
      </c>
      <c r="F47" s="93">
        <v>0</v>
      </c>
      <c r="G47" s="93">
        <v>0</v>
      </c>
      <c r="H47" s="93">
        <f t="shared" si="14"/>
        <v>4</v>
      </c>
      <c r="I47" s="93">
        <f t="shared" si="15"/>
        <v>0</v>
      </c>
      <c r="J47" s="93">
        <f t="shared" si="16"/>
        <v>4</v>
      </c>
      <c r="K47" s="92">
        <f t="shared" si="3"/>
        <v>0</v>
      </c>
      <c r="L47" s="91">
        <f t="shared" si="4"/>
        <v>2.2000000000000002</v>
      </c>
    </row>
    <row r="48" spans="2:12" ht="14.45" customHeight="1">
      <c r="B48" s="96" t="s">
        <v>89</v>
      </c>
      <c r="C48" s="95"/>
      <c r="D48" s="94">
        <v>1</v>
      </c>
      <c r="E48" s="93">
        <v>1</v>
      </c>
      <c r="F48" s="93">
        <v>0</v>
      </c>
      <c r="G48" s="93">
        <v>0</v>
      </c>
      <c r="H48" s="93">
        <f t="shared" si="14"/>
        <v>2</v>
      </c>
      <c r="I48" s="93">
        <f t="shared" si="15"/>
        <v>0</v>
      </c>
      <c r="J48" s="93">
        <f t="shared" si="16"/>
        <v>2</v>
      </c>
      <c r="K48" s="92">
        <f t="shared" si="3"/>
        <v>0</v>
      </c>
      <c r="L48" s="91">
        <f t="shared" si="4"/>
        <v>1.1000000000000001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v>2</v>
      </c>
      <c r="E50" s="87">
        <v>0</v>
      </c>
      <c r="F50" s="87">
        <v>0</v>
      </c>
      <c r="G50" s="87">
        <v>0</v>
      </c>
      <c r="H50" s="87">
        <f t="shared" si="14"/>
        <v>2</v>
      </c>
      <c r="I50" s="87">
        <f t="shared" si="15"/>
        <v>0</v>
      </c>
      <c r="J50" s="87">
        <f t="shared" si="16"/>
        <v>2</v>
      </c>
      <c r="K50" s="86">
        <f t="shared" si="3"/>
        <v>0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16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18</v>
      </c>
      <c r="I51" s="81">
        <f t="shared" si="17"/>
        <v>0</v>
      </c>
      <c r="J51" s="81">
        <f t="shared" si="17"/>
        <v>18</v>
      </c>
      <c r="K51" s="80">
        <f t="shared" si="3"/>
        <v>0</v>
      </c>
      <c r="L51" s="79">
        <f t="shared" si="4"/>
        <v>9.6999999999999993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152</v>
      </c>
      <c r="E52" s="75">
        <f t="shared" si="18"/>
        <v>19</v>
      </c>
      <c r="F52" s="75">
        <f t="shared" si="18"/>
        <v>15</v>
      </c>
      <c r="G52" s="75">
        <f t="shared" si="18"/>
        <v>0</v>
      </c>
      <c r="H52" s="75">
        <f t="shared" si="18"/>
        <v>171</v>
      </c>
      <c r="I52" s="75">
        <f t="shared" si="18"/>
        <v>15</v>
      </c>
      <c r="J52" s="75">
        <f t="shared" si="18"/>
        <v>186</v>
      </c>
      <c r="K52" s="74">
        <f t="shared" si="3"/>
        <v>8.1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34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166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163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>
      <c r="B30" s="110" t="s">
        <v>160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159</v>
      </c>
      <c r="C31" s="107"/>
      <c r="D31" s="106">
        <v>0</v>
      </c>
      <c r="E31" s="105">
        <v>1</v>
      </c>
      <c r="F31" s="105">
        <v>0</v>
      </c>
      <c r="G31" s="105">
        <v>0</v>
      </c>
      <c r="H31" s="105">
        <f t="shared" si="10"/>
        <v>1</v>
      </c>
      <c r="I31" s="105">
        <f t="shared" si="11"/>
        <v>0</v>
      </c>
      <c r="J31" s="105">
        <f t="shared" si="12"/>
        <v>1</v>
      </c>
      <c r="K31" s="104">
        <f t="shared" si="3"/>
        <v>0</v>
      </c>
      <c r="L31" s="103">
        <f t="shared" si="4"/>
        <v>33.299999999999997</v>
      </c>
    </row>
    <row r="32" spans="2:12" ht="14.45" customHeight="1">
      <c r="B32" s="108" t="s">
        <v>158</v>
      </c>
      <c r="C32" s="107"/>
      <c r="D32" s="106">
        <v>0</v>
      </c>
      <c r="E32" s="105">
        <v>0</v>
      </c>
      <c r="F32" s="105">
        <v>0</v>
      </c>
      <c r="G32" s="105">
        <v>0</v>
      </c>
      <c r="H32" s="105">
        <f t="shared" si="10"/>
        <v>0</v>
      </c>
      <c r="I32" s="105">
        <f t="shared" si="11"/>
        <v>0</v>
      </c>
      <c r="J32" s="105">
        <f t="shared" si="12"/>
        <v>0</v>
      </c>
      <c r="K32" s="104">
        <f t="shared" si="3"/>
        <v>0</v>
      </c>
      <c r="L32" s="103">
        <f t="shared" si="4"/>
        <v>0</v>
      </c>
    </row>
    <row r="33" spans="2:12" ht="14.45" customHeight="1">
      <c r="B33" s="108" t="s">
        <v>157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156</v>
      </c>
      <c r="C34" s="107"/>
      <c r="D34" s="106">
        <v>1</v>
      </c>
      <c r="E34" s="105">
        <v>0</v>
      </c>
      <c r="F34" s="105">
        <v>0</v>
      </c>
      <c r="G34" s="105">
        <v>0</v>
      </c>
      <c r="H34" s="105">
        <f t="shared" si="10"/>
        <v>1</v>
      </c>
      <c r="I34" s="105">
        <f t="shared" si="11"/>
        <v>0</v>
      </c>
      <c r="J34" s="105">
        <f t="shared" si="12"/>
        <v>1</v>
      </c>
      <c r="K34" s="104">
        <f t="shared" si="3"/>
        <v>0</v>
      </c>
      <c r="L34" s="103">
        <f t="shared" si="4"/>
        <v>33.299999999999997</v>
      </c>
    </row>
    <row r="35" spans="2:12" ht="14.45" customHeight="1">
      <c r="B35" s="108" t="s">
        <v>155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154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153</v>
      </c>
      <c r="C37" s="107"/>
      <c r="D37" s="106">
        <v>0</v>
      </c>
      <c r="E37" s="105">
        <v>1</v>
      </c>
      <c r="F37" s="105">
        <v>0</v>
      </c>
      <c r="G37" s="105">
        <v>0</v>
      </c>
      <c r="H37" s="105">
        <f t="shared" si="10"/>
        <v>1</v>
      </c>
      <c r="I37" s="105">
        <f t="shared" si="11"/>
        <v>0</v>
      </c>
      <c r="J37" s="105">
        <f t="shared" si="12"/>
        <v>1</v>
      </c>
      <c r="K37" s="104">
        <f t="shared" si="3"/>
        <v>0</v>
      </c>
      <c r="L37" s="103">
        <f t="shared" si="4"/>
        <v>33.299999999999997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152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</v>
      </c>
      <c r="E52" s="75">
        <f t="shared" si="18"/>
        <v>2</v>
      </c>
      <c r="F52" s="75">
        <f t="shared" si="18"/>
        <v>0</v>
      </c>
      <c r="G52" s="75">
        <f t="shared" si="18"/>
        <v>0</v>
      </c>
      <c r="H52" s="75">
        <f t="shared" si="18"/>
        <v>3</v>
      </c>
      <c r="I52" s="75">
        <f t="shared" si="18"/>
        <v>0</v>
      </c>
      <c r="J52" s="75">
        <f t="shared" si="18"/>
        <v>3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35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11</v>
      </c>
      <c r="E16" s="99">
        <v>2</v>
      </c>
      <c r="F16" s="99">
        <v>1</v>
      </c>
      <c r="G16" s="99">
        <v>0</v>
      </c>
      <c r="H16" s="99">
        <f t="shared" ref="H16:H21" si="0">SUM(D16:E16)</f>
        <v>13</v>
      </c>
      <c r="I16" s="99">
        <f t="shared" ref="I16:I21" si="1">SUM(F16:G16)</f>
        <v>1</v>
      </c>
      <c r="J16" s="99">
        <f t="shared" ref="J16:J21" si="2">SUM(H16:I16)</f>
        <v>14</v>
      </c>
      <c r="K16" s="98">
        <f t="shared" ref="K16:K52" si="3">IF(J16=0,0,ROUND(I16/J16*100,1))</f>
        <v>7.1</v>
      </c>
      <c r="L16" s="97">
        <f t="shared" ref="L16:L52" si="4">IF(J16=0,0,ROUND(J16/$J$52*100,1))</f>
        <v>3.7</v>
      </c>
    </row>
    <row r="17" spans="2:12" ht="14.45" customHeight="1">
      <c r="B17" s="96" t="s">
        <v>166</v>
      </c>
      <c r="C17" s="95"/>
      <c r="D17" s="94">
        <v>14</v>
      </c>
      <c r="E17" s="93">
        <v>1</v>
      </c>
      <c r="F17" s="93">
        <v>0</v>
      </c>
      <c r="G17" s="93">
        <v>0</v>
      </c>
      <c r="H17" s="93">
        <f t="shared" si="0"/>
        <v>15</v>
      </c>
      <c r="I17" s="93">
        <f t="shared" si="1"/>
        <v>0</v>
      </c>
      <c r="J17" s="93">
        <f t="shared" si="2"/>
        <v>15</v>
      </c>
      <c r="K17" s="92">
        <f t="shared" si="3"/>
        <v>0</v>
      </c>
      <c r="L17" s="91">
        <f t="shared" si="4"/>
        <v>4</v>
      </c>
    </row>
    <row r="18" spans="2:12" ht="14.45" customHeight="1">
      <c r="B18" s="96" t="s">
        <v>165</v>
      </c>
      <c r="C18" s="95"/>
      <c r="D18" s="94">
        <v>7</v>
      </c>
      <c r="E18" s="93">
        <v>3</v>
      </c>
      <c r="F18" s="93">
        <v>0</v>
      </c>
      <c r="G18" s="93">
        <v>0</v>
      </c>
      <c r="H18" s="93">
        <f t="shared" si="0"/>
        <v>10</v>
      </c>
      <c r="I18" s="93">
        <f t="shared" si="1"/>
        <v>0</v>
      </c>
      <c r="J18" s="93">
        <f t="shared" si="2"/>
        <v>10</v>
      </c>
      <c r="K18" s="92">
        <f t="shared" si="3"/>
        <v>0</v>
      </c>
      <c r="L18" s="91">
        <f t="shared" si="4"/>
        <v>2.7</v>
      </c>
    </row>
    <row r="19" spans="2:12" ht="14.45" customHeight="1">
      <c r="B19" s="96" t="s">
        <v>164</v>
      </c>
      <c r="C19" s="95"/>
      <c r="D19" s="94">
        <v>8</v>
      </c>
      <c r="E19" s="93">
        <v>4</v>
      </c>
      <c r="F19" s="93">
        <v>0</v>
      </c>
      <c r="G19" s="93">
        <v>0</v>
      </c>
      <c r="H19" s="93">
        <f t="shared" si="0"/>
        <v>12</v>
      </c>
      <c r="I19" s="93">
        <f t="shared" si="1"/>
        <v>0</v>
      </c>
      <c r="J19" s="93">
        <f t="shared" si="2"/>
        <v>12</v>
      </c>
      <c r="K19" s="92">
        <f t="shared" si="3"/>
        <v>0</v>
      </c>
      <c r="L19" s="91">
        <f t="shared" si="4"/>
        <v>3.2</v>
      </c>
    </row>
    <row r="20" spans="2:12" ht="14.45" customHeight="1">
      <c r="B20" s="96" t="s">
        <v>163</v>
      </c>
      <c r="C20" s="95"/>
      <c r="D20" s="94">
        <v>5</v>
      </c>
      <c r="E20" s="93">
        <v>0</v>
      </c>
      <c r="F20" s="93">
        <v>0</v>
      </c>
      <c r="G20" s="93">
        <v>0</v>
      </c>
      <c r="H20" s="93">
        <f t="shared" si="0"/>
        <v>5</v>
      </c>
      <c r="I20" s="93">
        <f t="shared" si="1"/>
        <v>0</v>
      </c>
      <c r="J20" s="93">
        <f t="shared" si="2"/>
        <v>5</v>
      </c>
      <c r="K20" s="92">
        <f t="shared" si="3"/>
        <v>0</v>
      </c>
      <c r="L20" s="91">
        <f t="shared" si="4"/>
        <v>1.3</v>
      </c>
    </row>
    <row r="21" spans="2:12" ht="14.45" customHeight="1">
      <c r="B21" s="90" t="s">
        <v>162</v>
      </c>
      <c r="C21" s="89"/>
      <c r="D21" s="88">
        <v>6</v>
      </c>
      <c r="E21" s="87">
        <v>2</v>
      </c>
      <c r="F21" s="87">
        <v>1</v>
      </c>
      <c r="G21" s="87">
        <v>0</v>
      </c>
      <c r="H21" s="87">
        <f t="shared" si="0"/>
        <v>8</v>
      </c>
      <c r="I21" s="87">
        <f t="shared" si="1"/>
        <v>1</v>
      </c>
      <c r="J21" s="87">
        <f t="shared" si="2"/>
        <v>9</v>
      </c>
      <c r="K21" s="86">
        <f t="shared" si="3"/>
        <v>11.1</v>
      </c>
      <c r="L21" s="85">
        <f t="shared" si="4"/>
        <v>2.4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51</v>
      </c>
      <c r="E22" s="81">
        <f t="shared" si="5"/>
        <v>12</v>
      </c>
      <c r="F22" s="81">
        <f t="shared" si="5"/>
        <v>2</v>
      </c>
      <c r="G22" s="81">
        <f t="shared" si="5"/>
        <v>0</v>
      </c>
      <c r="H22" s="81">
        <f t="shared" si="5"/>
        <v>63</v>
      </c>
      <c r="I22" s="81">
        <f t="shared" si="5"/>
        <v>2</v>
      </c>
      <c r="J22" s="81">
        <f t="shared" si="5"/>
        <v>65</v>
      </c>
      <c r="K22" s="80">
        <f t="shared" si="3"/>
        <v>3.1</v>
      </c>
      <c r="L22" s="79">
        <f t="shared" si="4"/>
        <v>17.2</v>
      </c>
    </row>
    <row r="23" spans="2:12" ht="14.45" customHeight="1" thickTop="1">
      <c r="B23" s="102" t="s">
        <v>114</v>
      </c>
      <c r="C23" s="101"/>
      <c r="D23" s="100">
        <v>5</v>
      </c>
      <c r="E23" s="99">
        <v>2</v>
      </c>
      <c r="F23" s="99">
        <v>0</v>
      </c>
      <c r="G23" s="99">
        <v>0</v>
      </c>
      <c r="H23" s="99">
        <f t="shared" ref="H23:H28" si="6">SUM(D23:E23)</f>
        <v>7</v>
      </c>
      <c r="I23" s="99">
        <f t="shared" ref="I23:I28" si="7">SUM(F23:G23)</f>
        <v>0</v>
      </c>
      <c r="J23" s="99">
        <f t="shared" ref="J23:J28" si="8">SUM(H23:I23)</f>
        <v>7</v>
      </c>
      <c r="K23" s="98">
        <f t="shared" si="3"/>
        <v>0</v>
      </c>
      <c r="L23" s="97">
        <f t="shared" si="4"/>
        <v>1.9</v>
      </c>
    </row>
    <row r="24" spans="2:12" ht="14.45" customHeight="1">
      <c r="B24" s="96" t="s">
        <v>113</v>
      </c>
      <c r="C24" s="95"/>
      <c r="D24" s="94">
        <v>2</v>
      </c>
      <c r="E24" s="93">
        <v>1</v>
      </c>
      <c r="F24" s="93">
        <v>0</v>
      </c>
      <c r="G24" s="93">
        <v>0</v>
      </c>
      <c r="H24" s="93">
        <f t="shared" si="6"/>
        <v>3</v>
      </c>
      <c r="I24" s="93">
        <f t="shared" si="7"/>
        <v>0</v>
      </c>
      <c r="J24" s="93">
        <f t="shared" si="8"/>
        <v>3</v>
      </c>
      <c r="K24" s="92">
        <f t="shared" si="3"/>
        <v>0</v>
      </c>
      <c r="L24" s="91">
        <f t="shared" si="4"/>
        <v>0.8</v>
      </c>
    </row>
    <row r="25" spans="2:12" ht="14.45" customHeight="1">
      <c r="B25" s="96" t="s">
        <v>112</v>
      </c>
      <c r="C25" s="95"/>
      <c r="D25" s="94">
        <v>7</v>
      </c>
      <c r="E25" s="93">
        <v>1</v>
      </c>
      <c r="F25" s="93">
        <v>2</v>
      </c>
      <c r="G25" s="93">
        <v>0</v>
      </c>
      <c r="H25" s="93">
        <f t="shared" si="6"/>
        <v>8</v>
      </c>
      <c r="I25" s="93">
        <f t="shared" si="7"/>
        <v>2</v>
      </c>
      <c r="J25" s="93">
        <f t="shared" si="8"/>
        <v>10</v>
      </c>
      <c r="K25" s="92">
        <f t="shared" si="3"/>
        <v>20</v>
      </c>
      <c r="L25" s="91">
        <f t="shared" si="4"/>
        <v>2.7</v>
      </c>
    </row>
    <row r="26" spans="2:12" ht="14.45" customHeight="1">
      <c r="B26" s="96" t="s">
        <v>111</v>
      </c>
      <c r="C26" s="95"/>
      <c r="D26" s="94">
        <v>5</v>
      </c>
      <c r="E26" s="93">
        <v>0</v>
      </c>
      <c r="F26" s="93">
        <v>2</v>
      </c>
      <c r="G26" s="93">
        <v>0</v>
      </c>
      <c r="H26" s="93">
        <f t="shared" si="6"/>
        <v>5</v>
      </c>
      <c r="I26" s="93">
        <f t="shared" si="7"/>
        <v>2</v>
      </c>
      <c r="J26" s="93">
        <f t="shared" si="8"/>
        <v>7</v>
      </c>
      <c r="K26" s="92">
        <f t="shared" si="3"/>
        <v>28.6</v>
      </c>
      <c r="L26" s="91">
        <f t="shared" si="4"/>
        <v>1.9</v>
      </c>
    </row>
    <row r="27" spans="2:12" ht="14.45" customHeight="1">
      <c r="B27" s="96" t="s">
        <v>110</v>
      </c>
      <c r="C27" s="95"/>
      <c r="D27" s="94">
        <v>5</v>
      </c>
      <c r="E27" s="93">
        <v>2</v>
      </c>
      <c r="F27" s="93">
        <v>0</v>
      </c>
      <c r="G27" s="93">
        <v>0</v>
      </c>
      <c r="H27" s="93">
        <f t="shared" si="6"/>
        <v>7</v>
      </c>
      <c r="I27" s="93">
        <f t="shared" si="7"/>
        <v>0</v>
      </c>
      <c r="J27" s="93">
        <f t="shared" si="8"/>
        <v>7</v>
      </c>
      <c r="K27" s="92">
        <f t="shared" si="3"/>
        <v>0</v>
      </c>
      <c r="L27" s="91">
        <f t="shared" si="4"/>
        <v>1.9</v>
      </c>
    </row>
    <row r="28" spans="2:12" ht="14.45" customHeight="1">
      <c r="B28" s="90" t="s">
        <v>161</v>
      </c>
      <c r="C28" s="89"/>
      <c r="D28" s="88">
        <v>4</v>
      </c>
      <c r="E28" s="87">
        <v>0</v>
      </c>
      <c r="F28" s="87">
        <v>1</v>
      </c>
      <c r="G28" s="87">
        <v>0</v>
      </c>
      <c r="H28" s="87">
        <f t="shared" si="6"/>
        <v>4</v>
      </c>
      <c r="I28" s="87">
        <f t="shared" si="7"/>
        <v>1</v>
      </c>
      <c r="J28" s="87">
        <f t="shared" si="8"/>
        <v>5</v>
      </c>
      <c r="K28" s="86">
        <f t="shared" si="3"/>
        <v>20</v>
      </c>
      <c r="L28" s="85">
        <f t="shared" si="4"/>
        <v>1.3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28</v>
      </c>
      <c r="E29" s="81">
        <f t="shared" si="9"/>
        <v>6</v>
      </c>
      <c r="F29" s="81">
        <f t="shared" si="9"/>
        <v>5</v>
      </c>
      <c r="G29" s="81">
        <f t="shared" si="9"/>
        <v>0</v>
      </c>
      <c r="H29" s="81">
        <f t="shared" si="9"/>
        <v>34</v>
      </c>
      <c r="I29" s="81">
        <f t="shared" si="9"/>
        <v>5</v>
      </c>
      <c r="J29" s="81">
        <f t="shared" si="9"/>
        <v>39</v>
      </c>
      <c r="K29" s="80">
        <f t="shared" si="3"/>
        <v>12.8</v>
      </c>
      <c r="L29" s="79">
        <f t="shared" si="4"/>
        <v>10.3</v>
      </c>
    </row>
    <row r="30" spans="2:12" ht="14.45" customHeight="1" thickTop="1">
      <c r="B30" s="110" t="s">
        <v>160</v>
      </c>
      <c r="C30" s="109"/>
      <c r="D30" s="76">
        <v>25</v>
      </c>
      <c r="E30" s="75">
        <v>5</v>
      </c>
      <c r="F30" s="75">
        <v>0</v>
      </c>
      <c r="G30" s="75">
        <v>0</v>
      </c>
      <c r="H30" s="75">
        <f t="shared" ref="H30:H43" si="10">SUM(D30:E30)</f>
        <v>30</v>
      </c>
      <c r="I30" s="75">
        <f t="shared" ref="I30:I43" si="11">SUM(F30:G30)</f>
        <v>0</v>
      </c>
      <c r="J30" s="75">
        <f t="shared" ref="J30:J43" si="12">SUM(H30:I30)</f>
        <v>30</v>
      </c>
      <c r="K30" s="74">
        <f t="shared" si="3"/>
        <v>0</v>
      </c>
      <c r="L30" s="73">
        <f t="shared" si="4"/>
        <v>8</v>
      </c>
    </row>
    <row r="31" spans="2:12" ht="14.45" customHeight="1">
      <c r="B31" s="108" t="s">
        <v>159</v>
      </c>
      <c r="C31" s="107"/>
      <c r="D31" s="106">
        <v>27</v>
      </c>
      <c r="E31" s="105">
        <v>8</v>
      </c>
      <c r="F31" s="105">
        <v>2</v>
      </c>
      <c r="G31" s="105">
        <v>0</v>
      </c>
      <c r="H31" s="105">
        <f t="shared" si="10"/>
        <v>35</v>
      </c>
      <c r="I31" s="105">
        <f t="shared" si="11"/>
        <v>2</v>
      </c>
      <c r="J31" s="105">
        <f t="shared" si="12"/>
        <v>37</v>
      </c>
      <c r="K31" s="104">
        <f t="shared" si="3"/>
        <v>5.4</v>
      </c>
      <c r="L31" s="103">
        <f t="shared" si="4"/>
        <v>9.8000000000000007</v>
      </c>
    </row>
    <row r="32" spans="2:12" ht="14.45" customHeight="1">
      <c r="B32" s="108" t="s">
        <v>158</v>
      </c>
      <c r="C32" s="107"/>
      <c r="D32" s="106">
        <v>20</v>
      </c>
      <c r="E32" s="105">
        <v>9</v>
      </c>
      <c r="F32" s="105">
        <v>5</v>
      </c>
      <c r="G32" s="105">
        <v>0</v>
      </c>
      <c r="H32" s="105">
        <f t="shared" si="10"/>
        <v>29</v>
      </c>
      <c r="I32" s="105">
        <f t="shared" si="11"/>
        <v>5</v>
      </c>
      <c r="J32" s="105">
        <f t="shared" si="12"/>
        <v>34</v>
      </c>
      <c r="K32" s="104">
        <f t="shared" si="3"/>
        <v>14.7</v>
      </c>
      <c r="L32" s="103">
        <f t="shared" si="4"/>
        <v>9</v>
      </c>
    </row>
    <row r="33" spans="2:12" ht="14.45" customHeight="1">
      <c r="B33" s="108" t="s">
        <v>157</v>
      </c>
      <c r="C33" s="107"/>
      <c r="D33" s="106">
        <v>20</v>
      </c>
      <c r="E33" s="105">
        <v>3</v>
      </c>
      <c r="F33" s="105">
        <v>3</v>
      </c>
      <c r="G33" s="105">
        <v>1</v>
      </c>
      <c r="H33" s="105">
        <f t="shared" si="10"/>
        <v>23</v>
      </c>
      <c r="I33" s="105">
        <f t="shared" si="11"/>
        <v>4</v>
      </c>
      <c r="J33" s="105">
        <f t="shared" si="12"/>
        <v>27</v>
      </c>
      <c r="K33" s="104">
        <f t="shared" si="3"/>
        <v>14.8</v>
      </c>
      <c r="L33" s="103">
        <f t="shared" si="4"/>
        <v>7.2</v>
      </c>
    </row>
    <row r="34" spans="2:12" ht="14.45" customHeight="1">
      <c r="B34" s="108" t="s">
        <v>156</v>
      </c>
      <c r="C34" s="107"/>
      <c r="D34" s="106">
        <v>16</v>
      </c>
      <c r="E34" s="105">
        <v>3</v>
      </c>
      <c r="F34" s="105">
        <v>3</v>
      </c>
      <c r="G34" s="105">
        <v>0</v>
      </c>
      <c r="H34" s="105">
        <f t="shared" si="10"/>
        <v>19</v>
      </c>
      <c r="I34" s="105">
        <f t="shared" si="11"/>
        <v>3</v>
      </c>
      <c r="J34" s="105">
        <f t="shared" si="12"/>
        <v>22</v>
      </c>
      <c r="K34" s="104">
        <f t="shared" si="3"/>
        <v>13.6</v>
      </c>
      <c r="L34" s="103">
        <f t="shared" si="4"/>
        <v>5.8</v>
      </c>
    </row>
    <row r="35" spans="2:12" ht="14.45" customHeight="1">
      <c r="B35" s="108" t="s">
        <v>155</v>
      </c>
      <c r="C35" s="107"/>
      <c r="D35" s="106">
        <v>15</v>
      </c>
      <c r="E35" s="105">
        <v>4</v>
      </c>
      <c r="F35" s="105">
        <v>1</v>
      </c>
      <c r="G35" s="105">
        <v>1</v>
      </c>
      <c r="H35" s="105">
        <f t="shared" si="10"/>
        <v>19</v>
      </c>
      <c r="I35" s="105">
        <f t="shared" si="11"/>
        <v>2</v>
      </c>
      <c r="J35" s="105">
        <f t="shared" si="12"/>
        <v>21</v>
      </c>
      <c r="K35" s="104">
        <f t="shared" si="3"/>
        <v>9.5</v>
      </c>
      <c r="L35" s="103">
        <f t="shared" si="4"/>
        <v>5.6</v>
      </c>
    </row>
    <row r="36" spans="2:12" ht="14.45" customHeight="1">
      <c r="B36" s="108" t="s">
        <v>154</v>
      </c>
      <c r="C36" s="107"/>
      <c r="D36" s="106">
        <v>20</v>
      </c>
      <c r="E36" s="105">
        <v>5</v>
      </c>
      <c r="F36" s="105">
        <v>3</v>
      </c>
      <c r="G36" s="105">
        <v>0</v>
      </c>
      <c r="H36" s="105">
        <f t="shared" si="10"/>
        <v>25</v>
      </c>
      <c r="I36" s="105">
        <f t="shared" si="11"/>
        <v>3</v>
      </c>
      <c r="J36" s="105">
        <f t="shared" si="12"/>
        <v>28</v>
      </c>
      <c r="K36" s="104">
        <f t="shared" si="3"/>
        <v>10.7</v>
      </c>
      <c r="L36" s="103">
        <f t="shared" si="4"/>
        <v>7.4</v>
      </c>
    </row>
    <row r="37" spans="2:12" ht="14.45" customHeight="1">
      <c r="B37" s="108" t="s">
        <v>153</v>
      </c>
      <c r="C37" s="107"/>
      <c r="D37" s="106">
        <v>11</v>
      </c>
      <c r="E37" s="105">
        <v>3</v>
      </c>
      <c r="F37" s="105">
        <v>2</v>
      </c>
      <c r="G37" s="105">
        <v>0</v>
      </c>
      <c r="H37" s="105">
        <f t="shared" si="10"/>
        <v>14</v>
      </c>
      <c r="I37" s="105">
        <f t="shared" si="11"/>
        <v>2</v>
      </c>
      <c r="J37" s="105">
        <f t="shared" si="12"/>
        <v>16</v>
      </c>
      <c r="K37" s="104">
        <f t="shared" si="3"/>
        <v>12.5</v>
      </c>
      <c r="L37" s="103">
        <f t="shared" si="4"/>
        <v>4.2</v>
      </c>
    </row>
    <row r="38" spans="2:12" ht="14.45" customHeight="1">
      <c r="B38" s="102" t="s">
        <v>99</v>
      </c>
      <c r="C38" s="101"/>
      <c r="D38" s="100">
        <v>4</v>
      </c>
      <c r="E38" s="99">
        <v>0</v>
      </c>
      <c r="F38" s="99">
        <v>0</v>
      </c>
      <c r="G38" s="99">
        <v>0</v>
      </c>
      <c r="H38" s="99">
        <f t="shared" si="10"/>
        <v>4</v>
      </c>
      <c r="I38" s="99">
        <f t="shared" si="11"/>
        <v>0</v>
      </c>
      <c r="J38" s="99">
        <f t="shared" si="12"/>
        <v>4</v>
      </c>
      <c r="K38" s="98">
        <f t="shared" si="3"/>
        <v>0</v>
      </c>
      <c r="L38" s="97">
        <f t="shared" si="4"/>
        <v>1.1000000000000001</v>
      </c>
    </row>
    <row r="39" spans="2:12" ht="14.45" customHeight="1">
      <c r="B39" s="96" t="s">
        <v>98</v>
      </c>
      <c r="C39" s="95"/>
      <c r="D39" s="94">
        <v>4</v>
      </c>
      <c r="E39" s="93">
        <v>2</v>
      </c>
      <c r="F39" s="93">
        <v>0</v>
      </c>
      <c r="G39" s="93">
        <v>0</v>
      </c>
      <c r="H39" s="93">
        <f t="shared" si="10"/>
        <v>6</v>
      </c>
      <c r="I39" s="93">
        <f t="shared" si="11"/>
        <v>0</v>
      </c>
      <c r="J39" s="93">
        <f t="shared" si="12"/>
        <v>6</v>
      </c>
      <c r="K39" s="92">
        <f t="shared" si="3"/>
        <v>0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v>5</v>
      </c>
      <c r="E40" s="93">
        <v>1</v>
      </c>
      <c r="F40" s="93">
        <v>0</v>
      </c>
      <c r="G40" s="93">
        <v>0</v>
      </c>
      <c r="H40" s="93">
        <f t="shared" si="10"/>
        <v>6</v>
      </c>
      <c r="I40" s="93">
        <f t="shared" si="11"/>
        <v>0</v>
      </c>
      <c r="J40" s="93">
        <f t="shared" si="12"/>
        <v>6</v>
      </c>
      <c r="K40" s="92">
        <f t="shared" si="3"/>
        <v>0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v>5</v>
      </c>
      <c r="E41" s="93">
        <v>0</v>
      </c>
      <c r="F41" s="93">
        <v>0</v>
      </c>
      <c r="G41" s="93">
        <v>0</v>
      </c>
      <c r="H41" s="93">
        <f t="shared" si="10"/>
        <v>5</v>
      </c>
      <c r="I41" s="93">
        <f t="shared" si="11"/>
        <v>0</v>
      </c>
      <c r="J41" s="93">
        <f t="shared" si="12"/>
        <v>5</v>
      </c>
      <c r="K41" s="92">
        <f t="shared" si="3"/>
        <v>0</v>
      </c>
      <c r="L41" s="91">
        <f t="shared" si="4"/>
        <v>1.3</v>
      </c>
    </row>
    <row r="42" spans="2:12" ht="14.45" customHeight="1">
      <c r="B42" s="96" t="s">
        <v>95</v>
      </c>
      <c r="C42" s="95"/>
      <c r="D42" s="94">
        <v>2</v>
      </c>
      <c r="E42" s="93">
        <v>0</v>
      </c>
      <c r="F42" s="93">
        <v>0</v>
      </c>
      <c r="G42" s="93">
        <v>0</v>
      </c>
      <c r="H42" s="93">
        <f t="shared" si="10"/>
        <v>2</v>
      </c>
      <c r="I42" s="93">
        <f t="shared" si="11"/>
        <v>0</v>
      </c>
      <c r="J42" s="93">
        <f t="shared" si="12"/>
        <v>2</v>
      </c>
      <c r="K42" s="92">
        <f t="shared" si="3"/>
        <v>0</v>
      </c>
      <c r="L42" s="91">
        <f t="shared" si="4"/>
        <v>0.5</v>
      </c>
    </row>
    <row r="43" spans="2:12" ht="14.45" customHeight="1">
      <c r="B43" s="90" t="s">
        <v>152</v>
      </c>
      <c r="C43" s="89"/>
      <c r="D43" s="88">
        <v>4</v>
      </c>
      <c r="E43" s="87">
        <v>1</v>
      </c>
      <c r="F43" s="87">
        <v>0</v>
      </c>
      <c r="G43" s="87">
        <v>0</v>
      </c>
      <c r="H43" s="87">
        <f t="shared" si="10"/>
        <v>5</v>
      </c>
      <c r="I43" s="87">
        <f t="shared" si="11"/>
        <v>0</v>
      </c>
      <c r="J43" s="87">
        <f t="shared" si="12"/>
        <v>5</v>
      </c>
      <c r="K43" s="86">
        <f t="shared" si="3"/>
        <v>0</v>
      </c>
      <c r="L43" s="85">
        <f t="shared" si="4"/>
        <v>1.3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24</v>
      </c>
      <c r="E44" s="81">
        <f t="shared" si="13"/>
        <v>4</v>
      </c>
      <c r="F44" s="81">
        <f t="shared" si="13"/>
        <v>0</v>
      </c>
      <c r="G44" s="81">
        <f t="shared" si="13"/>
        <v>0</v>
      </c>
      <c r="H44" s="81">
        <f t="shared" si="13"/>
        <v>28</v>
      </c>
      <c r="I44" s="81">
        <f t="shared" si="13"/>
        <v>0</v>
      </c>
      <c r="J44" s="81">
        <f t="shared" si="13"/>
        <v>28</v>
      </c>
      <c r="K44" s="80">
        <f t="shared" si="3"/>
        <v>0</v>
      </c>
      <c r="L44" s="79">
        <f t="shared" si="4"/>
        <v>7.4</v>
      </c>
    </row>
    <row r="45" spans="2:12" ht="14.45" customHeight="1" thickTop="1">
      <c r="B45" s="102" t="s">
        <v>92</v>
      </c>
      <c r="C45" s="101"/>
      <c r="D45" s="100">
        <v>3</v>
      </c>
      <c r="E45" s="99">
        <v>0</v>
      </c>
      <c r="F45" s="99">
        <v>1</v>
      </c>
      <c r="G45" s="99">
        <v>0</v>
      </c>
      <c r="H45" s="99">
        <f t="shared" ref="H45:H50" si="14">SUM(D45:E45)</f>
        <v>3</v>
      </c>
      <c r="I45" s="99">
        <f t="shared" ref="I45:I50" si="15">SUM(F45:G45)</f>
        <v>1</v>
      </c>
      <c r="J45" s="99">
        <f t="shared" ref="J45:J50" si="16">SUM(H45:I45)</f>
        <v>4</v>
      </c>
      <c r="K45" s="98">
        <f t="shared" si="3"/>
        <v>25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v>7</v>
      </c>
      <c r="E46" s="93">
        <v>0</v>
      </c>
      <c r="F46" s="93">
        <v>0</v>
      </c>
      <c r="G46" s="93">
        <v>0</v>
      </c>
      <c r="H46" s="93">
        <f t="shared" si="14"/>
        <v>7</v>
      </c>
      <c r="I46" s="93">
        <f t="shared" si="15"/>
        <v>0</v>
      </c>
      <c r="J46" s="93">
        <f t="shared" si="16"/>
        <v>7</v>
      </c>
      <c r="K46" s="92">
        <f t="shared" si="3"/>
        <v>0</v>
      </c>
      <c r="L46" s="91">
        <f t="shared" si="4"/>
        <v>1.9</v>
      </c>
    </row>
    <row r="47" spans="2:12" ht="14.45" customHeight="1">
      <c r="B47" s="96" t="s">
        <v>90</v>
      </c>
      <c r="C47" s="95"/>
      <c r="D47" s="94">
        <v>6</v>
      </c>
      <c r="E47" s="93">
        <v>0</v>
      </c>
      <c r="F47" s="93">
        <v>0</v>
      </c>
      <c r="G47" s="93">
        <v>0</v>
      </c>
      <c r="H47" s="93">
        <f t="shared" si="14"/>
        <v>6</v>
      </c>
      <c r="I47" s="93">
        <f t="shared" si="15"/>
        <v>0</v>
      </c>
      <c r="J47" s="93">
        <f t="shared" si="16"/>
        <v>6</v>
      </c>
      <c r="K47" s="92">
        <f t="shared" si="3"/>
        <v>0</v>
      </c>
      <c r="L47" s="91">
        <f t="shared" si="4"/>
        <v>1.6</v>
      </c>
    </row>
    <row r="48" spans="2:12" ht="14.45" customHeight="1">
      <c r="B48" s="96" t="s">
        <v>89</v>
      </c>
      <c r="C48" s="95"/>
      <c r="D48" s="94">
        <v>4</v>
      </c>
      <c r="E48" s="93">
        <v>0</v>
      </c>
      <c r="F48" s="93">
        <v>0</v>
      </c>
      <c r="G48" s="93">
        <v>0</v>
      </c>
      <c r="H48" s="93">
        <f t="shared" si="14"/>
        <v>4</v>
      </c>
      <c r="I48" s="93">
        <f t="shared" si="15"/>
        <v>0</v>
      </c>
      <c r="J48" s="93">
        <f t="shared" si="16"/>
        <v>4</v>
      </c>
      <c r="K48" s="92">
        <f t="shared" si="3"/>
        <v>0</v>
      </c>
      <c r="L48" s="91">
        <f t="shared" si="4"/>
        <v>1.1000000000000001</v>
      </c>
    </row>
    <row r="49" spans="2:13" ht="14.45" customHeight="1">
      <c r="B49" s="96" t="s">
        <v>88</v>
      </c>
      <c r="C49" s="95"/>
      <c r="D49" s="94">
        <v>2</v>
      </c>
      <c r="E49" s="93">
        <v>1</v>
      </c>
      <c r="F49" s="93">
        <v>0</v>
      </c>
      <c r="G49" s="93">
        <v>0</v>
      </c>
      <c r="H49" s="93">
        <f t="shared" si="14"/>
        <v>3</v>
      </c>
      <c r="I49" s="93">
        <f t="shared" si="15"/>
        <v>0</v>
      </c>
      <c r="J49" s="93">
        <f t="shared" si="16"/>
        <v>3</v>
      </c>
      <c r="K49" s="92">
        <f t="shared" si="3"/>
        <v>0</v>
      </c>
      <c r="L49" s="91">
        <f t="shared" si="4"/>
        <v>0.8</v>
      </c>
    </row>
    <row r="50" spans="2:13" ht="14.45" customHeight="1">
      <c r="B50" s="90" t="s">
        <v>151</v>
      </c>
      <c r="C50" s="89"/>
      <c r="D50" s="88">
        <v>6</v>
      </c>
      <c r="E50" s="87">
        <v>0</v>
      </c>
      <c r="F50" s="87">
        <v>0</v>
      </c>
      <c r="G50" s="87">
        <v>0</v>
      </c>
      <c r="H50" s="87">
        <f t="shared" si="14"/>
        <v>6</v>
      </c>
      <c r="I50" s="87">
        <f t="shared" si="15"/>
        <v>0</v>
      </c>
      <c r="J50" s="87">
        <f t="shared" si="16"/>
        <v>6</v>
      </c>
      <c r="K50" s="86">
        <f t="shared" si="3"/>
        <v>0</v>
      </c>
      <c r="L50" s="85">
        <f t="shared" si="4"/>
        <v>1.6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28</v>
      </c>
      <c r="E51" s="81">
        <f t="shared" si="17"/>
        <v>1</v>
      </c>
      <c r="F51" s="81">
        <f t="shared" si="17"/>
        <v>1</v>
      </c>
      <c r="G51" s="81">
        <f t="shared" si="17"/>
        <v>0</v>
      </c>
      <c r="H51" s="81">
        <f t="shared" si="17"/>
        <v>29</v>
      </c>
      <c r="I51" s="81">
        <f t="shared" si="17"/>
        <v>1</v>
      </c>
      <c r="J51" s="81">
        <f t="shared" si="17"/>
        <v>30</v>
      </c>
      <c r="K51" s="80">
        <f t="shared" si="3"/>
        <v>3.3</v>
      </c>
      <c r="L51" s="79">
        <f t="shared" si="4"/>
        <v>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285</v>
      </c>
      <c r="E52" s="75">
        <f t="shared" si="18"/>
        <v>63</v>
      </c>
      <c r="F52" s="75">
        <f t="shared" si="18"/>
        <v>27</v>
      </c>
      <c r="G52" s="75">
        <f t="shared" si="18"/>
        <v>2</v>
      </c>
      <c r="H52" s="75">
        <f t="shared" si="18"/>
        <v>348</v>
      </c>
      <c r="I52" s="75">
        <f t="shared" si="18"/>
        <v>29</v>
      </c>
      <c r="J52" s="75">
        <f t="shared" si="18"/>
        <v>377</v>
      </c>
      <c r="K52" s="74">
        <f t="shared" si="3"/>
        <v>7.7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1" sqref="M21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36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166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163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2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5.9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2</v>
      </c>
      <c r="F29" s="81">
        <f t="shared" si="9"/>
        <v>0</v>
      </c>
      <c r="G29" s="81">
        <f t="shared" si="9"/>
        <v>0</v>
      </c>
      <c r="H29" s="81">
        <f t="shared" si="9"/>
        <v>2</v>
      </c>
      <c r="I29" s="81">
        <f t="shared" si="9"/>
        <v>0</v>
      </c>
      <c r="J29" s="81">
        <f t="shared" si="9"/>
        <v>2</v>
      </c>
      <c r="K29" s="80">
        <f t="shared" si="3"/>
        <v>0</v>
      </c>
      <c r="L29" s="79">
        <f t="shared" si="4"/>
        <v>5.9</v>
      </c>
    </row>
    <row r="30" spans="2:12" ht="14.45" customHeight="1" thickTop="1">
      <c r="B30" s="110" t="s">
        <v>160</v>
      </c>
      <c r="C30" s="109"/>
      <c r="D30" s="76">
        <v>3</v>
      </c>
      <c r="E30" s="75">
        <v>0</v>
      </c>
      <c r="F30" s="75">
        <v>0</v>
      </c>
      <c r="G30" s="75">
        <v>0</v>
      </c>
      <c r="H30" s="75">
        <f t="shared" ref="H30:H43" si="10">SUM(D30:E30)</f>
        <v>3</v>
      </c>
      <c r="I30" s="75">
        <f t="shared" ref="I30:I43" si="11">SUM(F30:G30)</f>
        <v>0</v>
      </c>
      <c r="J30" s="75">
        <f t="shared" ref="J30:J43" si="12">SUM(H30:I30)</f>
        <v>3</v>
      </c>
      <c r="K30" s="74">
        <f t="shared" si="3"/>
        <v>0</v>
      </c>
      <c r="L30" s="73">
        <f t="shared" si="4"/>
        <v>8.8000000000000007</v>
      </c>
    </row>
    <row r="31" spans="2:12" ht="14.45" customHeight="1">
      <c r="B31" s="108" t="s">
        <v>159</v>
      </c>
      <c r="C31" s="107"/>
      <c r="D31" s="106">
        <v>3</v>
      </c>
      <c r="E31" s="105">
        <v>1</v>
      </c>
      <c r="F31" s="105">
        <v>0</v>
      </c>
      <c r="G31" s="105">
        <v>0</v>
      </c>
      <c r="H31" s="105">
        <f t="shared" si="10"/>
        <v>4</v>
      </c>
      <c r="I31" s="105">
        <f t="shared" si="11"/>
        <v>0</v>
      </c>
      <c r="J31" s="105">
        <f t="shared" si="12"/>
        <v>4</v>
      </c>
      <c r="K31" s="104">
        <f t="shared" si="3"/>
        <v>0</v>
      </c>
      <c r="L31" s="103">
        <f t="shared" si="4"/>
        <v>11.8</v>
      </c>
    </row>
    <row r="32" spans="2:12" ht="14.45" customHeight="1">
      <c r="B32" s="108" t="s">
        <v>158</v>
      </c>
      <c r="C32" s="107"/>
      <c r="D32" s="106">
        <v>2</v>
      </c>
      <c r="E32" s="105">
        <v>0</v>
      </c>
      <c r="F32" s="105">
        <v>0</v>
      </c>
      <c r="G32" s="105">
        <v>0</v>
      </c>
      <c r="H32" s="105">
        <f t="shared" si="10"/>
        <v>2</v>
      </c>
      <c r="I32" s="105">
        <f t="shared" si="11"/>
        <v>0</v>
      </c>
      <c r="J32" s="105">
        <f t="shared" si="12"/>
        <v>2</v>
      </c>
      <c r="K32" s="104">
        <f t="shared" si="3"/>
        <v>0</v>
      </c>
      <c r="L32" s="103">
        <f t="shared" si="4"/>
        <v>5.9</v>
      </c>
    </row>
    <row r="33" spans="2:12" ht="14.45" customHeight="1">
      <c r="B33" s="108" t="s">
        <v>157</v>
      </c>
      <c r="C33" s="107"/>
      <c r="D33" s="106">
        <v>4</v>
      </c>
      <c r="E33" s="105">
        <v>0</v>
      </c>
      <c r="F33" s="105">
        <v>0</v>
      </c>
      <c r="G33" s="105">
        <v>0</v>
      </c>
      <c r="H33" s="105">
        <f t="shared" si="10"/>
        <v>4</v>
      </c>
      <c r="I33" s="105">
        <f t="shared" si="11"/>
        <v>0</v>
      </c>
      <c r="J33" s="105">
        <f t="shared" si="12"/>
        <v>4</v>
      </c>
      <c r="K33" s="104">
        <f t="shared" si="3"/>
        <v>0</v>
      </c>
      <c r="L33" s="103">
        <f t="shared" si="4"/>
        <v>11.8</v>
      </c>
    </row>
    <row r="34" spans="2:12" ht="14.45" customHeight="1">
      <c r="B34" s="108" t="s">
        <v>156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155</v>
      </c>
      <c r="C35" s="107"/>
      <c r="D35" s="106">
        <v>5</v>
      </c>
      <c r="E35" s="105">
        <v>1</v>
      </c>
      <c r="F35" s="105">
        <v>0</v>
      </c>
      <c r="G35" s="105">
        <v>0</v>
      </c>
      <c r="H35" s="105">
        <f t="shared" si="10"/>
        <v>6</v>
      </c>
      <c r="I35" s="105">
        <f t="shared" si="11"/>
        <v>0</v>
      </c>
      <c r="J35" s="105">
        <f t="shared" si="12"/>
        <v>6</v>
      </c>
      <c r="K35" s="104">
        <f t="shared" si="3"/>
        <v>0</v>
      </c>
      <c r="L35" s="103">
        <f t="shared" si="4"/>
        <v>17.600000000000001</v>
      </c>
    </row>
    <row r="36" spans="2:12" ht="14.45" customHeight="1">
      <c r="B36" s="108" t="s">
        <v>154</v>
      </c>
      <c r="C36" s="107"/>
      <c r="D36" s="106">
        <v>6</v>
      </c>
      <c r="E36" s="105">
        <v>1</v>
      </c>
      <c r="F36" s="105">
        <v>1</v>
      </c>
      <c r="G36" s="105">
        <v>0</v>
      </c>
      <c r="H36" s="105">
        <f t="shared" si="10"/>
        <v>7</v>
      </c>
      <c r="I36" s="105">
        <f t="shared" si="11"/>
        <v>1</v>
      </c>
      <c r="J36" s="105">
        <f t="shared" si="12"/>
        <v>8</v>
      </c>
      <c r="K36" s="104">
        <f t="shared" si="3"/>
        <v>12.5</v>
      </c>
      <c r="L36" s="103">
        <f t="shared" si="4"/>
        <v>23.5</v>
      </c>
    </row>
    <row r="37" spans="2:12" ht="14.45" customHeight="1">
      <c r="B37" s="108" t="s">
        <v>153</v>
      </c>
      <c r="C37" s="107"/>
      <c r="D37" s="106">
        <v>2</v>
      </c>
      <c r="E37" s="105">
        <v>0</v>
      </c>
      <c r="F37" s="105">
        <v>0</v>
      </c>
      <c r="G37" s="105">
        <v>0</v>
      </c>
      <c r="H37" s="105">
        <f t="shared" si="10"/>
        <v>2</v>
      </c>
      <c r="I37" s="105">
        <f t="shared" si="11"/>
        <v>0</v>
      </c>
      <c r="J37" s="105">
        <f t="shared" si="12"/>
        <v>2</v>
      </c>
      <c r="K37" s="104">
        <f t="shared" si="3"/>
        <v>0</v>
      </c>
      <c r="L37" s="103">
        <f t="shared" si="4"/>
        <v>5.9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152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1</v>
      </c>
      <c r="E46" s="93">
        <v>0</v>
      </c>
      <c r="F46" s="93">
        <v>0</v>
      </c>
      <c r="G46" s="93">
        <v>0</v>
      </c>
      <c r="H46" s="93">
        <f t="shared" si="14"/>
        <v>1</v>
      </c>
      <c r="I46" s="93">
        <f t="shared" si="15"/>
        <v>0</v>
      </c>
      <c r="J46" s="93">
        <f t="shared" si="16"/>
        <v>1</v>
      </c>
      <c r="K46" s="92">
        <f t="shared" si="3"/>
        <v>0</v>
      </c>
      <c r="L46" s="91">
        <f t="shared" si="4"/>
        <v>2.9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2</v>
      </c>
      <c r="E49" s="93">
        <v>0</v>
      </c>
      <c r="F49" s="93">
        <v>0</v>
      </c>
      <c r="G49" s="93">
        <v>0</v>
      </c>
      <c r="H49" s="93">
        <f t="shared" si="14"/>
        <v>2</v>
      </c>
      <c r="I49" s="93">
        <f t="shared" si="15"/>
        <v>0</v>
      </c>
      <c r="J49" s="93">
        <f t="shared" si="16"/>
        <v>2</v>
      </c>
      <c r="K49" s="92">
        <f t="shared" si="3"/>
        <v>0</v>
      </c>
      <c r="L49" s="91">
        <f t="shared" si="4"/>
        <v>5.9</v>
      </c>
    </row>
    <row r="50" spans="2:13" ht="14.45" customHeight="1">
      <c r="B50" s="90" t="s">
        <v>151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3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3</v>
      </c>
      <c r="I51" s="81">
        <f t="shared" si="17"/>
        <v>0</v>
      </c>
      <c r="J51" s="81">
        <f t="shared" si="17"/>
        <v>3</v>
      </c>
      <c r="K51" s="80">
        <f t="shared" si="3"/>
        <v>0</v>
      </c>
      <c r="L51" s="79">
        <f t="shared" si="4"/>
        <v>8.8000000000000007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28</v>
      </c>
      <c r="E52" s="75">
        <f t="shared" si="18"/>
        <v>5</v>
      </c>
      <c r="F52" s="75">
        <f t="shared" si="18"/>
        <v>1</v>
      </c>
      <c r="G52" s="75">
        <f t="shared" si="18"/>
        <v>0</v>
      </c>
      <c r="H52" s="75">
        <f t="shared" si="18"/>
        <v>33</v>
      </c>
      <c r="I52" s="75">
        <f t="shared" si="18"/>
        <v>1</v>
      </c>
      <c r="J52" s="75">
        <f t="shared" si="18"/>
        <v>34</v>
      </c>
      <c r="K52" s="74">
        <f t="shared" si="3"/>
        <v>2.9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31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166</v>
      </c>
      <c r="C17" s="95"/>
      <c r="D17" s="94">
        <v>1</v>
      </c>
      <c r="E17" s="93">
        <v>0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3</v>
      </c>
    </row>
    <row r="18" spans="2:12" ht="14.45" customHeight="1">
      <c r="B18" s="96" t="s">
        <v>165</v>
      </c>
      <c r="C18" s="95"/>
      <c r="D18" s="94">
        <v>1</v>
      </c>
      <c r="E18" s="93">
        <v>1</v>
      </c>
      <c r="F18" s="93">
        <v>0</v>
      </c>
      <c r="G18" s="93">
        <v>0</v>
      </c>
      <c r="H18" s="93">
        <f t="shared" si="0"/>
        <v>2</v>
      </c>
      <c r="I18" s="93">
        <f t="shared" si="1"/>
        <v>0</v>
      </c>
      <c r="J18" s="93">
        <f t="shared" si="2"/>
        <v>2</v>
      </c>
      <c r="K18" s="92">
        <f t="shared" si="3"/>
        <v>0</v>
      </c>
      <c r="L18" s="91">
        <f t="shared" si="4"/>
        <v>6.1</v>
      </c>
    </row>
    <row r="19" spans="2:12" ht="14.45" customHeight="1">
      <c r="B19" s="96" t="s">
        <v>164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163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v>2</v>
      </c>
      <c r="E21" s="87">
        <v>0</v>
      </c>
      <c r="F21" s="87">
        <v>0</v>
      </c>
      <c r="G21" s="87">
        <v>0</v>
      </c>
      <c r="H21" s="87">
        <f t="shared" si="0"/>
        <v>2</v>
      </c>
      <c r="I21" s="87">
        <f t="shared" si="1"/>
        <v>0</v>
      </c>
      <c r="J21" s="87">
        <f t="shared" si="2"/>
        <v>2</v>
      </c>
      <c r="K21" s="86">
        <f t="shared" si="3"/>
        <v>0</v>
      </c>
      <c r="L21" s="85">
        <f t="shared" si="4"/>
        <v>6.1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4</v>
      </c>
      <c r="E22" s="81">
        <f t="shared" si="5"/>
        <v>1</v>
      </c>
      <c r="F22" s="81">
        <f t="shared" si="5"/>
        <v>0</v>
      </c>
      <c r="G22" s="81">
        <f t="shared" si="5"/>
        <v>0</v>
      </c>
      <c r="H22" s="81">
        <f t="shared" si="5"/>
        <v>5</v>
      </c>
      <c r="I22" s="81">
        <f t="shared" si="5"/>
        <v>0</v>
      </c>
      <c r="J22" s="81">
        <f t="shared" si="5"/>
        <v>5</v>
      </c>
      <c r="K22" s="80">
        <f t="shared" si="3"/>
        <v>0</v>
      </c>
      <c r="L22" s="79">
        <f t="shared" si="4"/>
        <v>15.2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1</v>
      </c>
      <c r="E25" s="93">
        <v>0</v>
      </c>
      <c r="F25" s="93">
        <v>0</v>
      </c>
      <c r="G25" s="93"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3</v>
      </c>
    </row>
    <row r="26" spans="2:12" ht="14.45" customHeight="1">
      <c r="B26" s="96" t="s">
        <v>111</v>
      </c>
      <c r="C26" s="95"/>
      <c r="D26" s="94">
        <v>4</v>
      </c>
      <c r="E26" s="93">
        <v>0</v>
      </c>
      <c r="F26" s="93">
        <v>0</v>
      </c>
      <c r="G26" s="93">
        <v>0</v>
      </c>
      <c r="H26" s="93">
        <f t="shared" si="6"/>
        <v>4</v>
      </c>
      <c r="I26" s="93">
        <f t="shared" si="7"/>
        <v>0</v>
      </c>
      <c r="J26" s="93">
        <f t="shared" si="8"/>
        <v>4</v>
      </c>
      <c r="K26" s="92">
        <f t="shared" si="3"/>
        <v>0</v>
      </c>
      <c r="L26" s="91">
        <f t="shared" si="4"/>
        <v>12.1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5</v>
      </c>
      <c r="I29" s="81">
        <f t="shared" si="9"/>
        <v>0</v>
      </c>
      <c r="J29" s="81">
        <f t="shared" si="9"/>
        <v>5</v>
      </c>
      <c r="K29" s="80">
        <f t="shared" si="3"/>
        <v>0</v>
      </c>
      <c r="L29" s="79">
        <f t="shared" si="4"/>
        <v>15.2</v>
      </c>
    </row>
    <row r="30" spans="2:12" ht="14.45" customHeight="1" thickTop="1">
      <c r="B30" s="110" t="s">
        <v>160</v>
      </c>
      <c r="C30" s="109"/>
      <c r="D30" s="76">
        <v>4</v>
      </c>
      <c r="E30" s="75">
        <v>0</v>
      </c>
      <c r="F30" s="75">
        <v>0</v>
      </c>
      <c r="G30" s="75">
        <v>0</v>
      </c>
      <c r="H30" s="75">
        <f t="shared" ref="H30:H43" si="10">SUM(D30:E30)</f>
        <v>4</v>
      </c>
      <c r="I30" s="75">
        <f t="shared" ref="I30:I43" si="11">SUM(F30:G30)</f>
        <v>0</v>
      </c>
      <c r="J30" s="75">
        <f t="shared" ref="J30:J43" si="12">SUM(H30:I30)</f>
        <v>4</v>
      </c>
      <c r="K30" s="74">
        <f t="shared" si="3"/>
        <v>0</v>
      </c>
      <c r="L30" s="73">
        <f t="shared" si="4"/>
        <v>12.1</v>
      </c>
    </row>
    <row r="31" spans="2:12" ht="14.45" customHeight="1">
      <c r="B31" s="108" t="s">
        <v>159</v>
      </c>
      <c r="C31" s="107"/>
      <c r="D31" s="106">
        <v>2</v>
      </c>
      <c r="E31" s="105">
        <v>1</v>
      </c>
      <c r="F31" s="105">
        <v>0</v>
      </c>
      <c r="G31" s="105">
        <v>0</v>
      </c>
      <c r="H31" s="105">
        <f t="shared" si="10"/>
        <v>3</v>
      </c>
      <c r="I31" s="105">
        <f t="shared" si="11"/>
        <v>0</v>
      </c>
      <c r="J31" s="105">
        <f t="shared" si="12"/>
        <v>3</v>
      </c>
      <c r="K31" s="104">
        <f t="shared" si="3"/>
        <v>0</v>
      </c>
      <c r="L31" s="103">
        <f t="shared" si="4"/>
        <v>9.1</v>
      </c>
    </row>
    <row r="32" spans="2:12" ht="14.45" customHeight="1">
      <c r="B32" s="108" t="s">
        <v>158</v>
      </c>
      <c r="C32" s="107"/>
      <c r="D32" s="106">
        <v>1</v>
      </c>
      <c r="E32" s="105">
        <v>0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3</v>
      </c>
    </row>
    <row r="33" spans="2:12" ht="14.45" customHeight="1">
      <c r="B33" s="108" t="s">
        <v>157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156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155</v>
      </c>
      <c r="C35" s="107"/>
      <c r="D35" s="106">
        <v>3</v>
      </c>
      <c r="E35" s="105">
        <v>1</v>
      </c>
      <c r="F35" s="105">
        <v>0</v>
      </c>
      <c r="G35" s="105">
        <v>0</v>
      </c>
      <c r="H35" s="105">
        <f t="shared" si="10"/>
        <v>4</v>
      </c>
      <c r="I35" s="105">
        <f t="shared" si="11"/>
        <v>0</v>
      </c>
      <c r="J35" s="105">
        <f t="shared" si="12"/>
        <v>4</v>
      </c>
      <c r="K35" s="104">
        <f t="shared" si="3"/>
        <v>0</v>
      </c>
      <c r="L35" s="103">
        <f t="shared" si="4"/>
        <v>12.1</v>
      </c>
    </row>
    <row r="36" spans="2:12" ht="14.45" customHeight="1">
      <c r="B36" s="108" t="s">
        <v>154</v>
      </c>
      <c r="C36" s="107"/>
      <c r="D36" s="106">
        <v>2</v>
      </c>
      <c r="E36" s="105">
        <v>0</v>
      </c>
      <c r="F36" s="105">
        <v>0</v>
      </c>
      <c r="G36" s="105">
        <v>0</v>
      </c>
      <c r="H36" s="105">
        <f t="shared" si="10"/>
        <v>2</v>
      </c>
      <c r="I36" s="105">
        <f t="shared" si="11"/>
        <v>0</v>
      </c>
      <c r="J36" s="105">
        <f t="shared" si="12"/>
        <v>2</v>
      </c>
      <c r="K36" s="104">
        <f t="shared" si="3"/>
        <v>0</v>
      </c>
      <c r="L36" s="103">
        <f t="shared" si="4"/>
        <v>6.1</v>
      </c>
    </row>
    <row r="37" spans="2:12" ht="14.45" customHeight="1">
      <c r="B37" s="108" t="s">
        <v>153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2</v>
      </c>
      <c r="E38" s="99">
        <v>0</v>
      </c>
      <c r="F38" s="99">
        <v>0</v>
      </c>
      <c r="G38" s="99">
        <v>0</v>
      </c>
      <c r="H38" s="99">
        <f t="shared" si="10"/>
        <v>2</v>
      </c>
      <c r="I38" s="99">
        <f t="shared" si="11"/>
        <v>0</v>
      </c>
      <c r="J38" s="99">
        <f t="shared" si="12"/>
        <v>2</v>
      </c>
      <c r="K38" s="98">
        <f t="shared" si="3"/>
        <v>0</v>
      </c>
      <c r="L38" s="97">
        <f t="shared" si="4"/>
        <v>6.1</v>
      </c>
    </row>
    <row r="39" spans="2:12" ht="14.45" customHeight="1">
      <c r="B39" s="96" t="s">
        <v>98</v>
      </c>
      <c r="C39" s="95"/>
      <c r="D39" s="94">
        <v>1</v>
      </c>
      <c r="E39" s="93">
        <v>0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3</v>
      </c>
    </row>
    <row r="40" spans="2:12" ht="14.45" customHeight="1">
      <c r="B40" s="96" t="s">
        <v>97</v>
      </c>
      <c r="C40" s="95"/>
      <c r="D40" s="94">
        <v>1</v>
      </c>
      <c r="E40" s="93">
        <v>1</v>
      </c>
      <c r="F40" s="93">
        <v>0</v>
      </c>
      <c r="G40" s="93">
        <v>0</v>
      </c>
      <c r="H40" s="93">
        <f t="shared" si="10"/>
        <v>2</v>
      </c>
      <c r="I40" s="93">
        <f t="shared" si="11"/>
        <v>0</v>
      </c>
      <c r="J40" s="93">
        <f t="shared" si="12"/>
        <v>2</v>
      </c>
      <c r="K40" s="92">
        <f t="shared" si="3"/>
        <v>0</v>
      </c>
      <c r="L40" s="91">
        <f t="shared" si="4"/>
        <v>6.1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152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</v>
      </c>
      <c r="E44" s="81">
        <f t="shared" si="13"/>
        <v>1</v>
      </c>
      <c r="F44" s="81">
        <f t="shared" si="13"/>
        <v>0</v>
      </c>
      <c r="G44" s="81">
        <f t="shared" si="13"/>
        <v>0</v>
      </c>
      <c r="H44" s="81">
        <f t="shared" si="13"/>
        <v>5</v>
      </c>
      <c r="I44" s="81">
        <f t="shared" si="13"/>
        <v>0</v>
      </c>
      <c r="J44" s="81">
        <f t="shared" si="13"/>
        <v>5</v>
      </c>
      <c r="K44" s="80">
        <f t="shared" si="3"/>
        <v>0</v>
      </c>
      <c r="L44" s="79">
        <f t="shared" si="4"/>
        <v>15.2</v>
      </c>
    </row>
    <row r="45" spans="2:12" ht="14.45" customHeight="1" thickTop="1">
      <c r="B45" s="102" t="s">
        <v>92</v>
      </c>
      <c r="C45" s="101"/>
      <c r="D45" s="100">
        <v>1</v>
      </c>
      <c r="E45" s="99">
        <v>1</v>
      </c>
      <c r="F45" s="99">
        <v>0</v>
      </c>
      <c r="G45" s="99">
        <v>0</v>
      </c>
      <c r="H45" s="99">
        <f t="shared" ref="H45:H50" si="14">SUM(D45:E45)</f>
        <v>2</v>
      </c>
      <c r="I45" s="99">
        <f t="shared" ref="I45:I50" si="15">SUM(F45:G45)</f>
        <v>0</v>
      </c>
      <c r="J45" s="99">
        <f t="shared" ref="J45:J50" si="16">SUM(H45:I45)</f>
        <v>2</v>
      </c>
      <c r="K45" s="98">
        <f t="shared" si="3"/>
        <v>0</v>
      </c>
      <c r="L45" s="97">
        <f t="shared" si="4"/>
        <v>6.1</v>
      </c>
    </row>
    <row r="46" spans="2:12" ht="14.45" customHeight="1">
      <c r="B46" s="96" t="s">
        <v>91</v>
      </c>
      <c r="C46" s="95"/>
      <c r="D46" s="94">
        <v>1</v>
      </c>
      <c r="E46" s="93">
        <v>0</v>
      </c>
      <c r="F46" s="93">
        <v>0</v>
      </c>
      <c r="G46" s="93">
        <v>0</v>
      </c>
      <c r="H46" s="93">
        <f t="shared" si="14"/>
        <v>1</v>
      </c>
      <c r="I46" s="93">
        <f t="shared" si="15"/>
        <v>0</v>
      </c>
      <c r="J46" s="93">
        <f t="shared" si="16"/>
        <v>1</v>
      </c>
      <c r="K46" s="92">
        <f t="shared" si="3"/>
        <v>0</v>
      </c>
      <c r="L46" s="91">
        <f t="shared" si="4"/>
        <v>3</v>
      </c>
    </row>
    <row r="47" spans="2:12" ht="14.45" customHeight="1">
      <c r="B47" s="96" t="s">
        <v>90</v>
      </c>
      <c r="C47" s="95"/>
      <c r="D47" s="94">
        <v>0</v>
      </c>
      <c r="E47" s="93">
        <v>1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3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4</v>
      </c>
      <c r="I51" s="81">
        <f t="shared" si="17"/>
        <v>0</v>
      </c>
      <c r="J51" s="81">
        <f t="shared" si="17"/>
        <v>4</v>
      </c>
      <c r="K51" s="80">
        <f t="shared" si="3"/>
        <v>0</v>
      </c>
      <c r="L51" s="79">
        <f t="shared" si="4"/>
        <v>12.1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27</v>
      </c>
      <c r="E52" s="75">
        <f t="shared" si="18"/>
        <v>6</v>
      </c>
      <c r="F52" s="75">
        <f t="shared" si="18"/>
        <v>0</v>
      </c>
      <c r="G52" s="75">
        <f t="shared" si="18"/>
        <v>0</v>
      </c>
      <c r="H52" s="75">
        <f t="shared" si="18"/>
        <v>33</v>
      </c>
      <c r="I52" s="75">
        <f t="shared" si="18"/>
        <v>0</v>
      </c>
      <c r="J52" s="75">
        <f t="shared" si="18"/>
        <v>33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L22" sqref="L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32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6</v>
      </c>
      <c r="E16" s="99">
        <v>0</v>
      </c>
      <c r="F16" s="99">
        <v>0</v>
      </c>
      <c r="G16" s="99">
        <v>0</v>
      </c>
      <c r="H16" s="99">
        <f t="shared" ref="H16:H21" si="0">SUM(D16:E16)</f>
        <v>6</v>
      </c>
      <c r="I16" s="99">
        <f t="shared" ref="I16:I21" si="1">SUM(F16:G16)</f>
        <v>0</v>
      </c>
      <c r="J16" s="99">
        <f t="shared" ref="J16:J21" si="2">SUM(H16:I16)</f>
        <v>6</v>
      </c>
      <c r="K16" s="98">
        <f t="shared" ref="K16:K52" si="3">IF(J16=0,0,ROUND(I16/J16*100,1))</f>
        <v>0</v>
      </c>
      <c r="L16" s="97">
        <f t="shared" ref="L16:L52" si="4">IF(J16=0,0,ROUND(J16/$J$52*100,1))</f>
        <v>1</v>
      </c>
    </row>
    <row r="17" spans="2:12" ht="14.45" customHeight="1">
      <c r="B17" s="96" t="s">
        <v>166</v>
      </c>
      <c r="C17" s="95"/>
      <c r="D17" s="94">
        <v>8</v>
      </c>
      <c r="E17" s="93">
        <v>0</v>
      </c>
      <c r="F17" s="93">
        <v>0</v>
      </c>
      <c r="G17" s="93">
        <v>0</v>
      </c>
      <c r="H17" s="93">
        <f t="shared" si="0"/>
        <v>8</v>
      </c>
      <c r="I17" s="93">
        <f t="shared" si="1"/>
        <v>0</v>
      </c>
      <c r="J17" s="93">
        <f t="shared" si="2"/>
        <v>8</v>
      </c>
      <c r="K17" s="92">
        <f t="shared" si="3"/>
        <v>0</v>
      </c>
      <c r="L17" s="91">
        <f t="shared" si="4"/>
        <v>1.3</v>
      </c>
    </row>
    <row r="18" spans="2:12" ht="14.45" customHeight="1">
      <c r="B18" s="96" t="s">
        <v>165</v>
      </c>
      <c r="C18" s="95"/>
      <c r="D18" s="94">
        <v>9</v>
      </c>
      <c r="E18" s="93">
        <v>0</v>
      </c>
      <c r="F18" s="93">
        <v>1</v>
      </c>
      <c r="G18" s="93">
        <v>0</v>
      </c>
      <c r="H18" s="93">
        <f t="shared" si="0"/>
        <v>9</v>
      </c>
      <c r="I18" s="93">
        <f t="shared" si="1"/>
        <v>1</v>
      </c>
      <c r="J18" s="93">
        <f t="shared" si="2"/>
        <v>10</v>
      </c>
      <c r="K18" s="92">
        <f t="shared" si="3"/>
        <v>10</v>
      </c>
      <c r="L18" s="91">
        <f t="shared" si="4"/>
        <v>1.6</v>
      </c>
    </row>
    <row r="19" spans="2:12" ht="14.45" customHeight="1">
      <c r="B19" s="96" t="s">
        <v>164</v>
      </c>
      <c r="C19" s="95"/>
      <c r="D19" s="94">
        <v>6</v>
      </c>
      <c r="E19" s="93">
        <v>1</v>
      </c>
      <c r="F19" s="93">
        <v>0</v>
      </c>
      <c r="G19" s="93">
        <v>0</v>
      </c>
      <c r="H19" s="93">
        <f t="shared" si="0"/>
        <v>7</v>
      </c>
      <c r="I19" s="93">
        <f t="shared" si="1"/>
        <v>0</v>
      </c>
      <c r="J19" s="93">
        <f t="shared" si="2"/>
        <v>7</v>
      </c>
      <c r="K19" s="92">
        <f t="shared" si="3"/>
        <v>0</v>
      </c>
      <c r="L19" s="91">
        <f t="shared" si="4"/>
        <v>1.1000000000000001</v>
      </c>
    </row>
    <row r="20" spans="2:12" ht="14.45" customHeight="1">
      <c r="B20" s="96" t="s">
        <v>163</v>
      </c>
      <c r="C20" s="95"/>
      <c r="D20" s="94">
        <v>11</v>
      </c>
      <c r="E20" s="93">
        <v>1</v>
      </c>
      <c r="F20" s="93">
        <v>0</v>
      </c>
      <c r="G20" s="93">
        <v>0</v>
      </c>
      <c r="H20" s="93">
        <f t="shared" si="0"/>
        <v>12</v>
      </c>
      <c r="I20" s="93">
        <f t="shared" si="1"/>
        <v>0</v>
      </c>
      <c r="J20" s="93">
        <f t="shared" si="2"/>
        <v>12</v>
      </c>
      <c r="K20" s="92">
        <f t="shared" si="3"/>
        <v>0</v>
      </c>
      <c r="L20" s="91">
        <f t="shared" si="4"/>
        <v>1.9</v>
      </c>
    </row>
    <row r="21" spans="2:12" ht="14.45" customHeight="1">
      <c r="B21" s="90" t="s">
        <v>162</v>
      </c>
      <c r="C21" s="89"/>
      <c r="D21" s="88">
        <v>10</v>
      </c>
      <c r="E21" s="87">
        <v>0</v>
      </c>
      <c r="F21" s="87">
        <v>0</v>
      </c>
      <c r="G21" s="87">
        <v>0</v>
      </c>
      <c r="H21" s="87">
        <f t="shared" si="0"/>
        <v>10</v>
      </c>
      <c r="I21" s="87">
        <f t="shared" si="1"/>
        <v>0</v>
      </c>
      <c r="J21" s="87">
        <f t="shared" si="2"/>
        <v>10</v>
      </c>
      <c r="K21" s="86">
        <f t="shared" si="3"/>
        <v>0</v>
      </c>
      <c r="L21" s="85">
        <f t="shared" si="4"/>
        <v>1.6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50</v>
      </c>
      <c r="E22" s="81">
        <f t="shared" si="5"/>
        <v>2</v>
      </c>
      <c r="F22" s="81">
        <f t="shared" si="5"/>
        <v>1</v>
      </c>
      <c r="G22" s="81">
        <f t="shared" si="5"/>
        <v>0</v>
      </c>
      <c r="H22" s="81">
        <f t="shared" si="5"/>
        <v>52</v>
      </c>
      <c r="I22" s="81">
        <f t="shared" si="5"/>
        <v>1</v>
      </c>
      <c r="J22" s="81">
        <f t="shared" si="5"/>
        <v>53</v>
      </c>
      <c r="K22" s="80">
        <f t="shared" si="3"/>
        <v>1.9</v>
      </c>
      <c r="L22" s="79">
        <f t="shared" si="4"/>
        <v>8.4</v>
      </c>
    </row>
    <row r="23" spans="2:12" ht="14.45" customHeight="1" thickTop="1">
      <c r="B23" s="102" t="s">
        <v>114</v>
      </c>
      <c r="C23" s="101"/>
      <c r="D23" s="100">
        <v>10</v>
      </c>
      <c r="E23" s="99">
        <v>1</v>
      </c>
      <c r="F23" s="99">
        <v>2</v>
      </c>
      <c r="G23" s="99">
        <v>0</v>
      </c>
      <c r="H23" s="99">
        <f t="shared" ref="H23:H28" si="6">SUM(D23:E23)</f>
        <v>11</v>
      </c>
      <c r="I23" s="99">
        <f t="shared" ref="I23:I28" si="7">SUM(F23:G23)</f>
        <v>2</v>
      </c>
      <c r="J23" s="99">
        <f t="shared" ref="J23:J28" si="8">SUM(H23:I23)</f>
        <v>13</v>
      </c>
      <c r="K23" s="98">
        <f t="shared" si="3"/>
        <v>15.4</v>
      </c>
      <c r="L23" s="97">
        <f t="shared" si="4"/>
        <v>2.1</v>
      </c>
    </row>
    <row r="24" spans="2:12" ht="14.45" customHeight="1">
      <c r="B24" s="96" t="s">
        <v>113</v>
      </c>
      <c r="C24" s="95"/>
      <c r="D24" s="94">
        <v>12</v>
      </c>
      <c r="E24" s="93">
        <v>0</v>
      </c>
      <c r="F24" s="93">
        <v>0</v>
      </c>
      <c r="G24" s="93">
        <v>0</v>
      </c>
      <c r="H24" s="93">
        <f t="shared" si="6"/>
        <v>12</v>
      </c>
      <c r="I24" s="93">
        <f t="shared" si="7"/>
        <v>0</v>
      </c>
      <c r="J24" s="93">
        <f t="shared" si="8"/>
        <v>12</v>
      </c>
      <c r="K24" s="92">
        <f t="shared" si="3"/>
        <v>0</v>
      </c>
      <c r="L24" s="91">
        <f t="shared" si="4"/>
        <v>1.9</v>
      </c>
    </row>
    <row r="25" spans="2:12" ht="14.45" customHeight="1">
      <c r="B25" s="96" t="s">
        <v>112</v>
      </c>
      <c r="C25" s="95"/>
      <c r="D25" s="94">
        <v>8</v>
      </c>
      <c r="E25" s="93">
        <v>0</v>
      </c>
      <c r="F25" s="93">
        <v>1</v>
      </c>
      <c r="G25" s="93">
        <v>0</v>
      </c>
      <c r="H25" s="93">
        <f t="shared" si="6"/>
        <v>8</v>
      </c>
      <c r="I25" s="93">
        <f t="shared" si="7"/>
        <v>1</v>
      </c>
      <c r="J25" s="93">
        <f t="shared" si="8"/>
        <v>9</v>
      </c>
      <c r="K25" s="92">
        <f t="shared" si="3"/>
        <v>11.1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v>16</v>
      </c>
      <c r="E26" s="93">
        <v>0</v>
      </c>
      <c r="F26" s="93">
        <v>1</v>
      </c>
      <c r="G26" s="93">
        <v>0</v>
      </c>
      <c r="H26" s="93">
        <f t="shared" si="6"/>
        <v>16</v>
      </c>
      <c r="I26" s="93">
        <f t="shared" si="7"/>
        <v>1</v>
      </c>
      <c r="J26" s="93">
        <f t="shared" si="8"/>
        <v>17</v>
      </c>
      <c r="K26" s="92">
        <f t="shared" si="3"/>
        <v>5.9</v>
      </c>
      <c r="L26" s="91">
        <f t="shared" si="4"/>
        <v>2.7</v>
      </c>
    </row>
    <row r="27" spans="2:12" ht="14.45" customHeight="1">
      <c r="B27" s="96" t="s">
        <v>110</v>
      </c>
      <c r="C27" s="95"/>
      <c r="D27" s="94">
        <v>9</v>
      </c>
      <c r="E27" s="93">
        <v>1</v>
      </c>
      <c r="F27" s="93">
        <v>0</v>
      </c>
      <c r="G27" s="93">
        <v>0</v>
      </c>
      <c r="H27" s="93">
        <f t="shared" si="6"/>
        <v>10</v>
      </c>
      <c r="I27" s="93">
        <f t="shared" si="7"/>
        <v>0</v>
      </c>
      <c r="J27" s="93">
        <f t="shared" si="8"/>
        <v>10</v>
      </c>
      <c r="K27" s="92">
        <f t="shared" si="3"/>
        <v>0</v>
      </c>
      <c r="L27" s="91">
        <f t="shared" si="4"/>
        <v>1.6</v>
      </c>
    </row>
    <row r="28" spans="2:12" ht="14.45" customHeight="1">
      <c r="B28" s="90" t="s">
        <v>161</v>
      </c>
      <c r="C28" s="89"/>
      <c r="D28" s="88">
        <v>7</v>
      </c>
      <c r="E28" s="87">
        <v>0</v>
      </c>
      <c r="F28" s="87">
        <v>0</v>
      </c>
      <c r="G28" s="87">
        <v>0</v>
      </c>
      <c r="H28" s="87">
        <f t="shared" si="6"/>
        <v>7</v>
      </c>
      <c r="I28" s="87">
        <f t="shared" si="7"/>
        <v>0</v>
      </c>
      <c r="J28" s="87">
        <f t="shared" si="8"/>
        <v>7</v>
      </c>
      <c r="K28" s="86">
        <f t="shared" si="3"/>
        <v>0</v>
      </c>
      <c r="L28" s="85">
        <f t="shared" si="4"/>
        <v>1.1000000000000001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62</v>
      </c>
      <c r="E29" s="81">
        <f t="shared" si="9"/>
        <v>2</v>
      </c>
      <c r="F29" s="81">
        <f t="shared" si="9"/>
        <v>4</v>
      </c>
      <c r="G29" s="81">
        <f t="shared" si="9"/>
        <v>0</v>
      </c>
      <c r="H29" s="81">
        <f t="shared" si="9"/>
        <v>64</v>
      </c>
      <c r="I29" s="81">
        <f t="shared" si="9"/>
        <v>4</v>
      </c>
      <c r="J29" s="81">
        <f t="shared" si="9"/>
        <v>68</v>
      </c>
      <c r="K29" s="80">
        <f t="shared" si="3"/>
        <v>5.9</v>
      </c>
      <c r="L29" s="79">
        <f t="shared" si="4"/>
        <v>10.8</v>
      </c>
    </row>
    <row r="30" spans="2:12" ht="14.45" customHeight="1" thickTop="1">
      <c r="B30" s="110" t="s">
        <v>160</v>
      </c>
      <c r="C30" s="109"/>
      <c r="D30" s="76">
        <v>60</v>
      </c>
      <c r="E30" s="75">
        <v>0</v>
      </c>
      <c r="F30" s="75">
        <v>1</v>
      </c>
      <c r="G30" s="75">
        <v>0</v>
      </c>
      <c r="H30" s="75">
        <f t="shared" ref="H30:H43" si="10">SUM(D30:E30)</f>
        <v>60</v>
      </c>
      <c r="I30" s="75">
        <f t="shared" ref="I30:I43" si="11">SUM(F30:G30)</f>
        <v>1</v>
      </c>
      <c r="J30" s="75">
        <f t="shared" ref="J30:J43" si="12">SUM(H30:I30)</f>
        <v>61</v>
      </c>
      <c r="K30" s="74">
        <f t="shared" si="3"/>
        <v>1.6</v>
      </c>
      <c r="L30" s="73">
        <f t="shared" si="4"/>
        <v>9.6999999999999993</v>
      </c>
    </row>
    <row r="31" spans="2:12" ht="14.45" customHeight="1">
      <c r="B31" s="108" t="s">
        <v>159</v>
      </c>
      <c r="C31" s="107"/>
      <c r="D31" s="106">
        <v>66</v>
      </c>
      <c r="E31" s="105">
        <v>2</v>
      </c>
      <c r="F31" s="105">
        <v>0</v>
      </c>
      <c r="G31" s="105">
        <v>0</v>
      </c>
      <c r="H31" s="105">
        <f t="shared" si="10"/>
        <v>68</v>
      </c>
      <c r="I31" s="105">
        <f t="shared" si="11"/>
        <v>0</v>
      </c>
      <c r="J31" s="105">
        <f t="shared" si="12"/>
        <v>68</v>
      </c>
      <c r="K31" s="104">
        <f t="shared" si="3"/>
        <v>0</v>
      </c>
      <c r="L31" s="103">
        <f t="shared" si="4"/>
        <v>10.8</v>
      </c>
    </row>
    <row r="32" spans="2:12" ht="14.45" customHeight="1">
      <c r="B32" s="108" t="s">
        <v>158</v>
      </c>
      <c r="C32" s="107"/>
      <c r="D32" s="106">
        <v>61</v>
      </c>
      <c r="E32" s="105">
        <v>1</v>
      </c>
      <c r="F32" s="105">
        <v>0</v>
      </c>
      <c r="G32" s="105">
        <v>0</v>
      </c>
      <c r="H32" s="105">
        <f t="shared" si="10"/>
        <v>62</v>
      </c>
      <c r="I32" s="105">
        <f t="shared" si="11"/>
        <v>0</v>
      </c>
      <c r="J32" s="105">
        <f t="shared" si="12"/>
        <v>62</v>
      </c>
      <c r="K32" s="104">
        <f t="shared" si="3"/>
        <v>0</v>
      </c>
      <c r="L32" s="103">
        <f t="shared" si="4"/>
        <v>9.8000000000000007</v>
      </c>
    </row>
    <row r="33" spans="2:12" ht="14.45" customHeight="1">
      <c r="B33" s="108" t="s">
        <v>157</v>
      </c>
      <c r="C33" s="107"/>
      <c r="D33" s="106">
        <v>48</v>
      </c>
      <c r="E33" s="105">
        <v>0</v>
      </c>
      <c r="F33" s="105">
        <v>2</v>
      </c>
      <c r="G33" s="105">
        <v>0</v>
      </c>
      <c r="H33" s="105">
        <f t="shared" si="10"/>
        <v>48</v>
      </c>
      <c r="I33" s="105">
        <f t="shared" si="11"/>
        <v>2</v>
      </c>
      <c r="J33" s="105">
        <f t="shared" si="12"/>
        <v>50</v>
      </c>
      <c r="K33" s="104">
        <f t="shared" si="3"/>
        <v>4</v>
      </c>
      <c r="L33" s="103">
        <f t="shared" si="4"/>
        <v>7.9</v>
      </c>
    </row>
    <row r="34" spans="2:12" ht="14.45" customHeight="1">
      <c r="B34" s="108" t="s">
        <v>156</v>
      </c>
      <c r="C34" s="107"/>
      <c r="D34" s="106">
        <v>53</v>
      </c>
      <c r="E34" s="105">
        <v>3</v>
      </c>
      <c r="F34" s="105">
        <v>0</v>
      </c>
      <c r="G34" s="105">
        <v>0</v>
      </c>
      <c r="H34" s="105">
        <f t="shared" si="10"/>
        <v>56</v>
      </c>
      <c r="I34" s="105">
        <f t="shared" si="11"/>
        <v>0</v>
      </c>
      <c r="J34" s="105">
        <f t="shared" si="12"/>
        <v>56</v>
      </c>
      <c r="K34" s="104">
        <f t="shared" si="3"/>
        <v>0</v>
      </c>
      <c r="L34" s="103">
        <f t="shared" si="4"/>
        <v>8.9</v>
      </c>
    </row>
    <row r="35" spans="2:12" ht="14.45" customHeight="1">
      <c r="B35" s="108" t="s">
        <v>155</v>
      </c>
      <c r="C35" s="107"/>
      <c r="D35" s="106">
        <v>48</v>
      </c>
      <c r="E35" s="105">
        <v>3</v>
      </c>
      <c r="F35" s="105">
        <v>1</v>
      </c>
      <c r="G35" s="105">
        <v>0</v>
      </c>
      <c r="H35" s="105">
        <f t="shared" si="10"/>
        <v>51</v>
      </c>
      <c r="I35" s="105">
        <f t="shared" si="11"/>
        <v>1</v>
      </c>
      <c r="J35" s="105">
        <f t="shared" si="12"/>
        <v>52</v>
      </c>
      <c r="K35" s="104">
        <f t="shared" si="3"/>
        <v>1.9</v>
      </c>
      <c r="L35" s="103">
        <f t="shared" si="4"/>
        <v>8.3000000000000007</v>
      </c>
    </row>
    <row r="36" spans="2:12" ht="14.45" customHeight="1">
      <c r="B36" s="108" t="s">
        <v>154</v>
      </c>
      <c r="C36" s="107"/>
      <c r="D36" s="106">
        <v>45</v>
      </c>
      <c r="E36" s="105">
        <v>1</v>
      </c>
      <c r="F36" s="105">
        <v>2</v>
      </c>
      <c r="G36" s="105">
        <v>0</v>
      </c>
      <c r="H36" s="105">
        <f t="shared" si="10"/>
        <v>46</v>
      </c>
      <c r="I36" s="105">
        <f t="shared" si="11"/>
        <v>2</v>
      </c>
      <c r="J36" s="105">
        <f t="shared" si="12"/>
        <v>48</v>
      </c>
      <c r="K36" s="104">
        <f t="shared" si="3"/>
        <v>4.2</v>
      </c>
      <c r="L36" s="103">
        <f t="shared" si="4"/>
        <v>7.6</v>
      </c>
    </row>
    <row r="37" spans="2:12" ht="14.45" customHeight="1">
      <c r="B37" s="108" t="s">
        <v>153</v>
      </c>
      <c r="C37" s="107"/>
      <c r="D37" s="106">
        <v>41</v>
      </c>
      <c r="E37" s="105">
        <v>2</v>
      </c>
      <c r="F37" s="105">
        <v>1</v>
      </c>
      <c r="G37" s="105">
        <v>0</v>
      </c>
      <c r="H37" s="105">
        <f t="shared" si="10"/>
        <v>43</v>
      </c>
      <c r="I37" s="105">
        <f t="shared" si="11"/>
        <v>1</v>
      </c>
      <c r="J37" s="105">
        <f t="shared" si="12"/>
        <v>44</v>
      </c>
      <c r="K37" s="104">
        <f t="shared" si="3"/>
        <v>2.2999999999999998</v>
      </c>
      <c r="L37" s="103">
        <f t="shared" si="4"/>
        <v>7</v>
      </c>
    </row>
    <row r="38" spans="2:12" ht="14.45" customHeight="1">
      <c r="B38" s="102" t="s">
        <v>99</v>
      </c>
      <c r="C38" s="101"/>
      <c r="D38" s="100">
        <v>7</v>
      </c>
      <c r="E38" s="99">
        <v>1</v>
      </c>
      <c r="F38" s="99">
        <v>0</v>
      </c>
      <c r="G38" s="99">
        <v>0</v>
      </c>
      <c r="H38" s="99">
        <f t="shared" si="10"/>
        <v>8</v>
      </c>
      <c r="I38" s="99">
        <f t="shared" si="11"/>
        <v>0</v>
      </c>
      <c r="J38" s="99">
        <f t="shared" si="12"/>
        <v>8</v>
      </c>
      <c r="K38" s="98">
        <f t="shared" si="3"/>
        <v>0</v>
      </c>
      <c r="L38" s="97">
        <f t="shared" si="4"/>
        <v>1.3</v>
      </c>
    </row>
    <row r="39" spans="2:12" ht="14.45" customHeight="1">
      <c r="B39" s="96" t="s">
        <v>98</v>
      </c>
      <c r="C39" s="95"/>
      <c r="D39" s="94">
        <v>3</v>
      </c>
      <c r="E39" s="93">
        <v>0</v>
      </c>
      <c r="F39" s="93">
        <v>1</v>
      </c>
      <c r="G39" s="93">
        <v>0</v>
      </c>
      <c r="H39" s="93">
        <f t="shared" si="10"/>
        <v>3</v>
      </c>
      <c r="I39" s="93">
        <f t="shared" si="11"/>
        <v>1</v>
      </c>
      <c r="J39" s="93">
        <f t="shared" si="12"/>
        <v>4</v>
      </c>
      <c r="K39" s="92">
        <f t="shared" si="3"/>
        <v>25</v>
      </c>
      <c r="L39" s="91">
        <f t="shared" si="4"/>
        <v>0.6</v>
      </c>
    </row>
    <row r="40" spans="2:12" ht="14.45" customHeight="1">
      <c r="B40" s="96" t="s">
        <v>97</v>
      </c>
      <c r="C40" s="95"/>
      <c r="D40" s="94">
        <v>5</v>
      </c>
      <c r="E40" s="93">
        <v>2</v>
      </c>
      <c r="F40" s="93">
        <v>0</v>
      </c>
      <c r="G40" s="93">
        <v>0</v>
      </c>
      <c r="H40" s="93">
        <f t="shared" si="10"/>
        <v>7</v>
      </c>
      <c r="I40" s="93">
        <f t="shared" si="11"/>
        <v>0</v>
      </c>
      <c r="J40" s="93">
        <f t="shared" si="12"/>
        <v>7</v>
      </c>
      <c r="K40" s="92">
        <f t="shared" si="3"/>
        <v>0</v>
      </c>
      <c r="L40" s="91">
        <f t="shared" si="4"/>
        <v>1.1000000000000001</v>
      </c>
    </row>
    <row r="41" spans="2:12" ht="14.45" customHeight="1">
      <c r="B41" s="96" t="s">
        <v>96</v>
      </c>
      <c r="C41" s="95"/>
      <c r="D41" s="94">
        <v>4</v>
      </c>
      <c r="E41" s="93">
        <v>0</v>
      </c>
      <c r="F41" s="93">
        <v>0</v>
      </c>
      <c r="G41" s="93">
        <v>0</v>
      </c>
      <c r="H41" s="93">
        <f t="shared" si="10"/>
        <v>4</v>
      </c>
      <c r="I41" s="93">
        <f t="shared" si="11"/>
        <v>0</v>
      </c>
      <c r="J41" s="93">
        <f t="shared" si="12"/>
        <v>4</v>
      </c>
      <c r="K41" s="92">
        <f t="shared" si="3"/>
        <v>0</v>
      </c>
      <c r="L41" s="91">
        <f t="shared" si="4"/>
        <v>0.6</v>
      </c>
    </row>
    <row r="42" spans="2:12" ht="14.45" customHeight="1">
      <c r="B42" s="96" t="s">
        <v>95</v>
      </c>
      <c r="C42" s="95"/>
      <c r="D42" s="94">
        <v>7</v>
      </c>
      <c r="E42" s="93">
        <v>1</v>
      </c>
      <c r="F42" s="93">
        <v>0</v>
      </c>
      <c r="G42" s="93">
        <v>0</v>
      </c>
      <c r="H42" s="93">
        <f t="shared" si="10"/>
        <v>8</v>
      </c>
      <c r="I42" s="93">
        <f t="shared" si="11"/>
        <v>0</v>
      </c>
      <c r="J42" s="93">
        <f t="shared" si="12"/>
        <v>8</v>
      </c>
      <c r="K42" s="92">
        <f t="shared" si="3"/>
        <v>0</v>
      </c>
      <c r="L42" s="91">
        <f t="shared" si="4"/>
        <v>1.3</v>
      </c>
    </row>
    <row r="43" spans="2:12" ht="14.45" customHeight="1">
      <c r="B43" s="90" t="s">
        <v>152</v>
      </c>
      <c r="C43" s="89"/>
      <c r="D43" s="88">
        <v>6</v>
      </c>
      <c r="E43" s="87">
        <v>0</v>
      </c>
      <c r="F43" s="87">
        <v>0</v>
      </c>
      <c r="G43" s="87">
        <v>0</v>
      </c>
      <c r="H43" s="87">
        <f t="shared" si="10"/>
        <v>6</v>
      </c>
      <c r="I43" s="87">
        <f t="shared" si="11"/>
        <v>0</v>
      </c>
      <c r="J43" s="87">
        <f t="shared" si="12"/>
        <v>6</v>
      </c>
      <c r="K43" s="86">
        <f t="shared" si="3"/>
        <v>0</v>
      </c>
      <c r="L43" s="85">
        <f t="shared" si="4"/>
        <v>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32</v>
      </c>
      <c r="E44" s="81">
        <f t="shared" si="13"/>
        <v>4</v>
      </c>
      <c r="F44" s="81">
        <f t="shared" si="13"/>
        <v>1</v>
      </c>
      <c r="G44" s="81">
        <f t="shared" si="13"/>
        <v>0</v>
      </c>
      <c r="H44" s="81">
        <f t="shared" si="13"/>
        <v>36</v>
      </c>
      <c r="I44" s="81">
        <f t="shared" si="13"/>
        <v>1</v>
      </c>
      <c r="J44" s="81">
        <f t="shared" si="13"/>
        <v>37</v>
      </c>
      <c r="K44" s="80">
        <f t="shared" si="3"/>
        <v>2.7</v>
      </c>
      <c r="L44" s="79">
        <f t="shared" si="4"/>
        <v>5.9</v>
      </c>
    </row>
    <row r="45" spans="2:12" ht="14.45" customHeight="1" thickTop="1">
      <c r="B45" s="102" t="s">
        <v>92</v>
      </c>
      <c r="C45" s="101"/>
      <c r="D45" s="100">
        <v>7</v>
      </c>
      <c r="E45" s="99">
        <v>1</v>
      </c>
      <c r="F45" s="99">
        <v>0</v>
      </c>
      <c r="G45" s="99">
        <v>0</v>
      </c>
      <c r="H45" s="99">
        <f t="shared" ref="H45:H50" si="14">SUM(D45:E45)</f>
        <v>8</v>
      </c>
      <c r="I45" s="99">
        <f t="shared" ref="I45:I50" si="15">SUM(F45:G45)</f>
        <v>0</v>
      </c>
      <c r="J45" s="99">
        <f t="shared" ref="J45:J50" si="16">SUM(H45:I45)</f>
        <v>8</v>
      </c>
      <c r="K45" s="98">
        <f t="shared" si="3"/>
        <v>0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v>5</v>
      </c>
      <c r="E46" s="93">
        <v>0</v>
      </c>
      <c r="F46" s="93">
        <v>0</v>
      </c>
      <c r="G46" s="93">
        <v>0</v>
      </c>
      <c r="H46" s="93">
        <f t="shared" si="14"/>
        <v>5</v>
      </c>
      <c r="I46" s="93">
        <f t="shared" si="15"/>
        <v>0</v>
      </c>
      <c r="J46" s="93">
        <f t="shared" si="16"/>
        <v>5</v>
      </c>
      <c r="K46" s="92">
        <f t="shared" si="3"/>
        <v>0</v>
      </c>
      <c r="L46" s="91">
        <f t="shared" si="4"/>
        <v>0.8</v>
      </c>
    </row>
    <row r="47" spans="2:12" ht="14.45" customHeight="1">
      <c r="B47" s="96" t="s">
        <v>90</v>
      </c>
      <c r="C47" s="95"/>
      <c r="D47" s="94">
        <v>3</v>
      </c>
      <c r="E47" s="93">
        <v>0</v>
      </c>
      <c r="F47" s="93">
        <v>0</v>
      </c>
      <c r="G47" s="93">
        <v>0</v>
      </c>
      <c r="H47" s="93">
        <f t="shared" si="14"/>
        <v>3</v>
      </c>
      <c r="I47" s="93">
        <f t="shared" si="15"/>
        <v>0</v>
      </c>
      <c r="J47" s="93">
        <f t="shared" si="16"/>
        <v>3</v>
      </c>
      <c r="K47" s="92">
        <f t="shared" si="3"/>
        <v>0</v>
      </c>
      <c r="L47" s="91">
        <f t="shared" si="4"/>
        <v>0.5</v>
      </c>
    </row>
    <row r="48" spans="2:12" ht="14.45" customHeight="1">
      <c r="B48" s="96" t="s">
        <v>89</v>
      </c>
      <c r="C48" s="95"/>
      <c r="D48" s="94">
        <v>4</v>
      </c>
      <c r="E48" s="93">
        <v>0</v>
      </c>
      <c r="F48" s="93">
        <v>0</v>
      </c>
      <c r="G48" s="93">
        <v>0</v>
      </c>
      <c r="H48" s="93">
        <f t="shared" si="14"/>
        <v>4</v>
      </c>
      <c r="I48" s="93">
        <f t="shared" si="15"/>
        <v>0</v>
      </c>
      <c r="J48" s="93">
        <f t="shared" si="16"/>
        <v>4</v>
      </c>
      <c r="K48" s="92">
        <f t="shared" si="3"/>
        <v>0</v>
      </c>
      <c r="L48" s="91">
        <f t="shared" si="4"/>
        <v>0.6</v>
      </c>
    </row>
    <row r="49" spans="2:13" ht="14.45" customHeight="1">
      <c r="B49" s="96" t="s">
        <v>88</v>
      </c>
      <c r="C49" s="95"/>
      <c r="D49" s="94">
        <v>6</v>
      </c>
      <c r="E49" s="93">
        <v>1</v>
      </c>
      <c r="F49" s="93">
        <v>1</v>
      </c>
      <c r="G49" s="93">
        <v>0</v>
      </c>
      <c r="H49" s="93">
        <f t="shared" si="14"/>
        <v>7</v>
      </c>
      <c r="I49" s="93">
        <f t="shared" si="15"/>
        <v>1</v>
      </c>
      <c r="J49" s="93">
        <f t="shared" si="16"/>
        <v>8</v>
      </c>
      <c r="K49" s="92">
        <f t="shared" si="3"/>
        <v>12.5</v>
      </c>
      <c r="L49" s="91">
        <f t="shared" si="4"/>
        <v>1.3</v>
      </c>
    </row>
    <row r="50" spans="2:13" ht="14.45" customHeight="1">
      <c r="B50" s="90" t="s">
        <v>151</v>
      </c>
      <c r="C50" s="89"/>
      <c r="D50" s="88">
        <v>3</v>
      </c>
      <c r="E50" s="87">
        <v>0</v>
      </c>
      <c r="F50" s="87">
        <v>0</v>
      </c>
      <c r="G50" s="87">
        <v>0</v>
      </c>
      <c r="H50" s="87">
        <f t="shared" si="14"/>
        <v>3</v>
      </c>
      <c r="I50" s="87">
        <f t="shared" si="15"/>
        <v>0</v>
      </c>
      <c r="J50" s="87">
        <f t="shared" si="16"/>
        <v>3</v>
      </c>
      <c r="K50" s="86">
        <f t="shared" si="3"/>
        <v>0</v>
      </c>
      <c r="L50" s="85">
        <f t="shared" si="4"/>
        <v>0.5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28</v>
      </c>
      <c r="E51" s="81">
        <f t="shared" si="17"/>
        <v>2</v>
      </c>
      <c r="F51" s="81">
        <f t="shared" si="17"/>
        <v>1</v>
      </c>
      <c r="G51" s="81">
        <f t="shared" si="17"/>
        <v>0</v>
      </c>
      <c r="H51" s="81">
        <f t="shared" si="17"/>
        <v>30</v>
      </c>
      <c r="I51" s="81">
        <f t="shared" si="17"/>
        <v>1</v>
      </c>
      <c r="J51" s="81">
        <f t="shared" si="17"/>
        <v>31</v>
      </c>
      <c r="K51" s="80">
        <f t="shared" si="3"/>
        <v>3.2</v>
      </c>
      <c r="L51" s="79">
        <f t="shared" si="4"/>
        <v>4.9000000000000004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594</v>
      </c>
      <c r="E52" s="75">
        <f t="shared" si="18"/>
        <v>22</v>
      </c>
      <c r="F52" s="75">
        <f t="shared" si="18"/>
        <v>14</v>
      </c>
      <c r="G52" s="75">
        <f t="shared" si="18"/>
        <v>0</v>
      </c>
      <c r="H52" s="75">
        <f t="shared" si="18"/>
        <v>616</v>
      </c>
      <c r="I52" s="75">
        <f t="shared" si="18"/>
        <v>14</v>
      </c>
      <c r="J52" s="75">
        <f t="shared" si="18"/>
        <v>630</v>
      </c>
      <c r="K52" s="74">
        <f t="shared" si="3"/>
        <v>2.2000000000000002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opLeftCell="A10" zoomScaleNormal="100" zoomScaleSheetLayoutView="100" workbookViewId="0">
      <selection activeCell="S7" sqref="S7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61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166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163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>
      <c r="B30" s="110" t="s">
        <v>160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159</v>
      </c>
      <c r="C31" s="107"/>
      <c r="D31" s="106">
        <v>0</v>
      </c>
      <c r="E31" s="105">
        <v>1</v>
      </c>
      <c r="F31" s="105">
        <v>0</v>
      </c>
      <c r="G31" s="105">
        <v>0</v>
      </c>
      <c r="H31" s="105">
        <f t="shared" si="10"/>
        <v>1</v>
      </c>
      <c r="I31" s="105">
        <f t="shared" si="11"/>
        <v>0</v>
      </c>
      <c r="J31" s="105">
        <f t="shared" si="12"/>
        <v>1</v>
      </c>
      <c r="K31" s="104">
        <f t="shared" si="3"/>
        <v>0</v>
      </c>
      <c r="L31" s="103">
        <f t="shared" si="4"/>
        <v>33.299999999999997</v>
      </c>
    </row>
    <row r="32" spans="2:12" ht="14.45" customHeight="1">
      <c r="B32" s="108" t="s">
        <v>158</v>
      </c>
      <c r="C32" s="107"/>
      <c r="D32" s="106">
        <v>0</v>
      </c>
      <c r="E32" s="105">
        <v>0</v>
      </c>
      <c r="F32" s="105">
        <v>0</v>
      </c>
      <c r="G32" s="105">
        <v>0</v>
      </c>
      <c r="H32" s="105">
        <f t="shared" si="10"/>
        <v>0</v>
      </c>
      <c r="I32" s="105">
        <f t="shared" si="11"/>
        <v>0</v>
      </c>
      <c r="J32" s="105">
        <f t="shared" si="12"/>
        <v>0</v>
      </c>
      <c r="K32" s="104">
        <f t="shared" si="3"/>
        <v>0</v>
      </c>
      <c r="L32" s="103">
        <f t="shared" si="4"/>
        <v>0</v>
      </c>
    </row>
    <row r="33" spans="2:12" ht="14.45" customHeight="1">
      <c r="B33" s="108" t="s">
        <v>157</v>
      </c>
      <c r="C33" s="107"/>
      <c r="D33" s="106">
        <v>0</v>
      </c>
      <c r="E33" s="105">
        <v>1</v>
      </c>
      <c r="F33" s="105">
        <v>0</v>
      </c>
      <c r="G33" s="105">
        <v>0</v>
      </c>
      <c r="H33" s="105">
        <f t="shared" si="10"/>
        <v>1</v>
      </c>
      <c r="I33" s="105">
        <f t="shared" si="11"/>
        <v>0</v>
      </c>
      <c r="J33" s="105">
        <f t="shared" si="12"/>
        <v>1</v>
      </c>
      <c r="K33" s="104">
        <f t="shared" si="3"/>
        <v>0</v>
      </c>
      <c r="L33" s="103">
        <f t="shared" si="4"/>
        <v>33.299999999999997</v>
      </c>
    </row>
    <row r="34" spans="2:12" ht="14.45" customHeight="1">
      <c r="B34" s="108" t="s">
        <v>156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155</v>
      </c>
      <c r="C35" s="107"/>
      <c r="D35" s="106">
        <v>1</v>
      </c>
      <c r="E35" s="105">
        <v>0</v>
      </c>
      <c r="F35" s="105">
        <v>0</v>
      </c>
      <c r="G35" s="105">
        <v>0</v>
      </c>
      <c r="H35" s="105">
        <f t="shared" si="10"/>
        <v>1</v>
      </c>
      <c r="I35" s="105">
        <f t="shared" si="11"/>
        <v>0</v>
      </c>
      <c r="J35" s="105">
        <f t="shared" si="12"/>
        <v>1</v>
      </c>
      <c r="K35" s="104">
        <f t="shared" si="3"/>
        <v>0</v>
      </c>
      <c r="L35" s="103">
        <f t="shared" si="4"/>
        <v>33.299999999999997</v>
      </c>
    </row>
    <row r="36" spans="2:12" ht="14.45" customHeight="1">
      <c r="B36" s="108" t="s">
        <v>154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153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152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</v>
      </c>
      <c r="E52" s="75">
        <f t="shared" si="18"/>
        <v>2</v>
      </c>
      <c r="F52" s="75">
        <f t="shared" si="18"/>
        <v>0</v>
      </c>
      <c r="G52" s="75">
        <f t="shared" si="18"/>
        <v>0</v>
      </c>
      <c r="H52" s="75">
        <f t="shared" si="18"/>
        <v>3</v>
      </c>
      <c r="I52" s="75">
        <f t="shared" si="18"/>
        <v>0</v>
      </c>
      <c r="J52" s="75">
        <f t="shared" si="18"/>
        <v>3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217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216</v>
      </c>
      <c r="C16" s="101"/>
      <c r="D16" s="100">
        <f>SUM('【断面別】自動車交通量(A断面流入)'!D16,'【断面別】自動車交通量(B断面流入)'!D16,'【断面別】自動車交通量(C断面流入)'!D16,'【断面別】自動車交通量(D断面流入)'!D16,'【断面別】自動車交通量(E断面流入)'!D16)</f>
        <v>187</v>
      </c>
      <c r="E16" s="99">
        <f>SUM('【断面別】自動車交通量(A断面流入)'!E16,'【断面別】自動車交通量(B断面流入)'!E16,'【断面別】自動車交通量(C断面流入)'!E16,'【断面別】自動車交通量(D断面流入)'!E16,'【断面別】自動車交通量(E断面流入)'!E16)</f>
        <v>30</v>
      </c>
      <c r="F16" s="99">
        <f>SUM('【断面別】自動車交通量(A断面流入)'!F16,'【断面別】自動車交通量(B断面流入)'!F16,'【断面別】自動車交通量(C断面流入)'!F16,'【断面別】自動車交通量(D断面流入)'!F16,'【断面別】自動車交通量(E断面流入)'!F16)</f>
        <v>12</v>
      </c>
      <c r="G16" s="99">
        <f>SUM('【断面別】自動車交通量(A断面流入)'!G16,'【断面別】自動車交通量(B断面流入)'!G16,'【断面別】自動車交通量(C断面流入)'!G16,'【断面別】自動車交通量(D断面流入)'!G16,'【断面別】自動車交通量(E断面流入)'!G16)</f>
        <v>1</v>
      </c>
      <c r="H16" s="99">
        <f t="shared" ref="H16:H21" si="0">SUM(D16:E16)</f>
        <v>217</v>
      </c>
      <c r="I16" s="99">
        <f t="shared" ref="I16:I21" si="1">SUM(F16:G16)</f>
        <v>13</v>
      </c>
      <c r="J16" s="99">
        <f t="shared" ref="J16:J21" si="2">SUM(H16:I16)</f>
        <v>230</v>
      </c>
      <c r="K16" s="98">
        <f t="shared" ref="K16:K52" si="3">IF(J16=0,0,ROUND(I16/J16*100,1))</f>
        <v>5.7</v>
      </c>
      <c r="L16" s="97">
        <f t="shared" ref="L16:L52" si="4">IF(J16=0,0,ROUND(J16/$J$52*100,1))</f>
        <v>1.5</v>
      </c>
    </row>
    <row r="17" spans="2:12" ht="14.45" customHeight="1">
      <c r="B17" s="96" t="s">
        <v>215</v>
      </c>
      <c r="C17" s="95"/>
      <c r="D17" s="94">
        <f>SUM('【断面別】自動車交通量(A断面流入)'!D17,'【断面別】自動車交通量(B断面流入)'!D17,'【断面別】自動車交通量(C断面流入)'!D17,'【断面別】自動車交通量(D断面流入)'!D17,'【断面別】自動車交通量(E断面流入)'!D17)</f>
        <v>202</v>
      </c>
      <c r="E17" s="93">
        <f>SUM('【断面別】自動車交通量(A断面流入)'!E17,'【断面別】自動車交通量(B断面流入)'!E17,'【断面別】自動車交通量(C断面流入)'!E17,'【断面別】自動車交通量(D断面流入)'!E17,'【断面別】自動車交通量(E断面流入)'!E17)</f>
        <v>29</v>
      </c>
      <c r="F17" s="93">
        <f>SUM('【断面別】自動車交通量(A断面流入)'!F17,'【断面別】自動車交通量(B断面流入)'!F17,'【断面別】自動車交通量(C断面流入)'!F17,'【断面別】自動車交通量(D断面流入)'!F17,'【断面別】自動車交通量(E断面流入)'!F17)</f>
        <v>9</v>
      </c>
      <c r="G17" s="93">
        <f>SUM('【断面別】自動車交通量(A断面流入)'!G17,'【断面別】自動車交通量(B断面流入)'!G17,'【断面別】自動車交通量(C断面流入)'!G17,'【断面別】自動車交通量(D断面流入)'!G17,'【断面別】自動車交通量(E断面流入)'!G17)</f>
        <v>3</v>
      </c>
      <c r="H17" s="93">
        <f t="shared" si="0"/>
        <v>231</v>
      </c>
      <c r="I17" s="93">
        <f t="shared" si="1"/>
        <v>12</v>
      </c>
      <c r="J17" s="93">
        <f t="shared" si="2"/>
        <v>243</v>
      </c>
      <c r="K17" s="92">
        <f t="shared" si="3"/>
        <v>4.9000000000000004</v>
      </c>
      <c r="L17" s="91">
        <f t="shared" si="4"/>
        <v>1.6</v>
      </c>
    </row>
    <row r="18" spans="2:12" ht="14.45" customHeight="1">
      <c r="B18" s="96" t="s">
        <v>214</v>
      </c>
      <c r="C18" s="95"/>
      <c r="D18" s="94">
        <f>SUM('【断面別】自動車交通量(A断面流入)'!D18,'【断面別】自動車交通量(B断面流入)'!D18,'【断面別】自動車交通量(C断面流入)'!D18,'【断面別】自動車交通量(D断面流入)'!D18,'【断面別】自動車交通量(E断面流入)'!D18)</f>
        <v>199</v>
      </c>
      <c r="E18" s="93">
        <f>SUM('【断面別】自動車交通量(A断面流入)'!E18,'【断面別】自動車交通量(B断面流入)'!E18,'【断面別】自動車交通量(C断面流入)'!E18,'【断面別】自動車交通量(D断面流入)'!E18,'【断面別】自動車交通量(E断面流入)'!E18)</f>
        <v>45</v>
      </c>
      <c r="F18" s="93">
        <f>SUM('【断面別】自動車交通量(A断面流入)'!F18,'【断面別】自動車交通量(B断面流入)'!F18,'【断面別】自動車交通量(C断面流入)'!F18,'【断面別】自動車交通量(D断面流入)'!F18,'【断面別】自動車交通量(E断面流入)'!F18)</f>
        <v>13</v>
      </c>
      <c r="G18" s="93">
        <f>SUM('【断面別】自動車交通量(A断面流入)'!G18,'【断面別】自動車交通量(B断面流入)'!G18,'【断面別】自動車交通量(C断面流入)'!G18,'【断面別】自動車交通量(D断面流入)'!G18,'【断面別】自動車交通量(E断面流入)'!G18)</f>
        <v>2</v>
      </c>
      <c r="H18" s="93">
        <f t="shared" si="0"/>
        <v>244</v>
      </c>
      <c r="I18" s="93">
        <f t="shared" si="1"/>
        <v>15</v>
      </c>
      <c r="J18" s="93">
        <f t="shared" si="2"/>
        <v>259</v>
      </c>
      <c r="K18" s="92">
        <f t="shared" si="3"/>
        <v>5.8</v>
      </c>
      <c r="L18" s="91">
        <f t="shared" si="4"/>
        <v>1.7</v>
      </c>
    </row>
    <row r="19" spans="2:12" ht="14.45" customHeight="1">
      <c r="B19" s="96" t="s">
        <v>213</v>
      </c>
      <c r="C19" s="95"/>
      <c r="D19" s="94">
        <f>SUM('【断面別】自動車交通量(A断面流入)'!D19,'【断面別】自動車交通量(B断面流入)'!D19,'【断面別】自動車交通量(C断面流入)'!D19,'【断面別】自動車交通量(D断面流入)'!D19,'【断面別】自動車交通量(E断面流入)'!D19)</f>
        <v>179</v>
      </c>
      <c r="E19" s="93">
        <f>SUM('【断面別】自動車交通量(A断面流入)'!E19,'【断面別】自動車交通量(B断面流入)'!E19,'【断面別】自動車交通量(C断面流入)'!E19,'【断面別】自動車交通量(D断面流入)'!E19,'【断面別】自動車交通量(E断面流入)'!E19)</f>
        <v>40</v>
      </c>
      <c r="F19" s="93">
        <f>SUM('【断面別】自動車交通量(A断面流入)'!F19,'【断面別】自動車交通量(B断面流入)'!F19,'【断面別】自動車交通量(C断面流入)'!F19,'【断面別】自動車交通量(D断面流入)'!F19,'【断面別】自動車交通量(E断面流入)'!F19)</f>
        <v>9</v>
      </c>
      <c r="G19" s="93">
        <f>SUM('【断面別】自動車交通量(A断面流入)'!G19,'【断面別】自動車交通量(B断面流入)'!G19,'【断面別】自動車交通量(C断面流入)'!G19,'【断面別】自動車交通量(D断面流入)'!G19,'【断面別】自動車交通量(E断面流入)'!G19)</f>
        <v>5</v>
      </c>
      <c r="H19" s="93">
        <f t="shared" si="0"/>
        <v>219</v>
      </c>
      <c r="I19" s="93">
        <f t="shared" si="1"/>
        <v>14</v>
      </c>
      <c r="J19" s="93">
        <f t="shared" si="2"/>
        <v>233</v>
      </c>
      <c r="K19" s="92">
        <f t="shared" si="3"/>
        <v>6</v>
      </c>
      <c r="L19" s="91">
        <f t="shared" si="4"/>
        <v>1.5</v>
      </c>
    </row>
    <row r="20" spans="2:12" ht="14.45" customHeight="1">
      <c r="B20" s="96" t="s">
        <v>212</v>
      </c>
      <c r="C20" s="95"/>
      <c r="D20" s="94">
        <f>SUM('【断面別】自動車交通量(A断面流入)'!D20,'【断面別】自動車交通量(B断面流入)'!D20,'【断面別】自動車交通量(C断面流入)'!D20,'【断面別】自動車交通量(D断面流入)'!D20,'【断面別】自動車交通量(E断面流入)'!D20)</f>
        <v>185</v>
      </c>
      <c r="E20" s="93">
        <f>SUM('【断面別】自動車交通量(A断面流入)'!E20,'【断面別】自動車交通量(B断面流入)'!E20,'【断面別】自動車交通量(C断面流入)'!E20,'【断面別】自動車交通量(D断面流入)'!E20,'【断面別】自動車交通量(E断面流入)'!E20)</f>
        <v>25</v>
      </c>
      <c r="F20" s="93">
        <f>SUM('【断面別】自動車交通量(A断面流入)'!F20,'【断面別】自動車交通量(B断面流入)'!F20,'【断面別】自動車交通量(C断面流入)'!F20,'【断面別】自動車交通量(D断面流入)'!F20,'【断面別】自動車交通量(E断面流入)'!F20)</f>
        <v>11</v>
      </c>
      <c r="G20" s="93">
        <f>SUM('【断面別】自動車交通量(A断面流入)'!G20,'【断面別】自動車交通量(B断面流入)'!G20,'【断面別】自動車交通量(C断面流入)'!G20,'【断面別】自動車交通量(D断面流入)'!G20,'【断面別】自動車交通量(E断面流入)'!G20)</f>
        <v>1</v>
      </c>
      <c r="H20" s="93">
        <f t="shared" si="0"/>
        <v>210</v>
      </c>
      <c r="I20" s="93">
        <f t="shared" si="1"/>
        <v>12</v>
      </c>
      <c r="J20" s="93">
        <f t="shared" si="2"/>
        <v>222</v>
      </c>
      <c r="K20" s="92">
        <f t="shared" si="3"/>
        <v>5.4</v>
      </c>
      <c r="L20" s="91">
        <f t="shared" si="4"/>
        <v>1.4</v>
      </c>
    </row>
    <row r="21" spans="2:12" ht="14.45" customHeight="1">
      <c r="B21" s="90" t="s">
        <v>211</v>
      </c>
      <c r="C21" s="89"/>
      <c r="D21" s="88">
        <f>SUM('【断面別】自動車交通量(A断面流入)'!D21,'【断面別】自動車交通量(B断面流入)'!D21,'【断面別】自動車交通量(C断面流入)'!D21,'【断面別】自動車交通量(D断面流入)'!D21,'【断面別】自動車交通量(E断面流入)'!D21)</f>
        <v>198</v>
      </c>
      <c r="E21" s="87">
        <f>SUM('【断面別】自動車交通量(A断面流入)'!E21,'【断面別】自動車交通量(B断面流入)'!E21,'【断面別】自動車交通量(C断面流入)'!E21,'【断面別】自動車交通量(D断面流入)'!E21,'【断面別】自動車交通量(E断面流入)'!E21)</f>
        <v>24</v>
      </c>
      <c r="F21" s="87">
        <f>SUM('【断面別】自動車交通量(A断面流入)'!F21,'【断面別】自動車交通量(B断面流入)'!F21,'【断面別】自動車交通量(C断面流入)'!F21,'【断面別】自動車交通量(D断面流入)'!F21,'【断面別】自動車交通量(E断面流入)'!F21)</f>
        <v>12</v>
      </c>
      <c r="G21" s="87">
        <f>SUM('【断面別】自動車交通量(A断面流入)'!G21,'【断面別】自動車交通量(B断面流入)'!G21,'【断面別】自動車交通量(C断面流入)'!G21,'【断面別】自動車交通量(D断面流入)'!G21,'【断面別】自動車交通量(E断面流入)'!G21)</f>
        <v>2</v>
      </c>
      <c r="H21" s="87">
        <f t="shared" si="0"/>
        <v>222</v>
      </c>
      <c r="I21" s="87">
        <f t="shared" si="1"/>
        <v>14</v>
      </c>
      <c r="J21" s="87">
        <f t="shared" si="2"/>
        <v>236</v>
      </c>
      <c r="K21" s="86">
        <f t="shared" si="3"/>
        <v>5.9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1150</v>
      </c>
      <c r="E22" s="81">
        <f t="shared" si="5"/>
        <v>193</v>
      </c>
      <c r="F22" s="81">
        <f t="shared" si="5"/>
        <v>66</v>
      </c>
      <c r="G22" s="81">
        <f t="shared" si="5"/>
        <v>14</v>
      </c>
      <c r="H22" s="81">
        <f t="shared" si="5"/>
        <v>1343</v>
      </c>
      <c r="I22" s="81">
        <f t="shared" si="5"/>
        <v>80</v>
      </c>
      <c r="J22" s="81">
        <f t="shared" si="5"/>
        <v>1423</v>
      </c>
      <c r="K22" s="80">
        <f t="shared" si="3"/>
        <v>5.6</v>
      </c>
      <c r="L22" s="79">
        <f t="shared" si="4"/>
        <v>9.1999999999999993</v>
      </c>
    </row>
    <row r="23" spans="2:12" ht="14.45" customHeight="1" thickTop="1">
      <c r="B23" s="102" t="s">
        <v>114</v>
      </c>
      <c r="C23" s="101"/>
      <c r="D23" s="100">
        <f>SUM('【断面別】自動車交通量(A断面流入)'!D23,'【断面別】自動車交通量(B断面流入)'!D23,'【断面別】自動車交通量(C断面流入)'!D23,'【断面別】自動車交通量(D断面流入)'!D23,'【断面別】自動車交通量(E断面流入)'!D23)</f>
        <v>210</v>
      </c>
      <c r="E23" s="99">
        <f>SUM('【断面別】自動車交通量(A断面流入)'!E23,'【断面別】自動車交通量(B断面流入)'!E23,'【断面別】自動車交通量(C断面流入)'!E23,'【断面別】自動車交通量(D断面流入)'!E23,'【断面別】自動車交通量(E断面流入)'!E23)</f>
        <v>31</v>
      </c>
      <c r="F23" s="99">
        <f>SUM('【断面別】自動車交通量(A断面流入)'!F23,'【断面別】自動車交通量(B断面流入)'!F23,'【断面別】自動車交通量(C断面流入)'!F23,'【断面別】自動車交通量(D断面流入)'!F23,'【断面別】自動車交通量(E断面流入)'!F23)</f>
        <v>13</v>
      </c>
      <c r="G23" s="99">
        <f>SUM('【断面別】自動車交通量(A断面流入)'!G23,'【断面別】自動車交通量(B断面流入)'!G23,'【断面別】自動車交通量(C断面流入)'!G23,'【断面別】自動車交通量(D断面流入)'!G23,'【断面別】自動車交通量(E断面流入)'!G23)</f>
        <v>5</v>
      </c>
      <c r="H23" s="99">
        <f t="shared" ref="H23:H28" si="6">SUM(D23:E23)</f>
        <v>241</v>
      </c>
      <c r="I23" s="99">
        <f t="shared" ref="I23:I28" si="7">SUM(F23:G23)</f>
        <v>18</v>
      </c>
      <c r="J23" s="99">
        <f t="shared" ref="J23:J28" si="8">SUM(H23:I23)</f>
        <v>259</v>
      </c>
      <c r="K23" s="98">
        <f t="shared" si="3"/>
        <v>6.9</v>
      </c>
      <c r="L23" s="97">
        <f t="shared" si="4"/>
        <v>1.7</v>
      </c>
    </row>
    <row r="24" spans="2:12" ht="14.45" customHeight="1">
      <c r="B24" s="96" t="s">
        <v>113</v>
      </c>
      <c r="C24" s="95"/>
      <c r="D24" s="94">
        <f>SUM('【断面別】自動車交通量(A断面流入)'!D24,'【断面別】自動車交通量(B断面流入)'!D24,'【断面別】自動車交通量(C断面流入)'!D24,'【断面別】自動車交通量(D断面流入)'!D24,'【断面別】自動車交通量(E断面流入)'!D24)</f>
        <v>232</v>
      </c>
      <c r="E24" s="93">
        <f>SUM('【断面別】自動車交通量(A断面流入)'!E24,'【断面別】自動車交通量(B断面流入)'!E24,'【断面別】自動車交通量(C断面流入)'!E24,'【断面別】自動車交通量(D断面流入)'!E24,'【断面別】自動車交通量(E断面流入)'!E24)</f>
        <v>18</v>
      </c>
      <c r="F24" s="93">
        <f>SUM('【断面別】自動車交通量(A断面流入)'!F24,'【断面別】自動車交通量(B断面流入)'!F24,'【断面別】自動車交通量(C断面流入)'!F24,'【断面別】自動車交通量(D断面流入)'!F24,'【断面別】自動車交通量(E断面流入)'!F24)</f>
        <v>7</v>
      </c>
      <c r="G24" s="93">
        <f>SUM('【断面別】自動車交通量(A断面流入)'!G24,'【断面別】自動車交通量(B断面流入)'!G24,'【断面別】自動車交通量(C断面流入)'!G24,'【断面別】自動車交通量(D断面流入)'!G24,'【断面別】自動車交通量(E断面流入)'!G24)</f>
        <v>3</v>
      </c>
      <c r="H24" s="93">
        <f t="shared" si="6"/>
        <v>250</v>
      </c>
      <c r="I24" s="93">
        <f t="shared" si="7"/>
        <v>10</v>
      </c>
      <c r="J24" s="93">
        <f t="shared" si="8"/>
        <v>260</v>
      </c>
      <c r="K24" s="92">
        <f t="shared" si="3"/>
        <v>3.8</v>
      </c>
      <c r="L24" s="91">
        <f t="shared" si="4"/>
        <v>1.7</v>
      </c>
    </row>
    <row r="25" spans="2:12" ht="14.45" customHeight="1">
      <c r="B25" s="96" t="s">
        <v>112</v>
      </c>
      <c r="C25" s="95"/>
      <c r="D25" s="94">
        <f>SUM('【断面別】自動車交通量(A断面流入)'!D25,'【断面別】自動車交通量(B断面流入)'!D25,'【断面別】自動車交通量(C断面流入)'!D25,'【断面別】自動車交通量(D断面流入)'!D25,'【断面別】自動車交通量(E断面流入)'!D25)</f>
        <v>178</v>
      </c>
      <c r="E25" s="93">
        <f>SUM('【断面別】自動車交通量(A断面流入)'!E25,'【断面別】自動車交通量(B断面流入)'!E25,'【断面別】自動車交通量(C断面流入)'!E25,'【断面別】自動車交通量(D断面流入)'!E25,'【断面別】自動車交通量(E断面流入)'!E25)</f>
        <v>22</v>
      </c>
      <c r="F25" s="93">
        <f>SUM('【断面別】自動車交通量(A断面流入)'!F25,'【断面別】自動車交通量(B断面流入)'!F25,'【断面別】自動車交通量(C断面流入)'!F25,'【断面別】自動車交通量(D断面流入)'!F25,'【断面別】自動車交通量(E断面流入)'!F25)</f>
        <v>16</v>
      </c>
      <c r="G25" s="93">
        <f>SUM('【断面別】自動車交通量(A断面流入)'!G25,'【断面別】自動車交通量(B断面流入)'!G25,'【断面別】自動車交通量(C断面流入)'!G25,'【断面別】自動車交通量(D断面流入)'!G25,'【断面別】自動車交通量(E断面流入)'!G25)</f>
        <v>2</v>
      </c>
      <c r="H25" s="93">
        <f t="shared" si="6"/>
        <v>200</v>
      </c>
      <c r="I25" s="93">
        <f t="shared" si="7"/>
        <v>18</v>
      </c>
      <c r="J25" s="93">
        <f t="shared" si="8"/>
        <v>218</v>
      </c>
      <c r="K25" s="92">
        <f t="shared" si="3"/>
        <v>8.3000000000000007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SUM('【断面別】自動車交通量(A断面流入)'!D26,'【断面別】自動車交通量(B断面流入)'!D26,'【断面別】自動車交通量(C断面流入)'!D26,'【断面別】自動車交通量(D断面流入)'!D26,'【断面別】自動車交通量(E断面流入)'!D26)</f>
        <v>201</v>
      </c>
      <c r="E26" s="93">
        <f>SUM('【断面別】自動車交通量(A断面流入)'!E26,'【断面別】自動車交通量(B断面流入)'!E26,'【断面別】自動車交通量(C断面流入)'!E26,'【断面別】自動車交通量(D断面流入)'!E26,'【断面別】自動車交通量(E断面流入)'!E26)</f>
        <v>18</v>
      </c>
      <c r="F26" s="93">
        <f>SUM('【断面別】自動車交通量(A断面流入)'!F26,'【断面別】自動車交通量(B断面流入)'!F26,'【断面別】自動車交通量(C断面流入)'!F26,'【断面別】自動車交通量(D断面流入)'!F26,'【断面別】自動車交通量(E断面流入)'!F26)</f>
        <v>14</v>
      </c>
      <c r="G26" s="93">
        <f>SUM('【断面別】自動車交通量(A断面流入)'!G26,'【断面別】自動車交通量(B断面流入)'!G26,'【断面別】自動車交通量(C断面流入)'!G26,'【断面別】自動車交通量(D断面流入)'!G26,'【断面別】自動車交通量(E断面流入)'!G26)</f>
        <v>2</v>
      </c>
      <c r="H26" s="93">
        <f t="shared" si="6"/>
        <v>219</v>
      </c>
      <c r="I26" s="93">
        <f t="shared" si="7"/>
        <v>16</v>
      </c>
      <c r="J26" s="93">
        <f t="shared" si="8"/>
        <v>235</v>
      </c>
      <c r="K26" s="92">
        <f t="shared" si="3"/>
        <v>6.8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SUM('【断面別】自動車交通量(A断面流入)'!D27,'【断面別】自動車交通量(B断面流入)'!D27,'【断面別】自動車交通量(C断面流入)'!D27,'【断面別】自動車交通量(D断面流入)'!D27,'【断面別】自動車交通量(E断面流入)'!D27)</f>
        <v>233</v>
      </c>
      <c r="E27" s="93">
        <f>SUM('【断面別】自動車交通量(A断面流入)'!E27,'【断面別】自動車交通量(B断面流入)'!E27,'【断面別】自動車交通量(C断面流入)'!E27,'【断面別】自動車交通量(D断面流入)'!E27,'【断面別】自動車交通量(E断面流入)'!E27)</f>
        <v>28</v>
      </c>
      <c r="F27" s="93">
        <f>SUM('【断面別】自動車交通量(A断面流入)'!F27,'【断面別】自動車交通量(B断面流入)'!F27,'【断面別】自動車交通量(C断面流入)'!F27,'【断面別】自動車交通量(D断面流入)'!F27,'【断面別】自動車交通量(E断面流入)'!F27)</f>
        <v>24</v>
      </c>
      <c r="G27" s="93">
        <f>SUM('【断面別】自動車交通量(A断面流入)'!G27,'【断面別】自動車交通量(B断面流入)'!G27,'【断面別】自動車交通量(C断面流入)'!G27,'【断面別】自動車交通量(D断面流入)'!G27,'【断面別】自動車交通量(E断面流入)'!G27)</f>
        <v>1</v>
      </c>
      <c r="H27" s="93">
        <f t="shared" si="6"/>
        <v>261</v>
      </c>
      <c r="I27" s="93">
        <f t="shared" si="7"/>
        <v>25</v>
      </c>
      <c r="J27" s="93">
        <f t="shared" si="8"/>
        <v>286</v>
      </c>
      <c r="K27" s="92">
        <f t="shared" si="3"/>
        <v>8.6999999999999993</v>
      </c>
      <c r="L27" s="91">
        <f t="shared" si="4"/>
        <v>1.8</v>
      </c>
    </row>
    <row r="28" spans="2:12" ht="14.45" customHeight="1">
      <c r="B28" s="90" t="s">
        <v>210</v>
      </c>
      <c r="C28" s="89"/>
      <c r="D28" s="88">
        <f>SUM('【断面別】自動車交通量(A断面流入)'!D28,'【断面別】自動車交通量(B断面流入)'!D28,'【断面別】自動車交通量(C断面流入)'!D28,'【断面別】自動車交通量(D断面流入)'!D28,'【断面別】自動車交通量(E断面流入)'!D28)</f>
        <v>185</v>
      </c>
      <c r="E28" s="87">
        <f>SUM('【断面別】自動車交通量(A断面流入)'!E28,'【断面別】自動車交通量(B断面流入)'!E28,'【断面別】自動車交通量(C断面流入)'!E28,'【断面別】自動車交通量(D断面流入)'!E28,'【断面別】自動車交通量(E断面流入)'!E28)</f>
        <v>23</v>
      </c>
      <c r="F28" s="87">
        <f>SUM('【断面別】自動車交通量(A断面流入)'!F28,'【断面別】自動車交通量(B断面流入)'!F28,'【断面別】自動車交通量(C断面流入)'!F28,'【断面別】自動車交通量(D断面流入)'!F28,'【断面別】自動車交通量(E断面流入)'!F28)</f>
        <v>26</v>
      </c>
      <c r="G28" s="87">
        <f>SUM('【断面別】自動車交通量(A断面流入)'!G28,'【断面別】自動車交通量(B断面流入)'!G28,'【断面別】自動車交通量(C断面流入)'!G28,'【断面別】自動車交通量(D断面流入)'!G28,'【断面別】自動車交通量(E断面流入)'!G28)</f>
        <v>1</v>
      </c>
      <c r="H28" s="87">
        <f t="shared" si="6"/>
        <v>208</v>
      </c>
      <c r="I28" s="87">
        <f t="shared" si="7"/>
        <v>27</v>
      </c>
      <c r="J28" s="87">
        <f t="shared" si="8"/>
        <v>235</v>
      </c>
      <c r="K28" s="86">
        <f t="shared" si="3"/>
        <v>11.5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1239</v>
      </c>
      <c r="E29" s="81">
        <f t="shared" si="9"/>
        <v>140</v>
      </c>
      <c r="F29" s="81">
        <f t="shared" si="9"/>
        <v>100</v>
      </c>
      <c r="G29" s="81">
        <f t="shared" si="9"/>
        <v>14</v>
      </c>
      <c r="H29" s="81">
        <f t="shared" si="9"/>
        <v>1379</v>
      </c>
      <c r="I29" s="81">
        <f t="shared" si="9"/>
        <v>114</v>
      </c>
      <c r="J29" s="81">
        <f t="shared" si="9"/>
        <v>1493</v>
      </c>
      <c r="K29" s="80">
        <f t="shared" si="3"/>
        <v>7.6</v>
      </c>
      <c r="L29" s="79">
        <f t="shared" si="4"/>
        <v>9.6</v>
      </c>
    </row>
    <row r="30" spans="2:12" ht="14.45" customHeight="1" thickTop="1">
      <c r="B30" s="110" t="s">
        <v>209</v>
      </c>
      <c r="C30" s="109"/>
      <c r="D30" s="76">
        <f>SUM('【断面別】自動車交通量(A断面流入)'!D30,'【断面別】自動車交通量(B断面流入)'!D30,'【断面別】自動車交通量(C断面流入)'!D30,'【断面別】自動車交通量(D断面流入)'!D30,'【断面別】自動車交通量(E断面流入)'!D30)</f>
        <v>1078</v>
      </c>
      <c r="E30" s="75">
        <f>SUM('【断面別】自動車交通量(A断面流入)'!E30,'【断面別】自動車交通量(B断面流入)'!E30,'【断面別】自動車交通量(C断面流入)'!E30,'【断面別】自動車交通量(D断面流入)'!E30,'【断面別】自動車交通量(E断面流入)'!E30)</f>
        <v>119</v>
      </c>
      <c r="F30" s="75">
        <f>SUM('【断面別】自動車交通量(A断面流入)'!F30,'【断面別】自動車交通量(B断面流入)'!F30,'【断面別】自動車交通量(C断面流入)'!F30,'【断面別】自動車交通量(D断面流入)'!F30,'【断面別】自動車交通量(E断面流入)'!F30)</f>
        <v>81</v>
      </c>
      <c r="G30" s="75">
        <f>SUM('【断面別】自動車交通量(A断面流入)'!G30,'【断面別】自動車交通量(B断面流入)'!G30,'【断面別】自動車交通量(C断面流入)'!G30,'【断面別】自動車交通量(D断面流入)'!G30,'【断面別】自動車交通量(E断面流入)'!G30)</f>
        <v>13</v>
      </c>
      <c r="H30" s="75">
        <f t="shared" ref="H30:H43" si="10">SUM(D30:E30)</f>
        <v>1197</v>
      </c>
      <c r="I30" s="75">
        <f t="shared" ref="I30:I43" si="11">SUM(F30:G30)</f>
        <v>94</v>
      </c>
      <c r="J30" s="75">
        <f t="shared" ref="J30:J43" si="12">SUM(H30:I30)</f>
        <v>1291</v>
      </c>
      <c r="K30" s="74">
        <f t="shared" si="3"/>
        <v>7.3</v>
      </c>
      <c r="L30" s="73">
        <f t="shared" si="4"/>
        <v>8.3000000000000007</v>
      </c>
    </row>
    <row r="31" spans="2:12" ht="14.45" customHeight="1">
      <c r="B31" s="108" t="s">
        <v>208</v>
      </c>
      <c r="C31" s="107"/>
      <c r="D31" s="106">
        <f>SUM('【断面別】自動車交通量(A断面流入)'!D31,'【断面別】自動車交通量(B断面流入)'!D31,'【断面別】自動車交通量(C断面流入)'!D31,'【断面別】自動車交通量(D断面流入)'!D31,'【断面別】自動車交通量(E断面流入)'!D31)</f>
        <v>1033</v>
      </c>
      <c r="E31" s="105">
        <f>SUM('【断面別】自動車交通量(A断面流入)'!E31,'【断面別】自動車交通量(B断面流入)'!E31,'【断面別】自動車交通量(C断面流入)'!E31,'【断面別】自動車交通量(D断面流入)'!E31,'【断面別】自動車交通量(E断面流入)'!E31)</f>
        <v>161</v>
      </c>
      <c r="F31" s="105">
        <f>SUM('【断面別】自動車交通量(A断面流入)'!F31,'【断面別】自動車交通量(B断面流入)'!F31,'【断面別】自動車交通量(C断面流入)'!F31,'【断面別】自動車交通量(D断面流入)'!F31,'【断面別】自動車交通量(E断面流入)'!F31)</f>
        <v>74</v>
      </c>
      <c r="G31" s="105">
        <f>SUM('【断面別】自動車交通量(A断面流入)'!G31,'【断面別】自動車交通量(B断面流入)'!G31,'【断面別】自動車交通量(C断面流入)'!G31,'【断面別】自動車交通量(D断面流入)'!G31,'【断面別】自動車交通量(E断面流入)'!G31)</f>
        <v>9</v>
      </c>
      <c r="H31" s="105">
        <f t="shared" si="10"/>
        <v>1194</v>
      </c>
      <c r="I31" s="105">
        <f t="shared" si="11"/>
        <v>83</v>
      </c>
      <c r="J31" s="105">
        <f t="shared" si="12"/>
        <v>1277</v>
      </c>
      <c r="K31" s="104">
        <f t="shared" si="3"/>
        <v>6.5</v>
      </c>
      <c r="L31" s="103">
        <f t="shared" si="4"/>
        <v>8.1999999999999993</v>
      </c>
    </row>
    <row r="32" spans="2:12" ht="14.45" customHeight="1">
      <c r="B32" s="108" t="s">
        <v>207</v>
      </c>
      <c r="C32" s="107"/>
      <c r="D32" s="106">
        <f>SUM('【断面別】自動車交通量(A断面流入)'!D32,'【断面別】自動車交通量(B断面流入)'!D32,'【断面別】自動車交通量(C断面流入)'!D32,'【断面別】自動車交通量(D断面流入)'!D32,'【断面別】自動車交通量(E断面流入)'!D32)</f>
        <v>1047</v>
      </c>
      <c r="E32" s="105">
        <f>SUM('【断面別】自動車交通量(A断面流入)'!E32,'【断面別】自動車交通量(B断面流入)'!E32,'【断面別】自動車交通量(C断面流入)'!E32,'【断面別】自動車交通量(D断面流入)'!E32,'【断面別】自動車交通量(E断面流入)'!E32)</f>
        <v>158</v>
      </c>
      <c r="F32" s="105">
        <f>SUM('【断面別】自動車交通量(A断面流入)'!F32,'【断面別】自動車交通量(B断面流入)'!F32,'【断面別】自動車交通量(C断面流入)'!F32,'【断面別】自動車交通量(D断面流入)'!F32,'【断面別】自動車交通量(E断面流入)'!F32)</f>
        <v>91</v>
      </c>
      <c r="G32" s="105">
        <f>SUM('【断面別】自動車交通量(A断面流入)'!G32,'【断面別】自動車交通量(B断面流入)'!G32,'【断面別】自動車交通量(C断面流入)'!G32,'【断面別】自動車交通量(D断面流入)'!G32,'【断面別】自動車交通量(E断面流入)'!G32)</f>
        <v>6</v>
      </c>
      <c r="H32" s="105">
        <f t="shared" si="10"/>
        <v>1205</v>
      </c>
      <c r="I32" s="105">
        <f t="shared" si="11"/>
        <v>97</v>
      </c>
      <c r="J32" s="105">
        <f t="shared" si="12"/>
        <v>1302</v>
      </c>
      <c r="K32" s="104">
        <f t="shared" si="3"/>
        <v>7.5</v>
      </c>
      <c r="L32" s="103">
        <f t="shared" si="4"/>
        <v>8.4</v>
      </c>
    </row>
    <row r="33" spans="2:12" ht="14.45" customHeight="1">
      <c r="B33" s="108" t="s">
        <v>206</v>
      </c>
      <c r="C33" s="107"/>
      <c r="D33" s="106">
        <f>SUM('【断面別】自動車交通量(A断面流入)'!D33,'【断面別】自動車交通量(B断面流入)'!D33,'【断面別】自動車交通量(C断面流入)'!D33,'【断面別】自動車交通量(D断面流入)'!D33,'【断面別】自動車交通量(E断面流入)'!D33)</f>
        <v>954</v>
      </c>
      <c r="E33" s="105">
        <f>SUM('【断面別】自動車交通量(A断面流入)'!E33,'【断面別】自動車交通量(B断面流入)'!E33,'【断面別】自動車交通量(C断面流入)'!E33,'【断面別】自動車交通量(D断面流入)'!E33,'【断面別】自動車交通量(E断面流入)'!E33)</f>
        <v>123</v>
      </c>
      <c r="F33" s="105">
        <f>SUM('【断面別】自動車交通量(A断面流入)'!F33,'【断面別】自動車交通量(B断面流入)'!F33,'【断面別】自動車交通量(C断面流入)'!F33,'【断面別】自動車交通量(D断面流入)'!F33,'【断面別】自動車交通量(E断面流入)'!F33)</f>
        <v>79</v>
      </c>
      <c r="G33" s="105">
        <f>SUM('【断面別】自動車交通量(A断面流入)'!G33,'【断面別】自動車交通量(B断面流入)'!G33,'【断面別】自動車交通量(C断面流入)'!G33,'【断面別】自動車交通量(D断面流入)'!G33,'【断面別】自動車交通量(E断面流入)'!G33)</f>
        <v>9</v>
      </c>
      <c r="H33" s="105">
        <f t="shared" si="10"/>
        <v>1077</v>
      </c>
      <c r="I33" s="105">
        <f t="shared" si="11"/>
        <v>88</v>
      </c>
      <c r="J33" s="105">
        <f t="shared" si="12"/>
        <v>1165</v>
      </c>
      <c r="K33" s="104">
        <f t="shared" si="3"/>
        <v>7.6</v>
      </c>
      <c r="L33" s="103">
        <f t="shared" si="4"/>
        <v>7.5</v>
      </c>
    </row>
    <row r="34" spans="2:12" ht="14.45" customHeight="1">
      <c r="B34" s="108" t="s">
        <v>205</v>
      </c>
      <c r="C34" s="107"/>
      <c r="D34" s="106">
        <f>SUM('【断面別】自動車交通量(A断面流入)'!D34,'【断面別】自動車交通量(B断面流入)'!D34,'【断面別】自動車交通量(C断面流入)'!D34,'【断面別】自動車交通量(D断面流入)'!D34,'【断面別】自動車交通量(E断面流入)'!D34)</f>
        <v>957</v>
      </c>
      <c r="E34" s="105">
        <f>SUM('【断面別】自動車交通量(A断面流入)'!E34,'【断面別】自動車交通量(B断面流入)'!E34,'【断面別】自動車交通量(C断面流入)'!E34,'【断面別】自動車交通量(D断面流入)'!E34,'【断面別】自動車交通量(E断面流入)'!E34)</f>
        <v>131</v>
      </c>
      <c r="F34" s="105">
        <f>SUM('【断面別】自動車交通量(A断面流入)'!F34,'【断面別】自動車交通量(B断面流入)'!F34,'【断面別】自動車交通量(C断面流入)'!F34,'【断面別】自動車交通量(D断面流入)'!F34,'【断面別】自動車交通量(E断面流入)'!F34)</f>
        <v>79</v>
      </c>
      <c r="G34" s="105">
        <f>SUM('【断面別】自動車交通量(A断面流入)'!G34,'【断面別】自動車交通量(B断面流入)'!G34,'【断面別】自動車交通量(C断面流入)'!G34,'【断面別】自動車交通量(D断面流入)'!G34,'【断面別】自動車交通量(E断面流入)'!G34)</f>
        <v>9</v>
      </c>
      <c r="H34" s="105">
        <f t="shared" si="10"/>
        <v>1088</v>
      </c>
      <c r="I34" s="105">
        <f t="shared" si="11"/>
        <v>88</v>
      </c>
      <c r="J34" s="105">
        <f t="shared" si="12"/>
        <v>1176</v>
      </c>
      <c r="K34" s="104">
        <f t="shared" si="3"/>
        <v>7.5</v>
      </c>
      <c r="L34" s="103">
        <f t="shared" si="4"/>
        <v>7.6</v>
      </c>
    </row>
    <row r="35" spans="2:12" ht="14.45" customHeight="1">
      <c r="B35" s="108" t="s">
        <v>204</v>
      </c>
      <c r="C35" s="107"/>
      <c r="D35" s="106">
        <f>SUM('【断面別】自動車交通量(A断面流入)'!D35,'【断面別】自動車交通量(B断面流入)'!D35,'【断面別】自動車交通量(C断面流入)'!D35,'【断面別】自動車交通量(D断面流入)'!D35,'【断面別】自動車交通量(E断面流入)'!D35)</f>
        <v>968</v>
      </c>
      <c r="E35" s="105">
        <f>SUM('【断面別】自動車交通量(A断面流入)'!E35,'【断面別】自動車交通量(B断面流入)'!E35,'【断面別】自動車交通量(C断面流入)'!E35,'【断面別】自動車交通量(D断面流入)'!E35,'【断面別】自動車交通量(E断面流入)'!E35)</f>
        <v>142</v>
      </c>
      <c r="F35" s="105">
        <f>SUM('【断面別】自動車交通量(A断面流入)'!F35,'【断面別】自動車交通量(B断面流入)'!F35,'【断面別】自動車交通量(C断面流入)'!F35,'【断面別】自動車交通量(D断面流入)'!F35,'【断面別】自動車交通量(E断面流入)'!F35)</f>
        <v>67</v>
      </c>
      <c r="G35" s="105">
        <f>SUM('【断面別】自動車交通量(A断面流入)'!G35,'【断面別】自動車交通量(B断面流入)'!G35,'【断面別】自動車交通量(C断面流入)'!G35,'【断面別】自動車交通量(D断面流入)'!G35,'【断面別】自動車交通量(E断面流入)'!G35)</f>
        <v>12</v>
      </c>
      <c r="H35" s="105">
        <f t="shared" si="10"/>
        <v>1110</v>
      </c>
      <c r="I35" s="105">
        <f t="shared" si="11"/>
        <v>79</v>
      </c>
      <c r="J35" s="105">
        <f t="shared" si="12"/>
        <v>1189</v>
      </c>
      <c r="K35" s="104">
        <f t="shared" si="3"/>
        <v>6.6</v>
      </c>
      <c r="L35" s="103">
        <f t="shared" si="4"/>
        <v>7.7</v>
      </c>
    </row>
    <row r="36" spans="2:12" ht="14.45" customHeight="1">
      <c r="B36" s="108" t="s">
        <v>203</v>
      </c>
      <c r="C36" s="107"/>
      <c r="D36" s="106">
        <f>SUM('【断面別】自動車交通量(A断面流入)'!D36,'【断面別】自動車交通量(B断面流入)'!D36,'【断面別】自動車交通量(C断面流入)'!D36,'【断面別】自動車交通量(D断面流入)'!D36,'【断面別】自動車交通量(E断面流入)'!D36)</f>
        <v>1001</v>
      </c>
      <c r="E36" s="105">
        <f>SUM('【断面別】自動車交通量(A断面流入)'!E36,'【断面別】自動車交通量(B断面流入)'!E36,'【断面別】自動車交通量(C断面流入)'!E36,'【断面別】自動車交通量(D断面流入)'!E36,'【断面別】自動車交通量(E断面流入)'!E36)</f>
        <v>146</v>
      </c>
      <c r="F36" s="105">
        <f>SUM('【断面別】自動車交通量(A断面流入)'!F36,'【断面別】自動車交通量(B断面流入)'!F36,'【断面別】自動車交通量(C断面流入)'!F36,'【断面別】自動車交通量(D断面流入)'!F36,'【断面別】自動車交通量(E断面流入)'!F36)</f>
        <v>75</v>
      </c>
      <c r="G36" s="105">
        <f>SUM('【断面別】自動車交通量(A断面流入)'!G36,'【断面別】自動車交通量(B断面流入)'!G36,'【断面別】自動車交通量(C断面流入)'!G36,'【断面別】自動車交通量(D断面流入)'!G36,'【断面別】自動車交通量(E断面流入)'!G36)</f>
        <v>16</v>
      </c>
      <c r="H36" s="105">
        <f t="shared" si="10"/>
        <v>1147</v>
      </c>
      <c r="I36" s="105">
        <f t="shared" si="11"/>
        <v>91</v>
      </c>
      <c r="J36" s="105">
        <f t="shared" si="12"/>
        <v>1238</v>
      </c>
      <c r="K36" s="104">
        <f t="shared" si="3"/>
        <v>7.4</v>
      </c>
      <c r="L36" s="103">
        <f t="shared" si="4"/>
        <v>8</v>
      </c>
    </row>
    <row r="37" spans="2:12" ht="14.45" customHeight="1">
      <c r="B37" s="108" t="s">
        <v>202</v>
      </c>
      <c r="C37" s="107"/>
      <c r="D37" s="106">
        <f>SUM('【断面別】自動車交通量(A断面流入)'!D37,'【断面別】自動車交通量(B断面流入)'!D37,'【断面別】自動車交通量(C断面流入)'!D37,'【断面別】自動車交通量(D断面流入)'!D37,'【断面別】自動車交通量(E断面流入)'!D37)</f>
        <v>1064</v>
      </c>
      <c r="E37" s="105">
        <f>SUM('【断面別】自動車交通量(A断面流入)'!E37,'【断面別】自動車交通量(B断面流入)'!E37,'【断面別】自動車交通量(C断面流入)'!E37,'【断面別】自動車交通量(D断面流入)'!E37,'【断面別】自動車交通量(E断面流入)'!E37)</f>
        <v>151</v>
      </c>
      <c r="F37" s="105">
        <f>SUM('【断面別】自動車交通量(A断面流入)'!F37,'【断面別】自動車交通量(B断面流入)'!F37,'【断面別】自動車交通量(C断面流入)'!F37,'【断面別】自動車交通量(D断面流入)'!F37,'【断面別】自動車交通量(E断面流入)'!F37)</f>
        <v>48</v>
      </c>
      <c r="G37" s="105">
        <f>SUM('【断面別】自動車交通量(A断面流入)'!G37,'【断面別】自動車交通量(B断面流入)'!G37,'【断面別】自動車交通量(C断面流入)'!G37,'【断面別】自動車交通量(D断面流入)'!G37,'【断面別】自動車交通量(E断面流入)'!G37)</f>
        <v>16</v>
      </c>
      <c r="H37" s="105">
        <f t="shared" si="10"/>
        <v>1215</v>
      </c>
      <c r="I37" s="105">
        <f t="shared" si="11"/>
        <v>64</v>
      </c>
      <c r="J37" s="105">
        <f t="shared" si="12"/>
        <v>1279</v>
      </c>
      <c r="K37" s="104">
        <f t="shared" si="3"/>
        <v>5</v>
      </c>
      <c r="L37" s="103">
        <f t="shared" si="4"/>
        <v>8.3000000000000007</v>
      </c>
    </row>
    <row r="38" spans="2:12" ht="14.45" customHeight="1">
      <c r="B38" s="102" t="s">
        <v>99</v>
      </c>
      <c r="C38" s="101"/>
      <c r="D38" s="100">
        <f>SUM('【断面別】自動車交通量(A断面流入)'!D38,'【断面別】自動車交通量(B断面流入)'!D38,'【断面別】自動車交通量(C断面流入)'!D38,'【断面別】自動車交通量(D断面流入)'!D38,'【断面別】自動車交通量(E断面流入)'!D38)</f>
        <v>185</v>
      </c>
      <c r="E38" s="99">
        <f>SUM('【断面別】自動車交通量(A断面流入)'!E38,'【断面別】自動車交通量(B断面流入)'!E38,'【断面別】自動車交通量(C断面流入)'!E38,'【断面別】自動車交通量(D断面流入)'!E38,'【断面別】自動車交通量(E断面流入)'!E38)</f>
        <v>22</v>
      </c>
      <c r="F38" s="99">
        <f>SUM('【断面別】自動車交通量(A断面流入)'!F38,'【断面別】自動車交通量(B断面流入)'!F38,'【断面別】自動車交通量(C断面流入)'!F38,'【断面別】自動車交通量(D断面流入)'!F38,'【断面別】自動車交通量(E断面流入)'!F38)</f>
        <v>8</v>
      </c>
      <c r="G38" s="99">
        <f>SUM('【断面別】自動車交通量(A断面流入)'!G38,'【断面別】自動車交通量(B断面流入)'!G38,'【断面別】自動車交通量(C断面流入)'!G38,'【断面別】自動車交通量(D断面流入)'!G38,'【断面別】自動車交通量(E断面流入)'!G38)</f>
        <v>1</v>
      </c>
      <c r="H38" s="99">
        <f t="shared" si="10"/>
        <v>207</v>
      </c>
      <c r="I38" s="99">
        <f t="shared" si="11"/>
        <v>9</v>
      </c>
      <c r="J38" s="99">
        <f t="shared" si="12"/>
        <v>216</v>
      </c>
      <c r="K38" s="98">
        <f t="shared" si="3"/>
        <v>4.2</v>
      </c>
      <c r="L38" s="97">
        <f t="shared" si="4"/>
        <v>1.4</v>
      </c>
    </row>
    <row r="39" spans="2:12" ht="14.45" customHeight="1">
      <c r="B39" s="96" t="s">
        <v>98</v>
      </c>
      <c r="C39" s="95"/>
      <c r="D39" s="94">
        <f>SUM('【断面別】自動車交通量(A断面流入)'!D39,'【断面別】自動車交通量(B断面流入)'!D39,'【断面別】自動車交通量(C断面流入)'!D39,'【断面別】自動車交通量(D断面流入)'!D39,'【断面別】自動車交通量(E断面流入)'!D39)</f>
        <v>209</v>
      </c>
      <c r="E39" s="93">
        <f>SUM('【断面別】自動車交通量(A断面流入)'!E39,'【断面別】自動車交通量(B断面流入)'!E39,'【断面別】自動車交通量(C断面流入)'!E39,'【断面別】自動車交通量(D断面流入)'!E39,'【断面別】自動車交通量(E断面流入)'!E39)</f>
        <v>33</v>
      </c>
      <c r="F39" s="93">
        <f>SUM('【断面別】自動車交通量(A断面流入)'!F39,'【断面別】自動車交通量(B断面流入)'!F39,'【断面別】自動車交通量(C断面流入)'!F39,'【断面別】自動車交通量(D断面流入)'!F39,'【断面別】自動車交通量(E断面流入)'!F39)</f>
        <v>12</v>
      </c>
      <c r="G39" s="93">
        <f>SUM('【断面別】自動車交通量(A断面流入)'!G39,'【断面別】自動車交通量(B断面流入)'!G39,'【断面別】自動車交通量(C断面流入)'!G39,'【断面別】自動車交通量(D断面流入)'!G39,'【断面別】自動車交通量(E断面流入)'!G39)</f>
        <v>1</v>
      </c>
      <c r="H39" s="93">
        <f t="shared" si="10"/>
        <v>242</v>
      </c>
      <c r="I39" s="93">
        <f t="shared" si="11"/>
        <v>13</v>
      </c>
      <c r="J39" s="93">
        <f t="shared" si="12"/>
        <v>255</v>
      </c>
      <c r="K39" s="92">
        <f t="shared" si="3"/>
        <v>5.0999999999999996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f>SUM('【断面別】自動車交通量(A断面流入)'!D40,'【断面別】自動車交通量(B断面流入)'!D40,'【断面別】自動車交通量(C断面流入)'!D40,'【断面別】自動車交通量(D断面流入)'!D40,'【断面別】自動車交通量(E断面流入)'!D40)</f>
        <v>198</v>
      </c>
      <c r="E40" s="93">
        <f>SUM('【断面別】自動車交通量(A断面流入)'!E40,'【断面別】自動車交通量(B断面流入)'!E40,'【断面別】自動車交通量(C断面流入)'!E40,'【断面別】自動車交通量(D断面流入)'!E40,'【断面別】自動車交通量(E断面流入)'!E40)</f>
        <v>33</v>
      </c>
      <c r="F40" s="93">
        <f>SUM('【断面別】自動車交通量(A断面流入)'!F40,'【断面別】自動車交通量(B断面流入)'!F40,'【断面別】自動車交通量(C断面流入)'!F40,'【断面別】自動車交通量(D断面流入)'!F40,'【断面別】自動車交通量(E断面流入)'!F40)</f>
        <v>6</v>
      </c>
      <c r="G40" s="93">
        <f>SUM('【断面別】自動車交通量(A断面流入)'!G40,'【断面別】自動車交通量(B断面流入)'!G40,'【断面別】自動車交通量(C断面流入)'!G40,'【断面別】自動車交通量(D断面流入)'!G40,'【断面別】自動車交通量(E断面流入)'!G40)</f>
        <v>2</v>
      </c>
      <c r="H40" s="93">
        <f t="shared" si="10"/>
        <v>231</v>
      </c>
      <c r="I40" s="93">
        <f t="shared" si="11"/>
        <v>8</v>
      </c>
      <c r="J40" s="93">
        <f t="shared" si="12"/>
        <v>239</v>
      </c>
      <c r="K40" s="92">
        <f t="shared" si="3"/>
        <v>3.3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SUM('【断面別】自動車交通量(A断面流入)'!D41,'【断面別】自動車交通量(B断面流入)'!D41,'【断面別】自動車交通量(C断面流入)'!D41,'【断面別】自動車交通量(D断面流入)'!D41,'【断面別】自動車交通量(E断面流入)'!D41)</f>
        <v>182</v>
      </c>
      <c r="E41" s="93">
        <f>SUM('【断面別】自動車交通量(A断面流入)'!E41,'【断面別】自動車交通量(B断面流入)'!E41,'【断面別】自動車交通量(C断面流入)'!E41,'【断面別】自動車交通量(D断面流入)'!E41,'【断面別】自動車交通量(E断面流入)'!E41)</f>
        <v>36</v>
      </c>
      <c r="F41" s="93">
        <f>SUM('【断面別】自動車交通量(A断面流入)'!F41,'【断面別】自動車交通量(B断面流入)'!F41,'【断面別】自動車交通量(C断面流入)'!F41,'【断面別】自動車交通量(D断面流入)'!F41,'【断面別】自動車交通量(E断面流入)'!F41)</f>
        <v>7</v>
      </c>
      <c r="G41" s="93">
        <f>SUM('【断面別】自動車交通量(A断面流入)'!G41,'【断面別】自動車交通量(B断面流入)'!G41,'【断面別】自動車交通量(C断面流入)'!G41,'【断面別】自動車交通量(D断面流入)'!G41,'【断面別】自動車交通量(E断面流入)'!G41)</f>
        <v>2</v>
      </c>
      <c r="H41" s="93">
        <f t="shared" si="10"/>
        <v>218</v>
      </c>
      <c r="I41" s="93">
        <f t="shared" si="11"/>
        <v>9</v>
      </c>
      <c r="J41" s="93">
        <f t="shared" si="12"/>
        <v>227</v>
      </c>
      <c r="K41" s="92">
        <f t="shared" si="3"/>
        <v>4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SUM('【断面別】自動車交通量(A断面流入)'!D42,'【断面別】自動車交通量(B断面流入)'!D42,'【断面別】自動車交通量(C断面流入)'!D42,'【断面別】自動車交通量(D断面流入)'!D42,'【断面別】自動車交通量(E断面流入)'!D42)</f>
        <v>195</v>
      </c>
      <c r="E42" s="93">
        <f>SUM('【断面別】自動車交通量(A断面流入)'!E42,'【断面別】自動車交通量(B断面流入)'!E42,'【断面別】自動車交通量(C断面流入)'!E42,'【断面別】自動車交通量(D断面流入)'!E42,'【断面別】自動車交通量(E断面流入)'!E42)</f>
        <v>23</v>
      </c>
      <c r="F42" s="93">
        <f>SUM('【断面別】自動車交通量(A断面流入)'!F42,'【断面別】自動車交通量(B断面流入)'!F42,'【断面別】自動車交通量(C断面流入)'!F42,'【断面別】自動車交通量(D断面流入)'!F42,'【断面別】自動車交通量(E断面流入)'!F42)</f>
        <v>7</v>
      </c>
      <c r="G42" s="93">
        <f>SUM('【断面別】自動車交通量(A断面流入)'!G42,'【断面別】自動車交通量(B断面流入)'!G42,'【断面別】自動車交通量(C断面流入)'!G42,'【断面別】自動車交通量(D断面流入)'!G42,'【断面別】自動車交通量(E断面流入)'!G42)</f>
        <v>4</v>
      </c>
      <c r="H42" s="93">
        <f t="shared" si="10"/>
        <v>218</v>
      </c>
      <c r="I42" s="93">
        <f t="shared" si="11"/>
        <v>11</v>
      </c>
      <c r="J42" s="93">
        <f t="shared" si="12"/>
        <v>229</v>
      </c>
      <c r="K42" s="92">
        <f t="shared" si="3"/>
        <v>4.8</v>
      </c>
      <c r="L42" s="91">
        <f t="shared" si="4"/>
        <v>1.5</v>
      </c>
    </row>
    <row r="43" spans="2:12" ht="14.45" customHeight="1">
      <c r="B43" s="90" t="s">
        <v>201</v>
      </c>
      <c r="C43" s="89"/>
      <c r="D43" s="88">
        <f>SUM('【断面別】自動車交通量(A断面流入)'!D43,'【断面別】自動車交通量(B断面流入)'!D43,'【断面別】自動車交通量(C断面流入)'!D43,'【断面別】自動車交通量(D断面流入)'!D43,'【断面別】自動車交通量(E断面流入)'!D43)</f>
        <v>207</v>
      </c>
      <c r="E43" s="87">
        <f>SUM('【断面別】自動車交通量(A断面流入)'!E43,'【断面別】自動車交通量(B断面流入)'!E43,'【断面別】自動車交通量(C断面流入)'!E43,'【断面別】自動車交通量(D断面流入)'!E43,'【断面別】自動車交通量(E断面流入)'!E43)</f>
        <v>15</v>
      </c>
      <c r="F43" s="87">
        <f>SUM('【断面別】自動車交通量(A断面流入)'!F43,'【断面別】自動車交通量(B断面流入)'!F43,'【断面別】自動車交通量(C断面流入)'!F43,'【断面別】自動車交通量(D断面流入)'!F43,'【断面別】自動車交通量(E断面流入)'!F43)</f>
        <v>6</v>
      </c>
      <c r="G43" s="87">
        <f>SUM('【断面別】自動車交通量(A断面流入)'!G43,'【断面別】自動車交通量(B断面流入)'!G43,'【断面別】自動車交通量(C断面流入)'!G43,'【断面別】自動車交通量(D断面流入)'!G43,'【断面別】自動車交通量(E断面流入)'!G43)</f>
        <v>2</v>
      </c>
      <c r="H43" s="87">
        <f t="shared" si="10"/>
        <v>222</v>
      </c>
      <c r="I43" s="87">
        <f t="shared" si="11"/>
        <v>8</v>
      </c>
      <c r="J43" s="87">
        <f t="shared" si="12"/>
        <v>230</v>
      </c>
      <c r="K43" s="86">
        <f t="shared" si="3"/>
        <v>3.5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1176</v>
      </c>
      <c r="E44" s="81">
        <f t="shared" si="13"/>
        <v>162</v>
      </c>
      <c r="F44" s="81">
        <f t="shared" si="13"/>
        <v>46</v>
      </c>
      <c r="G44" s="81">
        <f t="shared" si="13"/>
        <v>12</v>
      </c>
      <c r="H44" s="81">
        <f t="shared" si="13"/>
        <v>1338</v>
      </c>
      <c r="I44" s="81">
        <f t="shared" si="13"/>
        <v>58</v>
      </c>
      <c r="J44" s="81">
        <f t="shared" si="13"/>
        <v>1396</v>
      </c>
      <c r="K44" s="80">
        <f t="shared" si="3"/>
        <v>4.2</v>
      </c>
      <c r="L44" s="79">
        <f t="shared" si="4"/>
        <v>9</v>
      </c>
    </row>
    <row r="45" spans="2:12" ht="14.45" customHeight="1" thickTop="1">
      <c r="B45" s="102" t="s">
        <v>92</v>
      </c>
      <c r="C45" s="101"/>
      <c r="D45" s="100">
        <f>SUM('【断面別】自動車交通量(A断面流入)'!D45,'【断面別】自動車交通量(B断面流入)'!D45,'【断面別】自動車交通量(C断面流入)'!D45,'【断面別】自動車交通量(D断面流入)'!D45,'【断面別】自動車交通量(E断面流入)'!D45)</f>
        <v>182</v>
      </c>
      <c r="E45" s="99">
        <f>SUM('【断面別】自動車交通量(A断面流入)'!E45,'【断面別】自動車交通量(B断面流入)'!E45,'【断面別】自動車交通量(C断面流入)'!E45,'【断面別】自動車交通量(D断面流入)'!E45,'【断面別】自動車交通量(E断面流入)'!E45)</f>
        <v>15</v>
      </c>
      <c r="F45" s="99">
        <f>SUM('【断面別】自動車交通量(A断面流入)'!F45,'【断面別】自動車交通量(B断面流入)'!F45,'【断面別】自動車交通量(C断面流入)'!F45,'【断面別】自動車交通量(D断面流入)'!F45,'【断面別】自動車交通量(E断面流入)'!F45)</f>
        <v>12</v>
      </c>
      <c r="G45" s="99">
        <f>SUM('【断面別】自動車交通量(A断面流入)'!G45,'【断面別】自動車交通量(B断面流入)'!G45,'【断面別】自動車交通量(C断面流入)'!G45,'【断面別】自動車交通量(D断面流入)'!G45,'【断面別】自動車交通量(E断面流入)'!G45)</f>
        <v>3</v>
      </c>
      <c r="H45" s="99">
        <f t="shared" ref="H45:H50" si="14">SUM(D45:E45)</f>
        <v>197</v>
      </c>
      <c r="I45" s="99">
        <f t="shared" ref="I45:I50" si="15">SUM(F45:G45)</f>
        <v>15</v>
      </c>
      <c r="J45" s="99">
        <f t="shared" ref="J45:J50" si="16">SUM(H45:I45)</f>
        <v>212</v>
      </c>
      <c r="K45" s="98">
        <f t="shared" si="3"/>
        <v>7.1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SUM('【断面別】自動車交通量(A断面流入)'!D46,'【断面別】自動車交通量(B断面流入)'!D46,'【断面別】自動車交通量(C断面流入)'!D46,'【断面別】自動車交通量(D断面流入)'!D46,'【断面別】自動車交通量(E断面流入)'!D46)</f>
        <v>203</v>
      </c>
      <c r="E46" s="93">
        <f>SUM('【断面別】自動車交通量(A断面流入)'!E46,'【断面別】自動車交通量(B断面流入)'!E46,'【断面別】自動車交通量(C断面流入)'!E46,'【断面別】自動車交通量(D断面流入)'!E46,'【断面別】自動車交通量(E断面流入)'!E46)</f>
        <v>13</v>
      </c>
      <c r="F46" s="93">
        <f>SUM('【断面別】自動車交通量(A断面流入)'!F46,'【断面別】自動車交通量(B断面流入)'!F46,'【断面別】自動車交通量(C断面流入)'!F46,'【断面別】自動車交通量(D断面流入)'!F46,'【断面別】自動車交通量(E断面流入)'!F46)</f>
        <v>3</v>
      </c>
      <c r="G46" s="93">
        <f>SUM('【断面別】自動車交通量(A断面流入)'!G46,'【断面別】自動車交通量(B断面流入)'!G46,'【断面別】自動車交通量(C断面流入)'!G46,'【断面別】自動車交通量(D断面流入)'!G46,'【断面別】自動車交通量(E断面流入)'!G46)</f>
        <v>3</v>
      </c>
      <c r="H46" s="93">
        <f t="shared" si="14"/>
        <v>216</v>
      </c>
      <c r="I46" s="93">
        <f t="shared" si="15"/>
        <v>6</v>
      </c>
      <c r="J46" s="93">
        <f t="shared" si="16"/>
        <v>222</v>
      </c>
      <c r="K46" s="92">
        <f t="shared" si="3"/>
        <v>2.7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f>SUM('【断面別】自動車交通量(A断面流入)'!D47,'【断面別】自動車交通量(B断面流入)'!D47,'【断面別】自動車交通量(C断面流入)'!D47,'【断面別】自動車交通量(D断面流入)'!D47,'【断面別】自動車交通量(E断面流入)'!D47)</f>
        <v>192</v>
      </c>
      <c r="E47" s="93">
        <f>SUM('【断面別】自動車交通量(A断面流入)'!E47,'【断面別】自動車交通量(B断面流入)'!E47,'【断面別】自動車交通量(C断面流入)'!E47,'【断面別】自動車交通量(D断面流入)'!E47,'【断面別】自動車交通量(E断面流入)'!E47)</f>
        <v>9</v>
      </c>
      <c r="F47" s="93">
        <f>SUM('【断面別】自動車交通量(A断面流入)'!F47,'【断面別】自動車交通量(B断面流入)'!F47,'【断面別】自動車交通量(C断面流入)'!F47,'【断面別】自動車交通量(D断面流入)'!F47,'【断面別】自動車交通量(E断面流入)'!F47)</f>
        <v>5</v>
      </c>
      <c r="G47" s="93">
        <f>SUM('【断面別】自動車交通量(A断面流入)'!G47,'【断面別】自動車交通量(B断面流入)'!G47,'【断面別】自動車交通量(C断面流入)'!G47,'【断面別】自動車交通量(D断面流入)'!G47,'【断面別】自動車交通量(E断面流入)'!G47)</f>
        <v>1</v>
      </c>
      <c r="H47" s="93">
        <f t="shared" si="14"/>
        <v>201</v>
      </c>
      <c r="I47" s="93">
        <f t="shared" si="15"/>
        <v>6</v>
      </c>
      <c r="J47" s="93">
        <f t="shared" si="16"/>
        <v>207</v>
      </c>
      <c r="K47" s="92">
        <f t="shared" si="3"/>
        <v>2.9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SUM('【断面別】自動車交通量(A断面流入)'!D48,'【断面別】自動車交通量(B断面流入)'!D48,'【断面別】自動車交通量(C断面流入)'!D48,'【断面別】自動車交通量(D断面流入)'!D48,'【断面別】自動車交通量(E断面流入)'!D48)</f>
        <v>189</v>
      </c>
      <c r="E48" s="93">
        <f>SUM('【断面別】自動車交通量(A断面流入)'!E48,'【断面別】自動車交通量(B断面流入)'!E48,'【断面別】自動車交通量(C断面流入)'!E48,'【断面別】自動車交通量(D断面流入)'!E48,'【断面別】自動車交通量(E断面流入)'!E48)</f>
        <v>9</v>
      </c>
      <c r="F48" s="93">
        <f>SUM('【断面別】自動車交通量(A断面流入)'!F48,'【断面別】自動車交通量(B断面流入)'!F48,'【断面別】自動車交通量(C断面流入)'!F48,'【断面別】自動車交通量(D断面流入)'!F48,'【断面別】自動車交通量(E断面流入)'!F48)</f>
        <v>3</v>
      </c>
      <c r="G48" s="93">
        <f>SUM('【断面別】自動車交通量(A断面流入)'!G48,'【断面別】自動車交通量(B断面流入)'!G48,'【断面別】自動車交通量(C断面流入)'!G48,'【断面別】自動車交通量(D断面流入)'!G48,'【断面別】自動車交通量(E断面流入)'!G48)</f>
        <v>0</v>
      </c>
      <c r="H48" s="93">
        <f t="shared" si="14"/>
        <v>198</v>
      </c>
      <c r="I48" s="93">
        <f t="shared" si="15"/>
        <v>3</v>
      </c>
      <c r="J48" s="93">
        <f t="shared" si="16"/>
        <v>201</v>
      </c>
      <c r="K48" s="92">
        <f t="shared" si="3"/>
        <v>1.5</v>
      </c>
      <c r="L48" s="91">
        <f t="shared" si="4"/>
        <v>1.3</v>
      </c>
    </row>
    <row r="49" spans="2:13" ht="14.45" customHeight="1">
      <c r="B49" s="96" t="s">
        <v>88</v>
      </c>
      <c r="C49" s="95"/>
      <c r="D49" s="94">
        <f>SUM('【断面別】自動車交通量(A断面流入)'!D49,'【断面別】自動車交通量(B断面流入)'!D49,'【断面別】自動車交通量(C断面流入)'!D49,'【断面別】自動車交通量(D断面流入)'!D49,'【断面別】自動車交通量(E断面流入)'!D49)</f>
        <v>243</v>
      </c>
      <c r="E49" s="93">
        <f>SUM('【断面別】自動車交通量(A断面流入)'!E49,'【断面別】自動車交通量(B断面流入)'!E49,'【断面別】自動車交通量(C断面流入)'!E49,'【断面別】自動車交通量(D断面流入)'!E49,'【断面別】自動車交通量(E断面流入)'!E49)</f>
        <v>15</v>
      </c>
      <c r="F49" s="93">
        <f>SUM('【断面別】自動車交通量(A断面流入)'!F49,'【断面別】自動車交通量(B断面流入)'!F49,'【断面別】自動車交通量(C断面流入)'!F49,'【断面別】自動車交通量(D断面流入)'!F49,'【断面別】自動車交通量(E断面流入)'!F49)</f>
        <v>6</v>
      </c>
      <c r="G49" s="93">
        <f>SUM('【断面別】自動車交通量(A断面流入)'!G49,'【断面別】自動車交通量(B断面流入)'!G49,'【断面別】自動車交通量(C断面流入)'!G49,'【断面別】自動車交通量(D断面流入)'!G49,'【断面別】自動車交通量(E断面流入)'!G49)</f>
        <v>3</v>
      </c>
      <c r="H49" s="93">
        <f t="shared" si="14"/>
        <v>258</v>
      </c>
      <c r="I49" s="93">
        <f t="shared" si="15"/>
        <v>9</v>
      </c>
      <c r="J49" s="93">
        <f t="shared" si="16"/>
        <v>267</v>
      </c>
      <c r="K49" s="92">
        <f t="shared" si="3"/>
        <v>3.4</v>
      </c>
      <c r="L49" s="91">
        <f t="shared" si="4"/>
        <v>1.7</v>
      </c>
    </row>
    <row r="50" spans="2:13" ht="14.45" customHeight="1">
      <c r="B50" s="90" t="s">
        <v>200</v>
      </c>
      <c r="C50" s="89"/>
      <c r="D50" s="88">
        <f>SUM('【断面別】自動車交通量(A断面流入)'!D50,'【断面別】自動車交通量(B断面流入)'!D50,'【断面別】自動車交通量(C断面流入)'!D50,'【断面別】自動車交通量(D断面流入)'!D50,'【断面別】自動車交通量(E断面流入)'!D50)</f>
        <v>154</v>
      </c>
      <c r="E50" s="87">
        <f>SUM('【断面別】自動車交通量(A断面流入)'!E50,'【断面別】自動車交通量(B断面流入)'!E50,'【断面別】自動車交通量(C断面流入)'!E50,'【断面別】自動車交通量(D断面流入)'!E50,'【断面別】自動車交通量(E断面流入)'!E50)</f>
        <v>8</v>
      </c>
      <c r="F50" s="87">
        <f>SUM('【断面別】自動車交通量(A断面流入)'!F50,'【断面別】自動車交通量(B断面流入)'!F50,'【断面別】自動車交通量(C断面流入)'!F50,'【断面別】自動車交通量(D断面流入)'!F50,'【断面別】自動車交通量(E断面流入)'!F50)</f>
        <v>1</v>
      </c>
      <c r="G50" s="87">
        <f>SUM('【断面別】自動車交通量(A断面流入)'!G50,'【断面別】自動車交通量(B断面流入)'!G50,'【断面別】自動車交通量(C断面流入)'!G50,'【断面別】自動車交通量(D断面流入)'!G50,'【断面別】自動車交通量(E断面流入)'!G50)</f>
        <v>1</v>
      </c>
      <c r="H50" s="87">
        <f t="shared" si="14"/>
        <v>162</v>
      </c>
      <c r="I50" s="87">
        <f t="shared" si="15"/>
        <v>2</v>
      </c>
      <c r="J50" s="87">
        <f t="shared" si="16"/>
        <v>164</v>
      </c>
      <c r="K50" s="86">
        <f t="shared" si="3"/>
        <v>1.2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1163</v>
      </c>
      <c r="E51" s="81">
        <f t="shared" si="17"/>
        <v>69</v>
      </c>
      <c r="F51" s="81">
        <f t="shared" si="17"/>
        <v>30</v>
      </c>
      <c r="G51" s="81">
        <f t="shared" si="17"/>
        <v>11</v>
      </c>
      <c r="H51" s="81">
        <f t="shared" si="17"/>
        <v>1232</v>
      </c>
      <c r="I51" s="81">
        <f t="shared" si="17"/>
        <v>41</v>
      </c>
      <c r="J51" s="81">
        <f t="shared" si="17"/>
        <v>1273</v>
      </c>
      <c r="K51" s="80">
        <f t="shared" si="3"/>
        <v>3.2</v>
      </c>
      <c r="L51" s="79">
        <f t="shared" si="4"/>
        <v>8.1999999999999993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12830</v>
      </c>
      <c r="E52" s="75">
        <f t="shared" si="18"/>
        <v>1695</v>
      </c>
      <c r="F52" s="75">
        <f t="shared" si="18"/>
        <v>836</v>
      </c>
      <c r="G52" s="75">
        <f t="shared" si="18"/>
        <v>141</v>
      </c>
      <c r="H52" s="75">
        <f t="shared" si="18"/>
        <v>14525</v>
      </c>
      <c r="I52" s="75">
        <f t="shared" si="18"/>
        <v>977</v>
      </c>
      <c r="J52" s="75">
        <f t="shared" si="18"/>
        <v>15502</v>
      </c>
      <c r="K52" s="74">
        <f t="shared" si="3"/>
        <v>6.3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62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8</v>
      </c>
      <c r="E16" s="99">
        <v>0</v>
      </c>
      <c r="F16" s="99">
        <v>2</v>
      </c>
      <c r="G16" s="99">
        <v>0</v>
      </c>
      <c r="H16" s="99">
        <f t="shared" ref="H16:H21" si="0">SUM(D16:E16)</f>
        <v>8</v>
      </c>
      <c r="I16" s="99">
        <f t="shared" ref="I16:I21" si="1">SUM(F16:G16)</f>
        <v>2</v>
      </c>
      <c r="J16" s="99">
        <f t="shared" ref="J16:J21" si="2">SUM(H16:I16)</f>
        <v>10</v>
      </c>
      <c r="K16" s="98">
        <f t="shared" ref="K16:K52" si="3">IF(J16=0,0,ROUND(I16/J16*100,1))</f>
        <v>20</v>
      </c>
      <c r="L16" s="97">
        <f t="shared" ref="L16:L52" si="4">IF(J16=0,0,ROUND(J16/$J$52*100,1))</f>
        <v>1.5</v>
      </c>
    </row>
    <row r="17" spans="2:12" ht="14.45" customHeight="1">
      <c r="B17" s="96" t="s">
        <v>166</v>
      </c>
      <c r="C17" s="95"/>
      <c r="D17" s="94">
        <v>13</v>
      </c>
      <c r="E17" s="93">
        <v>0</v>
      </c>
      <c r="F17" s="93">
        <v>0</v>
      </c>
      <c r="G17" s="93">
        <v>1</v>
      </c>
      <c r="H17" s="93">
        <f t="shared" si="0"/>
        <v>13</v>
      </c>
      <c r="I17" s="93">
        <f t="shared" si="1"/>
        <v>1</v>
      </c>
      <c r="J17" s="93">
        <f t="shared" si="2"/>
        <v>14</v>
      </c>
      <c r="K17" s="92">
        <f t="shared" si="3"/>
        <v>7.1</v>
      </c>
      <c r="L17" s="91">
        <f t="shared" si="4"/>
        <v>2</v>
      </c>
    </row>
    <row r="18" spans="2:12" ht="14.45" customHeight="1">
      <c r="B18" s="96" t="s">
        <v>165</v>
      </c>
      <c r="C18" s="95"/>
      <c r="D18" s="94">
        <v>10</v>
      </c>
      <c r="E18" s="93">
        <v>1</v>
      </c>
      <c r="F18" s="93">
        <v>0</v>
      </c>
      <c r="G18" s="93">
        <v>1</v>
      </c>
      <c r="H18" s="93">
        <f t="shared" si="0"/>
        <v>11</v>
      </c>
      <c r="I18" s="93">
        <f t="shared" si="1"/>
        <v>1</v>
      </c>
      <c r="J18" s="93">
        <f t="shared" si="2"/>
        <v>12</v>
      </c>
      <c r="K18" s="92">
        <f t="shared" si="3"/>
        <v>8.3000000000000007</v>
      </c>
      <c r="L18" s="91">
        <f t="shared" si="4"/>
        <v>1.7</v>
      </c>
    </row>
    <row r="19" spans="2:12" ht="14.45" customHeight="1">
      <c r="B19" s="96" t="s">
        <v>164</v>
      </c>
      <c r="C19" s="95"/>
      <c r="D19" s="94">
        <v>12</v>
      </c>
      <c r="E19" s="93">
        <v>1</v>
      </c>
      <c r="F19" s="93">
        <v>0</v>
      </c>
      <c r="G19" s="93">
        <v>1</v>
      </c>
      <c r="H19" s="93">
        <f t="shared" si="0"/>
        <v>13</v>
      </c>
      <c r="I19" s="93">
        <f t="shared" si="1"/>
        <v>1</v>
      </c>
      <c r="J19" s="93">
        <f t="shared" si="2"/>
        <v>14</v>
      </c>
      <c r="K19" s="92">
        <f t="shared" si="3"/>
        <v>7.1</v>
      </c>
      <c r="L19" s="91">
        <f t="shared" si="4"/>
        <v>2</v>
      </c>
    </row>
    <row r="20" spans="2:12" ht="14.45" customHeight="1">
      <c r="B20" s="96" t="s">
        <v>163</v>
      </c>
      <c r="C20" s="95"/>
      <c r="D20" s="94">
        <v>9</v>
      </c>
      <c r="E20" s="93">
        <v>0</v>
      </c>
      <c r="F20" s="93">
        <v>0</v>
      </c>
      <c r="G20" s="93">
        <v>0</v>
      </c>
      <c r="H20" s="93">
        <f t="shared" si="0"/>
        <v>9</v>
      </c>
      <c r="I20" s="93">
        <f t="shared" si="1"/>
        <v>0</v>
      </c>
      <c r="J20" s="93">
        <f t="shared" si="2"/>
        <v>9</v>
      </c>
      <c r="K20" s="92">
        <f t="shared" si="3"/>
        <v>0</v>
      </c>
      <c r="L20" s="91">
        <f t="shared" si="4"/>
        <v>1.3</v>
      </c>
    </row>
    <row r="21" spans="2:12" ht="14.45" customHeight="1">
      <c r="B21" s="90" t="s">
        <v>162</v>
      </c>
      <c r="C21" s="89"/>
      <c r="D21" s="88">
        <v>11</v>
      </c>
      <c r="E21" s="87">
        <v>0</v>
      </c>
      <c r="F21" s="87">
        <v>2</v>
      </c>
      <c r="G21" s="87">
        <v>1</v>
      </c>
      <c r="H21" s="87">
        <f t="shared" si="0"/>
        <v>11</v>
      </c>
      <c r="I21" s="87">
        <f t="shared" si="1"/>
        <v>3</v>
      </c>
      <c r="J21" s="87">
        <f t="shared" si="2"/>
        <v>14</v>
      </c>
      <c r="K21" s="86">
        <f t="shared" si="3"/>
        <v>21.4</v>
      </c>
      <c r="L21" s="85">
        <f t="shared" si="4"/>
        <v>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63</v>
      </c>
      <c r="E22" s="81">
        <f t="shared" si="5"/>
        <v>2</v>
      </c>
      <c r="F22" s="81">
        <f t="shared" si="5"/>
        <v>4</v>
      </c>
      <c r="G22" s="81">
        <f t="shared" si="5"/>
        <v>4</v>
      </c>
      <c r="H22" s="81">
        <f t="shared" si="5"/>
        <v>65</v>
      </c>
      <c r="I22" s="81">
        <f t="shared" si="5"/>
        <v>8</v>
      </c>
      <c r="J22" s="81">
        <f t="shared" si="5"/>
        <v>73</v>
      </c>
      <c r="K22" s="80">
        <f t="shared" si="3"/>
        <v>11</v>
      </c>
      <c r="L22" s="79">
        <f t="shared" si="4"/>
        <v>10.6</v>
      </c>
    </row>
    <row r="23" spans="2:12" ht="14.45" customHeight="1" thickTop="1">
      <c r="B23" s="102" t="s">
        <v>114</v>
      </c>
      <c r="C23" s="101"/>
      <c r="D23" s="100">
        <v>10</v>
      </c>
      <c r="E23" s="99">
        <v>0</v>
      </c>
      <c r="F23" s="99">
        <v>0</v>
      </c>
      <c r="G23" s="99">
        <v>1</v>
      </c>
      <c r="H23" s="99">
        <f t="shared" ref="H23:H28" si="6">SUM(D23:E23)</f>
        <v>10</v>
      </c>
      <c r="I23" s="99">
        <f t="shared" ref="I23:I28" si="7">SUM(F23:G23)</f>
        <v>1</v>
      </c>
      <c r="J23" s="99">
        <f t="shared" ref="J23:J28" si="8">SUM(H23:I23)</f>
        <v>11</v>
      </c>
      <c r="K23" s="98">
        <f t="shared" si="3"/>
        <v>9.1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v>11</v>
      </c>
      <c r="E24" s="93">
        <v>0</v>
      </c>
      <c r="F24" s="93">
        <v>0</v>
      </c>
      <c r="G24" s="93">
        <v>1</v>
      </c>
      <c r="H24" s="93">
        <f t="shared" si="6"/>
        <v>11</v>
      </c>
      <c r="I24" s="93">
        <f t="shared" si="7"/>
        <v>1</v>
      </c>
      <c r="J24" s="93">
        <f t="shared" si="8"/>
        <v>12</v>
      </c>
      <c r="K24" s="92">
        <f t="shared" si="3"/>
        <v>8.3000000000000007</v>
      </c>
      <c r="L24" s="91">
        <f t="shared" si="4"/>
        <v>1.7</v>
      </c>
    </row>
    <row r="25" spans="2:12" ht="14.45" customHeight="1">
      <c r="B25" s="96" t="s">
        <v>112</v>
      </c>
      <c r="C25" s="95"/>
      <c r="D25" s="94">
        <v>8</v>
      </c>
      <c r="E25" s="93">
        <v>0</v>
      </c>
      <c r="F25" s="93">
        <v>1</v>
      </c>
      <c r="G25" s="93">
        <v>0</v>
      </c>
      <c r="H25" s="93">
        <f t="shared" si="6"/>
        <v>8</v>
      </c>
      <c r="I25" s="93">
        <f t="shared" si="7"/>
        <v>1</v>
      </c>
      <c r="J25" s="93">
        <f t="shared" si="8"/>
        <v>9</v>
      </c>
      <c r="K25" s="92">
        <f t="shared" si="3"/>
        <v>11.1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v>13</v>
      </c>
      <c r="E26" s="93">
        <v>0</v>
      </c>
      <c r="F26" s="93">
        <v>0</v>
      </c>
      <c r="G26" s="93">
        <v>0</v>
      </c>
      <c r="H26" s="93">
        <f t="shared" si="6"/>
        <v>13</v>
      </c>
      <c r="I26" s="93">
        <f t="shared" si="7"/>
        <v>0</v>
      </c>
      <c r="J26" s="93">
        <f t="shared" si="8"/>
        <v>13</v>
      </c>
      <c r="K26" s="92">
        <f t="shared" si="3"/>
        <v>0</v>
      </c>
      <c r="L26" s="91">
        <f t="shared" si="4"/>
        <v>1.9</v>
      </c>
    </row>
    <row r="27" spans="2:12" ht="14.45" customHeight="1">
      <c r="B27" s="96" t="s">
        <v>110</v>
      </c>
      <c r="C27" s="95"/>
      <c r="D27" s="94">
        <v>15</v>
      </c>
      <c r="E27" s="93">
        <v>0</v>
      </c>
      <c r="F27" s="93">
        <v>0</v>
      </c>
      <c r="G27" s="93">
        <v>0</v>
      </c>
      <c r="H27" s="93">
        <f t="shared" si="6"/>
        <v>15</v>
      </c>
      <c r="I27" s="93">
        <f t="shared" si="7"/>
        <v>0</v>
      </c>
      <c r="J27" s="93">
        <f t="shared" si="8"/>
        <v>15</v>
      </c>
      <c r="K27" s="92">
        <f t="shared" si="3"/>
        <v>0</v>
      </c>
      <c r="L27" s="91">
        <f t="shared" si="4"/>
        <v>2.2000000000000002</v>
      </c>
    </row>
    <row r="28" spans="2:12" ht="14.45" customHeight="1">
      <c r="B28" s="90" t="s">
        <v>161</v>
      </c>
      <c r="C28" s="89"/>
      <c r="D28" s="88">
        <v>16</v>
      </c>
      <c r="E28" s="87">
        <v>0</v>
      </c>
      <c r="F28" s="87">
        <v>1</v>
      </c>
      <c r="G28" s="87">
        <v>1</v>
      </c>
      <c r="H28" s="87">
        <f t="shared" si="6"/>
        <v>16</v>
      </c>
      <c r="I28" s="87">
        <f t="shared" si="7"/>
        <v>2</v>
      </c>
      <c r="J28" s="87">
        <f t="shared" si="8"/>
        <v>18</v>
      </c>
      <c r="K28" s="86">
        <f t="shared" si="3"/>
        <v>11.1</v>
      </c>
      <c r="L28" s="85">
        <f t="shared" si="4"/>
        <v>2.6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73</v>
      </c>
      <c r="E29" s="81">
        <f t="shared" si="9"/>
        <v>0</v>
      </c>
      <c r="F29" s="81">
        <f t="shared" si="9"/>
        <v>2</v>
      </c>
      <c r="G29" s="81">
        <f t="shared" si="9"/>
        <v>3</v>
      </c>
      <c r="H29" s="81">
        <f t="shared" si="9"/>
        <v>73</v>
      </c>
      <c r="I29" s="81">
        <f t="shared" si="9"/>
        <v>5</v>
      </c>
      <c r="J29" s="81">
        <f t="shared" si="9"/>
        <v>78</v>
      </c>
      <c r="K29" s="80">
        <f t="shared" si="3"/>
        <v>6.4</v>
      </c>
      <c r="L29" s="79">
        <f t="shared" si="4"/>
        <v>11.3</v>
      </c>
    </row>
    <row r="30" spans="2:12" ht="14.45" customHeight="1" thickTop="1">
      <c r="B30" s="110" t="s">
        <v>160</v>
      </c>
      <c r="C30" s="109"/>
      <c r="D30" s="76">
        <v>71</v>
      </c>
      <c r="E30" s="75">
        <v>0</v>
      </c>
      <c r="F30" s="75">
        <v>0</v>
      </c>
      <c r="G30" s="75">
        <v>3</v>
      </c>
      <c r="H30" s="75">
        <f t="shared" ref="H30:H43" si="10">SUM(D30:E30)</f>
        <v>71</v>
      </c>
      <c r="I30" s="75">
        <f t="shared" ref="I30:I43" si="11">SUM(F30:G30)</f>
        <v>3</v>
      </c>
      <c r="J30" s="75">
        <f t="shared" ref="J30:J43" si="12">SUM(H30:I30)</f>
        <v>74</v>
      </c>
      <c r="K30" s="74">
        <f t="shared" si="3"/>
        <v>4.0999999999999996</v>
      </c>
      <c r="L30" s="73">
        <f t="shared" si="4"/>
        <v>10.8</v>
      </c>
    </row>
    <row r="31" spans="2:12" ht="14.45" customHeight="1">
      <c r="B31" s="108" t="s">
        <v>159</v>
      </c>
      <c r="C31" s="107"/>
      <c r="D31" s="106">
        <v>60</v>
      </c>
      <c r="E31" s="105">
        <v>1</v>
      </c>
      <c r="F31" s="105">
        <v>4</v>
      </c>
      <c r="G31" s="105">
        <v>2</v>
      </c>
      <c r="H31" s="105">
        <f t="shared" si="10"/>
        <v>61</v>
      </c>
      <c r="I31" s="105">
        <f t="shared" si="11"/>
        <v>6</v>
      </c>
      <c r="J31" s="105">
        <f t="shared" si="12"/>
        <v>67</v>
      </c>
      <c r="K31" s="104">
        <f t="shared" si="3"/>
        <v>9</v>
      </c>
      <c r="L31" s="103">
        <f t="shared" si="4"/>
        <v>9.6999999999999993</v>
      </c>
    </row>
    <row r="32" spans="2:12" ht="14.45" customHeight="1">
      <c r="B32" s="108" t="s">
        <v>158</v>
      </c>
      <c r="C32" s="107"/>
      <c r="D32" s="106">
        <v>57</v>
      </c>
      <c r="E32" s="105">
        <v>3</v>
      </c>
      <c r="F32" s="105">
        <v>9</v>
      </c>
      <c r="G32" s="105">
        <v>1</v>
      </c>
      <c r="H32" s="105">
        <f t="shared" si="10"/>
        <v>60</v>
      </c>
      <c r="I32" s="105">
        <f t="shared" si="11"/>
        <v>10</v>
      </c>
      <c r="J32" s="105">
        <f t="shared" si="12"/>
        <v>70</v>
      </c>
      <c r="K32" s="104">
        <f t="shared" si="3"/>
        <v>14.3</v>
      </c>
      <c r="L32" s="103">
        <f t="shared" si="4"/>
        <v>10.199999999999999</v>
      </c>
    </row>
    <row r="33" spans="2:12" ht="14.45" customHeight="1">
      <c r="B33" s="108" t="s">
        <v>157</v>
      </c>
      <c r="C33" s="107"/>
      <c r="D33" s="106">
        <v>47</v>
      </c>
      <c r="E33" s="105">
        <v>1</v>
      </c>
      <c r="F33" s="105">
        <v>6</v>
      </c>
      <c r="G33" s="105">
        <v>1</v>
      </c>
      <c r="H33" s="105">
        <f t="shared" si="10"/>
        <v>48</v>
      </c>
      <c r="I33" s="105">
        <f t="shared" si="11"/>
        <v>7</v>
      </c>
      <c r="J33" s="105">
        <f t="shared" si="12"/>
        <v>55</v>
      </c>
      <c r="K33" s="104">
        <f t="shared" si="3"/>
        <v>12.7</v>
      </c>
      <c r="L33" s="103">
        <f t="shared" si="4"/>
        <v>8</v>
      </c>
    </row>
    <row r="34" spans="2:12" ht="14.45" customHeight="1">
      <c r="B34" s="108" t="s">
        <v>156</v>
      </c>
      <c r="C34" s="107"/>
      <c r="D34" s="106">
        <v>40</v>
      </c>
      <c r="E34" s="105">
        <v>0</v>
      </c>
      <c r="F34" s="105">
        <v>6</v>
      </c>
      <c r="G34" s="105">
        <v>2</v>
      </c>
      <c r="H34" s="105">
        <f t="shared" si="10"/>
        <v>40</v>
      </c>
      <c r="I34" s="105">
        <f t="shared" si="11"/>
        <v>8</v>
      </c>
      <c r="J34" s="105">
        <f t="shared" si="12"/>
        <v>48</v>
      </c>
      <c r="K34" s="104">
        <f t="shared" si="3"/>
        <v>16.7</v>
      </c>
      <c r="L34" s="103">
        <f t="shared" si="4"/>
        <v>7</v>
      </c>
    </row>
    <row r="35" spans="2:12" ht="14.45" customHeight="1">
      <c r="B35" s="108" t="s">
        <v>155</v>
      </c>
      <c r="C35" s="107"/>
      <c r="D35" s="106">
        <v>43</v>
      </c>
      <c r="E35" s="105">
        <v>1</v>
      </c>
      <c r="F35" s="105">
        <v>2</v>
      </c>
      <c r="G35" s="105">
        <v>2</v>
      </c>
      <c r="H35" s="105">
        <f t="shared" si="10"/>
        <v>44</v>
      </c>
      <c r="I35" s="105">
        <f t="shared" si="11"/>
        <v>4</v>
      </c>
      <c r="J35" s="105">
        <f t="shared" si="12"/>
        <v>48</v>
      </c>
      <c r="K35" s="104">
        <f t="shared" si="3"/>
        <v>8.3000000000000007</v>
      </c>
      <c r="L35" s="103">
        <f t="shared" si="4"/>
        <v>7</v>
      </c>
    </row>
    <row r="36" spans="2:12" ht="14.45" customHeight="1">
      <c r="B36" s="108" t="s">
        <v>154</v>
      </c>
      <c r="C36" s="107"/>
      <c r="D36" s="106">
        <v>37</v>
      </c>
      <c r="E36" s="105">
        <v>1</v>
      </c>
      <c r="F36" s="105">
        <v>6</v>
      </c>
      <c r="G36" s="105">
        <v>2</v>
      </c>
      <c r="H36" s="105">
        <f t="shared" si="10"/>
        <v>38</v>
      </c>
      <c r="I36" s="105">
        <f t="shared" si="11"/>
        <v>8</v>
      </c>
      <c r="J36" s="105">
        <f t="shared" si="12"/>
        <v>46</v>
      </c>
      <c r="K36" s="104">
        <f t="shared" si="3"/>
        <v>17.399999999999999</v>
      </c>
      <c r="L36" s="103">
        <f t="shared" si="4"/>
        <v>6.7</v>
      </c>
    </row>
    <row r="37" spans="2:12" ht="14.45" customHeight="1">
      <c r="B37" s="108" t="s">
        <v>153</v>
      </c>
      <c r="C37" s="107"/>
      <c r="D37" s="106">
        <v>36</v>
      </c>
      <c r="E37" s="105">
        <v>0</v>
      </c>
      <c r="F37" s="105">
        <v>4</v>
      </c>
      <c r="G37" s="105">
        <v>2</v>
      </c>
      <c r="H37" s="105">
        <f t="shared" si="10"/>
        <v>36</v>
      </c>
      <c r="I37" s="105">
        <f t="shared" si="11"/>
        <v>6</v>
      </c>
      <c r="J37" s="105">
        <f t="shared" si="12"/>
        <v>42</v>
      </c>
      <c r="K37" s="104">
        <f t="shared" si="3"/>
        <v>14.3</v>
      </c>
      <c r="L37" s="103">
        <f t="shared" si="4"/>
        <v>6.1</v>
      </c>
    </row>
    <row r="38" spans="2:12" ht="14.45" customHeight="1">
      <c r="B38" s="102" t="s">
        <v>99</v>
      </c>
      <c r="C38" s="101"/>
      <c r="D38" s="100">
        <v>5</v>
      </c>
      <c r="E38" s="99">
        <v>0</v>
      </c>
      <c r="F38" s="99">
        <v>0</v>
      </c>
      <c r="G38" s="99">
        <v>1</v>
      </c>
      <c r="H38" s="99">
        <f t="shared" si="10"/>
        <v>5</v>
      </c>
      <c r="I38" s="99">
        <f t="shared" si="11"/>
        <v>1</v>
      </c>
      <c r="J38" s="99">
        <f t="shared" si="12"/>
        <v>6</v>
      </c>
      <c r="K38" s="98">
        <f t="shared" si="3"/>
        <v>16.7</v>
      </c>
      <c r="L38" s="97">
        <f t="shared" si="4"/>
        <v>0.9</v>
      </c>
    </row>
    <row r="39" spans="2:12" ht="14.45" customHeight="1">
      <c r="B39" s="96" t="s">
        <v>98</v>
      </c>
      <c r="C39" s="95"/>
      <c r="D39" s="94">
        <v>7</v>
      </c>
      <c r="E39" s="93">
        <v>1</v>
      </c>
      <c r="F39" s="93">
        <v>0</v>
      </c>
      <c r="G39" s="93">
        <v>0</v>
      </c>
      <c r="H39" s="93">
        <f t="shared" si="10"/>
        <v>8</v>
      </c>
      <c r="I39" s="93">
        <f t="shared" si="11"/>
        <v>0</v>
      </c>
      <c r="J39" s="93">
        <f t="shared" si="12"/>
        <v>8</v>
      </c>
      <c r="K39" s="92">
        <f t="shared" si="3"/>
        <v>0</v>
      </c>
      <c r="L39" s="91">
        <f t="shared" si="4"/>
        <v>1.2</v>
      </c>
    </row>
    <row r="40" spans="2:12" ht="14.45" customHeight="1">
      <c r="B40" s="96" t="s">
        <v>97</v>
      </c>
      <c r="C40" s="95"/>
      <c r="D40" s="94">
        <v>8</v>
      </c>
      <c r="E40" s="93">
        <v>0</v>
      </c>
      <c r="F40" s="93">
        <v>0</v>
      </c>
      <c r="G40" s="93">
        <v>0</v>
      </c>
      <c r="H40" s="93">
        <f t="shared" si="10"/>
        <v>8</v>
      </c>
      <c r="I40" s="93">
        <f t="shared" si="11"/>
        <v>0</v>
      </c>
      <c r="J40" s="93">
        <f t="shared" si="12"/>
        <v>8</v>
      </c>
      <c r="K40" s="92">
        <f t="shared" si="3"/>
        <v>0</v>
      </c>
      <c r="L40" s="91">
        <f t="shared" si="4"/>
        <v>1.2</v>
      </c>
    </row>
    <row r="41" spans="2:12" ht="14.45" customHeight="1">
      <c r="B41" s="96" t="s">
        <v>96</v>
      </c>
      <c r="C41" s="95"/>
      <c r="D41" s="94">
        <v>4</v>
      </c>
      <c r="E41" s="93">
        <v>0</v>
      </c>
      <c r="F41" s="93">
        <v>0</v>
      </c>
      <c r="G41" s="93">
        <v>0</v>
      </c>
      <c r="H41" s="93">
        <f t="shared" si="10"/>
        <v>4</v>
      </c>
      <c r="I41" s="93">
        <f t="shared" si="11"/>
        <v>0</v>
      </c>
      <c r="J41" s="93">
        <f t="shared" si="12"/>
        <v>4</v>
      </c>
      <c r="K41" s="92">
        <f t="shared" si="3"/>
        <v>0</v>
      </c>
      <c r="L41" s="91">
        <f t="shared" si="4"/>
        <v>0.6</v>
      </c>
    </row>
    <row r="42" spans="2:12" ht="14.45" customHeight="1">
      <c r="B42" s="96" t="s">
        <v>95</v>
      </c>
      <c r="C42" s="95"/>
      <c r="D42" s="94">
        <v>9</v>
      </c>
      <c r="E42" s="93">
        <v>0</v>
      </c>
      <c r="F42" s="93">
        <v>0</v>
      </c>
      <c r="G42" s="93">
        <v>1</v>
      </c>
      <c r="H42" s="93">
        <f t="shared" si="10"/>
        <v>9</v>
      </c>
      <c r="I42" s="93">
        <f t="shared" si="11"/>
        <v>1</v>
      </c>
      <c r="J42" s="93">
        <f t="shared" si="12"/>
        <v>10</v>
      </c>
      <c r="K42" s="92">
        <f t="shared" si="3"/>
        <v>10</v>
      </c>
      <c r="L42" s="91">
        <f t="shared" si="4"/>
        <v>1.5</v>
      </c>
    </row>
    <row r="43" spans="2:12" ht="14.45" customHeight="1">
      <c r="B43" s="90" t="s">
        <v>152</v>
      </c>
      <c r="C43" s="89"/>
      <c r="D43" s="88">
        <v>7</v>
      </c>
      <c r="E43" s="87">
        <v>0</v>
      </c>
      <c r="F43" s="87">
        <v>0</v>
      </c>
      <c r="G43" s="87">
        <v>1</v>
      </c>
      <c r="H43" s="87">
        <f t="shared" si="10"/>
        <v>7</v>
      </c>
      <c r="I43" s="87">
        <f t="shared" si="11"/>
        <v>1</v>
      </c>
      <c r="J43" s="87">
        <f t="shared" si="12"/>
        <v>8</v>
      </c>
      <c r="K43" s="86">
        <f t="shared" si="3"/>
        <v>12.5</v>
      </c>
      <c r="L43" s="85">
        <f t="shared" si="4"/>
        <v>1.2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40</v>
      </c>
      <c r="E44" s="81">
        <f t="shared" si="13"/>
        <v>1</v>
      </c>
      <c r="F44" s="81">
        <f t="shared" si="13"/>
        <v>0</v>
      </c>
      <c r="G44" s="81">
        <f t="shared" si="13"/>
        <v>3</v>
      </c>
      <c r="H44" s="81">
        <f t="shared" si="13"/>
        <v>41</v>
      </c>
      <c r="I44" s="81">
        <f t="shared" si="13"/>
        <v>3</v>
      </c>
      <c r="J44" s="81">
        <f t="shared" si="13"/>
        <v>44</v>
      </c>
      <c r="K44" s="80">
        <f t="shared" si="3"/>
        <v>6.8</v>
      </c>
      <c r="L44" s="79">
        <f t="shared" si="4"/>
        <v>6.4</v>
      </c>
    </row>
    <row r="45" spans="2:12" ht="14.45" customHeight="1" thickTop="1">
      <c r="B45" s="102" t="s">
        <v>92</v>
      </c>
      <c r="C45" s="101"/>
      <c r="D45" s="100">
        <v>6</v>
      </c>
      <c r="E45" s="99">
        <v>0</v>
      </c>
      <c r="F45" s="99">
        <v>2</v>
      </c>
      <c r="G45" s="99">
        <v>0</v>
      </c>
      <c r="H45" s="99">
        <f t="shared" ref="H45:H50" si="14">SUM(D45:E45)</f>
        <v>6</v>
      </c>
      <c r="I45" s="99">
        <f t="shared" ref="I45:I50" si="15">SUM(F45:G45)</f>
        <v>2</v>
      </c>
      <c r="J45" s="99">
        <f t="shared" ref="J45:J50" si="16">SUM(H45:I45)</f>
        <v>8</v>
      </c>
      <c r="K45" s="98">
        <f t="shared" si="3"/>
        <v>25</v>
      </c>
      <c r="L45" s="97">
        <f t="shared" si="4"/>
        <v>1.2</v>
      </c>
    </row>
    <row r="46" spans="2:12" ht="14.45" customHeight="1">
      <c r="B46" s="96" t="s">
        <v>91</v>
      </c>
      <c r="C46" s="95"/>
      <c r="D46" s="94">
        <v>8</v>
      </c>
      <c r="E46" s="93">
        <v>0</v>
      </c>
      <c r="F46" s="93">
        <v>0</v>
      </c>
      <c r="G46" s="93">
        <v>1</v>
      </c>
      <c r="H46" s="93">
        <f t="shared" si="14"/>
        <v>8</v>
      </c>
      <c r="I46" s="93">
        <f t="shared" si="15"/>
        <v>1</v>
      </c>
      <c r="J46" s="93">
        <f t="shared" si="16"/>
        <v>9</v>
      </c>
      <c r="K46" s="92">
        <f t="shared" si="3"/>
        <v>11.1</v>
      </c>
      <c r="L46" s="91">
        <f t="shared" si="4"/>
        <v>1.3</v>
      </c>
    </row>
    <row r="47" spans="2:12" ht="14.45" customHeight="1">
      <c r="B47" s="96" t="s">
        <v>90</v>
      </c>
      <c r="C47" s="95"/>
      <c r="D47" s="94">
        <v>6</v>
      </c>
      <c r="E47" s="93">
        <v>0</v>
      </c>
      <c r="F47" s="93">
        <v>0</v>
      </c>
      <c r="G47" s="93">
        <v>0</v>
      </c>
      <c r="H47" s="93">
        <f t="shared" si="14"/>
        <v>6</v>
      </c>
      <c r="I47" s="93">
        <f t="shared" si="15"/>
        <v>0</v>
      </c>
      <c r="J47" s="93">
        <f t="shared" si="16"/>
        <v>6</v>
      </c>
      <c r="K47" s="92">
        <f t="shared" si="3"/>
        <v>0</v>
      </c>
      <c r="L47" s="91">
        <f t="shared" si="4"/>
        <v>0.9</v>
      </c>
    </row>
    <row r="48" spans="2:12" ht="14.45" customHeight="1">
      <c r="B48" s="96" t="s">
        <v>89</v>
      </c>
      <c r="C48" s="95"/>
      <c r="D48" s="94">
        <v>7</v>
      </c>
      <c r="E48" s="93">
        <v>0</v>
      </c>
      <c r="F48" s="93">
        <v>0</v>
      </c>
      <c r="G48" s="93">
        <v>0</v>
      </c>
      <c r="H48" s="93">
        <f t="shared" si="14"/>
        <v>7</v>
      </c>
      <c r="I48" s="93">
        <f t="shared" si="15"/>
        <v>0</v>
      </c>
      <c r="J48" s="93">
        <f t="shared" si="16"/>
        <v>7</v>
      </c>
      <c r="K48" s="92">
        <f t="shared" si="3"/>
        <v>0</v>
      </c>
      <c r="L48" s="91">
        <f t="shared" si="4"/>
        <v>1</v>
      </c>
    </row>
    <row r="49" spans="2:13" ht="14.45" customHeight="1">
      <c r="B49" s="96" t="s">
        <v>88</v>
      </c>
      <c r="C49" s="95"/>
      <c r="D49" s="94">
        <v>4</v>
      </c>
      <c r="E49" s="93">
        <v>1</v>
      </c>
      <c r="F49" s="93">
        <v>0</v>
      </c>
      <c r="G49" s="93">
        <v>1</v>
      </c>
      <c r="H49" s="93">
        <f t="shared" si="14"/>
        <v>5</v>
      </c>
      <c r="I49" s="93">
        <f t="shared" si="15"/>
        <v>1</v>
      </c>
      <c r="J49" s="93">
        <f t="shared" si="16"/>
        <v>6</v>
      </c>
      <c r="K49" s="92">
        <f t="shared" si="3"/>
        <v>16.7</v>
      </c>
      <c r="L49" s="91">
        <f t="shared" si="4"/>
        <v>0.9</v>
      </c>
    </row>
    <row r="50" spans="2:13" ht="14.45" customHeight="1">
      <c r="B50" s="90" t="s">
        <v>151</v>
      </c>
      <c r="C50" s="89"/>
      <c r="D50" s="88">
        <v>6</v>
      </c>
      <c r="E50" s="87">
        <v>0</v>
      </c>
      <c r="F50" s="87">
        <v>0</v>
      </c>
      <c r="G50" s="87">
        <v>1</v>
      </c>
      <c r="H50" s="87">
        <f t="shared" si="14"/>
        <v>6</v>
      </c>
      <c r="I50" s="87">
        <f t="shared" si="15"/>
        <v>1</v>
      </c>
      <c r="J50" s="87">
        <f t="shared" si="16"/>
        <v>7</v>
      </c>
      <c r="K50" s="86">
        <f t="shared" si="3"/>
        <v>14.3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37</v>
      </c>
      <c r="E51" s="81">
        <f t="shared" si="17"/>
        <v>1</v>
      </c>
      <c r="F51" s="81">
        <f t="shared" si="17"/>
        <v>2</v>
      </c>
      <c r="G51" s="81">
        <f t="shared" si="17"/>
        <v>3</v>
      </c>
      <c r="H51" s="81">
        <f t="shared" si="17"/>
        <v>38</v>
      </c>
      <c r="I51" s="81">
        <f t="shared" si="17"/>
        <v>5</v>
      </c>
      <c r="J51" s="81">
        <f t="shared" si="17"/>
        <v>43</v>
      </c>
      <c r="K51" s="80">
        <f t="shared" si="3"/>
        <v>11.6</v>
      </c>
      <c r="L51" s="79">
        <f t="shared" si="4"/>
        <v>6.3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604</v>
      </c>
      <c r="E52" s="75">
        <f t="shared" si="18"/>
        <v>11</v>
      </c>
      <c r="F52" s="75">
        <f t="shared" si="18"/>
        <v>45</v>
      </c>
      <c r="G52" s="75">
        <f t="shared" si="18"/>
        <v>28</v>
      </c>
      <c r="H52" s="75">
        <f t="shared" si="18"/>
        <v>615</v>
      </c>
      <c r="I52" s="75">
        <f t="shared" si="18"/>
        <v>73</v>
      </c>
      <c r="J52" s="75">
        <f t="shared" si="18"/>
        <v>688</v>
      </c>
      <c r="K52" s="74">
        <f t="shared" si="3"/>
        <v>10.6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57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4</v>
      </c>
      <c r="E16" s="99">
        <v>0</v>
      </c>
      <c r="F16" s="99">
        <v>0</v>
      </c>
      <c r="G16" s="99">
        <v>1</v>
      </c>
      <c r="H16" s="99">
        <f t="shared" ref="H16:H21" si="0">SUM(D16:E16)</f>
        <v>4</v>
      </c>
      <c r="I16" s="99">
        <f t="shared" ref="I16:I21" si="1">SUM(F16:G16)</f>
        <v>1</v>
      </c>
      <c r="J16" s="99">
        <f t="shared" ref="J16:J21" si="2">SUM(H16:I16)</f>
        <v>5</v>
      </c>
      <c r="K16" s="98">
        <f t="shared" ref="K16:K52" si="3">IF(J16=0,0,ROUND(I16/J16*100,1))</f>
        <v>20</v>
      </c>
      <c r="L16" s="97">
        <f t="shared" ref="L16:L52" si="4">IF(J16=0,0,ROUND(J16/$J$52*100,1))</f>
        <v>0.9</v>
      </c>
    </row>
    <row r="17" spans="2:12" ht="14.45" customHeight="1">
      <c r="B17" s="96" t="s">
        <v>166</v>
      </c>
      <c r="C17" s="95"/>
      <c r="D17" s="94">
        <v>5</v>
      </c>
      <c r="E17" s="93">
        <v>0</v>
      </c>
      <c r="F17" s="93">
        <v>0</v>
      </c>
      <c r="G17" s="93">
        <v>1</v>
      </c>
      <c r="H17" s="93">
        <f t="shared" si="0"/>
        <v>5</v>
      </c>
      <c r="I17" s="93">
        <f t="shared" si="1"/>
        <v>1</v>
      </c>
      <c r="J17" s="93">
        <f t="shared" si="2"/>
        <v>6</v>
      </c>
      <c r="K17" s="92">
        <f t="shared" si="3"/>
        <v>16.7</v>
      </c>
      <c r="L17" s="91">
        <f t="shared" si="4"/>
        <v>1</v>
      </c>
    </row>
    <row r="18" spans="2:12" ht="14.45" customHeight="1">
      <c r="B18" s="96" t="s">
        <v>165</v>
      </c>
      <c r="C18" s="95"/>
      <c r="D18" s="94">
        <v>8</v>
      </c>
      <c r="E18" s="93">
        <v>1</v>
      </c>
      <c r="F18" s="93">
        <v>0</v>
      </c>
      <c r="G18" s="93">
        <v>1</v>
      </c>
      <c r="H18" s="93">
        <f t="shared" si="0"/>
        <v>9</v>
      </c>
      <c r="I18" s="93">
        <f t="shared" si="1"/>
        <v>1</v>
      </c>
      <c r="J18" s="93">
        <f t="shared" si="2"/>
        <v>10</v>
      </c>
      <c r="K18" s="92">
        <f t="shared" si="3"/>
        <v>10</v>
      </c>
      <c r="L18" s="91">
        <f t="shared" si="4"/>
        <v>1.7</v>
      </c>
    </row>
    <row r="19" spans="2:12" ht="14.45" customHeight="1">
      <c r="B19" s="96" t="s">
        <v>164</v>
      </c>
      <c r="C19" s="95"/>
      <c r="D19" s="94">
        <v>5</v>
      </c>
      <c r="E19" s="93">
        <v>0</v>
      </c>
      <c r="F19" s="93">
        <v>1</v>
      </c>
      <c r="G19" s="93">
        <v>0</v>
      </c>
      <c r="H19" s="93">
        <f t="shared" si="0"/>
        <v>5</v>
      </c>
      <c r="I19" s="93">
        <f t="shared" si="1"/>
        <v>1</v>
      </c>
      <c r="J19" s="93">
        <f t="shared" si="2"/>
        <v>6</v>
      </c>
      <c r="K19" s="92">
        <f t="shared" si="3"/>
        <v>16.7</v>
      </c>
      <c r="L19" s="91">
        <f t="shared" si="4"/>
        <v>1</v>
      </c>
    </row>
    <row r="20" spans="2:12" ht="14.45" customHeight="1">
      <c r="B20" s="96" t="s">
        <v>163</v>
      </c>
      <c r="C20" s="95"/>
      <c r="D20" s="94">
        <v>9</v>
      </c>
      <c r="E20" s="93">
        <v>1</v>
      </c>
      <c r="F20" s="93">
        <v>0</v>
      </c>
      <c r="G20" s="93">
        <v>1</v>
      </c>
      <c r="H20" s="93">
        <f t="shared" si="0"/>
        <v>10</v>
      </c>
      <c r="I20" s="93">
        <f t="shared" si="1"/>
        <v>1</v>
      </c>
      <c r="J20" s="93">
        <f t="shared" si="2"/>
        <v>11</v>
      </c>
      <c r="K20" s="92">
        <f t="shared" si="3"/>
        <v>9.1</v>
      </c>
      <c r="L20" s="91">
        <f t="shared" si="4"/>
        <v>1.9</v>
      </c>
    </row>
    <row r="21" spans="2:12" ht="14.45" customHeight="1">
      <c r="B21" s="90" t="s">
        <v>162</v>
      </c>
      <c r="C21" s="89"/>
      <c r="D21" s="88">
        <v>6</v>
      </c>
      <c r="E21" s="87">
        <v>0</v>
      </c>
      <c r="F21" s="87">
        <v>0</v>
      </c>
      <c r="G21" s="87">
        <v>1</v>
      </c>
      <c r="H21" s="87">
        <f t="shared" si="0"/>
        <v>6</v>
      </c>
      <c r="I21" s="87">
        <f t="shared" si="1"/>
        <v>1</v>
      </c>
      <c r="J21" s="87">
        <f t="shared" si="2"/>
        <v>7</v>
      </c>
      <c r="K21" s="86">
        <f t="shared" si="3"/>
        <v>14.3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37</v>
      </c>
      <c r="E22" s="81">
        <f t="shared" si="5"/>
        <v>2</v>
      </c>
      <c r="F22" s="81">
        <f t="shared" si="5"/>
        <v>1</v>
      </c>
      <c r="G22" s="81">
        <f t="shared" si="5"/>
        <v>5</v>
      </c>
      <c r="H22" s="81">
        <f t="shared" si="5"/>
        <v>39</v>
      </c>
      <c r="I22" s="81">
        <f t="shared" si="5"/>
        <v>6</v>
      </c>
      <c r="J22" s="81">
        <f t="shared" si="5"/>
        <v>45</v>
      </c>
      <c r="K22" s="80">
        <f t="shared" si="3"/>
        <v>13.3</v>
      </c>
      <c r="L22" s="79">
        <f t="shared" si="4"/>
        <v>7.9</v>
      </c>
    </row>
    <row r="23" spans="2:12" ht="14.45" customHeight="1" thickTop="1">
      <c r="B23" s="102" t="s">
        <v>114</v>
      </c>
      <c r="C23" s="101"/>
      <c r="D23" s="100">
        <v>9</v>
      </c>
      <c r="E23" s="99">
        <v>0</v>
      </c>
      <c r="F23" s="99">
        <v>0</v>
      </c>
      <c r="G23" s="99">
        <v>1</v>
      </c>
      <c r="H23" s="99">
        <f t="shared" ref="H23:H28" si="6">SUM(D23:E23)</f>
        <v>9</v>
      </c>
      <c r="I23" s="99">
        <f t="shared" ref="I23:I28" si="7">SUM(F23:G23)</f>
        <v>1</v>
      </c>
      <c r="J23" s="99">
        <f t="shared" ref="J23:J28" si="8">SUM(H23:I23)</f>
        <v>10</v>
      </c>
      <c r="K23" s="98">
        <f t="shared" si="3"/>
        <v>10</v>
      </c>
      <c r="L23" s="97">
        <f t="shared" si="4"/>
        <v>1.7</v>
      </c>
    </row>
    <row r="24" spans="2:12" ht="14.45" customHeight="1">
      <c r="B24" s="96" t="s">
        <v>113</v>
      </c>
      <c r="C24" s="95"/>
      <c r="D24" s="94">
        <v>6</v>
      </c>
      <c r="E24" s="93">
        <v>0</v>
      </c>
      <c r="F24" s="93">
        <v>1</v>
      </c>
      <c r="G24" s="93">
        <v>0</v>
      </c>
      <c r="H24" s="93">
        <f t="shared" si="6"/>
        <v>6</v>
      </c>
      <c r="I24" s="93">
        <f t="shared" si="7"/>
        <v>1</v>
      </c>
      <c r="J24" s="93">
        <f t="shared" si="8"/>
        <v>7</v>
      </c>
      <c r="K24" s="92">
        <f t="shared" si="3"/>
        <v>14.3</v>
      </c>
      <c r="L24" s="91">
        <f t="shared" si="4"/>
        <v>1.2</v>
      </c>
    </row>
    <row r="25" spans="2:12" ht="14.45" customHeight="1">
      <c r="B25" s="96" t="s">
        <v>112</v>
      </c>
      <c r="C25" s="95"/>
      <c r="D25" s="94">
        <v>4</v>
      </c>
      <c r="E25" s="93">
        <v>1</v>
      </c>
      <c r="F25" s="93">
        <v>0</v>
      </c>
      <c r="G25" s="93">
        <v>1</v>
      </c>
      <c r="H25" s="93">
        <f t="shared" si="6"/>
        <v>5</v>
      </c>
      <c r="I25" s="93">
        <f t="shared" si="7"/>
        <v>1</v>
      </c>
      <c r="J25" s="93">
        <f t="shared" si="8"/>
        <v>6</v>
      </c>
      <c r="K25" s="92">
        <f t="shared" si="3"/>
        <v>16.7</v>
      </c>
      <c r="L25" s="91">
        <f t="shared" si="4"/>
        <v>1</v>
      </c>
    </row>
    <row r="26" spans="2:12" ht="14.45" customHeight="1">
      <c r="B26" s="96" t="s">
        <v>111</v>
      </c>
      <c r="C26" s="95"/>
      <c r="D26" s="94">
        <v>5</v>
      </c>
      <c r="E26" s="93">
        <v>0</v>
      </c>
      <c r="F26" s="93">
        <v>0</v>
      </c>
      <c r="G26" s="93">
        <v>0</v>
      </c>
      <c r="H26" s="93">
        <f t="shared" si="6"/>
        <v>5</v>
      </c>
      <c r="I26" s="93">
        <f t="shared" si="7"/>
        <v>0</v>
      </c>
      <c r="J26" s="93">
        <f t="shared" si="8"/>
        <v>5</v>
      </c>
      <c r="K26" s="92">
        <f t="shared" si="3"/>
        <v>0</v>
      </c>
      <c r="L26" s="91">
        <f t="shared" si="4"/>
        <v>0.9</v>
      </c>
    </row>
    <row r="27" spans="2:12" ht="14.45" customHeight="1">
      <c r="B27" s="96" t="s">
        <v>110</v>
      </c>
      <c r="C27" s="95"/>
      <c r="D27" s="94">
        <v>8</v>
      </c>
      <c r="E27" s="93">
        <v>0</v>
      </c>
      <c r="F27" s="93">
        <v>0</v>
      </c>
      <c r="G27" s="93">
        <v>1</v>
      </c>
      <c r="H27" s="93">
        <f t="shared" si="6"/>
        <v>8</v>
      </c>
      <c r="I27" s="93">
        <f t="shared" si="7"/>
        <v>1</v>
      </c>
      <c r="J27" s="93">
        <f t="shared" si="8"/>
        <v>9</v>
      </c>
      <c r="K27" s="92">
        <f t="shared" si="3"/>
        <v>11.1</v>
      </c>
      <c r="L27" s="91">
        <f t="shared" si="4"/>
        <v>1.6</v>
      </c>
    </row>
    <row r="28" spans="2:12" ht="14.45" customHeight="1">
      <c r="B28" s="90" t="s">
        <v>161</v>
      </c>
      <c r="C28" s="89"/>
      <c r="D28" s="88">
        <v>8</v>
      </c>
      <c r="E28" s="87">
        <v>1</v>
      </c>
      <c r="F28" s="87">
        <v>0</v>
      </c>
      <c r="G28" s="87">
        <v>0</v>
      </c>
      <c r="H28" s="87">
        <f t="shared" si="6"/>
        <v>9</v>
      </c>
      <c r="I28" s="87">
        <f t="shared" si="7"/>
        <v>0</v>
      </c>
      <c r="J28" s="87">
        <f t="shared" si="8"/>
        <v>9</v>
      </c>
      <c r="K28" s="86">
        <f t="shared" si="3"/>
        <v>0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40</v>
      </c>
      <c r="E29" s="81">
        <f t="shared" si="9"/>
        <v>2</v>
      </c>
      <c r="F29" s="81">
        <f t="shared" si="9"/>
        <v>1</v>
      </c>
      <c r="G29" s="81">
        <f t="shared" si="9"/>
        <v>3</v>
      </c>
      <c r="H29" s="81">
        <f t="shared" si="9"/>
        <v>42</v>
      </c>
      <c r="I29" s="81">
        <f t="shared" si="9"/>
        <v>4</v>
      </c>
      <c r="J29" s="81">
        <f t="shared" si="9"/>
        <v>46</v>
      </c>
      <c r="K29" s="80">
        <f t="shared" si="3"/>
        <v>8.6999999999999993</v>
      </c>
      <c r="L29" s="79">
        <f t="shared" si="4"/>
        <v>8</v>
      </c>
    </row>
    <row r="30" spans="2:12" ht="14.45" customHeight="1" thickTop="1">
      <c r="B30" s="110" t="s">
        <v>160</v>
      </c>
      <c r="C30" s="109"/>
      <c r="D30" s="76">
        <v>46</v>
      </c>
      <c r="E30" s="75">
        <v>2</v>
      </c>
      <c r="F30" s="75">
        <v>2</v>
      </c>
      <c r="G30" s="75">
        <v>3</v>
      </c>
      <c r="H30" s="75">
        <f t="shared" ref="H30:H43" si="10">SUM(D30:E30)</f>
        <v>48</v>
      </c>
      <c r="I30" s="75">
        <f t="shared" ref="I30:I43" si="11">SUM(F30:G30)</f>
        <v>5</v>
      </c>
      <c r="J30" s="75">
        <f t="shared" ref="J30:J43" si="12">SUM(H30:I30)</f>
        <v>53</v>
      </c>
      <c r="K30" s="74">
        <f t="shared" si="3"/>
        <v>9.4</v>
      </c>
      <c r="L30" s="73">
        <f t="shared" si="4"/>
        <v>9.1999999999999993</v>
      </c>
    </row>
    <row r="31" spans="2:12" ht="14.45" customHeight="1">
      <c r="B31" s="108" t="s">
        <v>159</v>
      </c>
      <c r="C31" s="107"/>
      <c r="D31" s="106">
        <v>43</v>
      </c>
      <c r="E31" s="105">
        <v>1</v>
      </c>
      <c r="F31" s="105">
        <v>1</v>
      </c>
      <c r="G31" s="105">
        <v>2</v>
      </c>
      <c r="H31" s="105">
        <f t="shared" si="10"/>
        <v>44</v>
      </c>
      <c r="I31" s="105">
        <f t="shared" si="11"/>
        <v>3</v>
      </c>
      <c r="J31" s="105">
        <f t="shared" si="12"/>
        <v>47</v>
      </c>
      <c r="K31" s="104">
        <f t="shared" si="3"/>
        <v>6.4</v>
      </c>
      <c r="L31" s="103">
        <f t="shared" si="4"/>
        <v>8.1999999999999993</v>
      </c>
    </row>
    <row r="32" spans="2:12" ht="14.45" customHeight="1">
      <c r="B32" s="108" t="s">
        <v>158</v>
      </c>
      <c r="C32" s="107"/>
      <c r="D32" s="106">
        <v>42</v>
      </c>
      <c r="E32" s="105">
        <v>3</v>
      </c>
      <c r="F32" s="105">
        <v>2</v>
      </c>
      <c r="G32" s="105">
        <v>2</v>
      </c>
      <c r="H32" s="105">
        <f t="shared" si="10"/>
        <v>45</v>
      </c>
      <c r="I32" s="105">
        <f t="shared" si="11"/>
        <v>4</v>
      </c>
      <c r="J32" s="105">
        <f t="shared" si="12"/>
        <v>49</v>
      </c>
      <c r="K32" s="104">
        <f t="shared" si="3"/>
        <v>8.1999999999999993</v>
      </c>
      <c r="L32" s="103">
        <f t="shared" si="4"/>
        <v>8.6</v>
      </c>
    </row>
    <row r="33" spans="2:12" ht="14.45" customHeight="1">
      <c r="B33" s="108" t="s">
        <v>157</v>
      </c>
      <c r="C33" s="107"/>
      <c r="D33" s="106">
        <v>37</v>
      </c>
      <c r="E33" s="105">
        <v>0</v>
      </c>
      <c r="F33" s="105">
        <v>0</v>
      </c>
      <c r="G33" s="105">
        <v>1</v>
      </c>
      <c r="H33" s="105">
        <f t="shared" si="10"/>
        <v>37</v>
      </c>
      <c r="I33" s="105">
        <f t="shared" si="11"/>
        <v>1</v>
      </c>
      <c r="J33" s="105">
        <f t="shared" si="12"/>
        <v>38</v>
      </c>
      <c r="K33" s="104">
        <f t="shared" si="3"/>
        <v>2.6</v>
      </c>
      <c r="L33" s="103">
        <f t="shared" si="4"/>
        <v>6.6</v>
      </c>
    </row>
    <row r="34" spans="2:12" ht="14.45" customHeight="1">
      <c r="B34" s="108" t="s">
        <v>156</v>
      </c>
      <c r="C34" s="107"/>
      <c r="D34" s="106">
        <v>42</v>
      </c>
      <c r="E34" s="105">
        <v>2</v>
      </c>
      <c r="F34" s="105">
        <v>2</v>
      </c>
      <c r="G34" s="105">
        <v>2</v>
      </c>
      <c r="H34" s="105">
        <f t="shared" si="10"/>
        <v>44</v>
      </c>
      <c r="I34" s="105">
        <f t="shared" si="11"/>
        <v>4</v>
      </c>
      <c r="J34" s="105">
        <f t="shared" si="12"/>
        <v>48</v>
      </c>
      <c r="K34" s="104">
        <f t="shared" si="3"/>
        <v>8.3000000000000007</v>
      </c>
      <c r="L34" s="103">
        <f t="shared" si="4"/>
        <v>8.4</v>
      </c>
    </row>
    <row r="35" spans="2:12" ht="14.45" customHeight="1">
      <c r="B35" s="108" t="s">
        <v>155</v>
      </c>
      <c r="C35" s="107"/>
      <c r="D35" s="106">
        <v>39</v>
      </c>
      <c r="E35" s="105">
        <v>3</v>
      </c>
      <c r="F35" s="105">
        <v>1</v>
      </c>
      <c r="G35" s="105">
        <v>1</v>
      </c>
      <c r="H35" s="105">
        <f t="shared" si="10"/>
        <v>42</v>
      </c>
      <c r="I35" s="105">
        <f t="shared" si="11"/>
        <v>2</v>
      </c>
      <c r="J35" s="105">
        <f t="shared" si="12"/>
        <v>44</v>
      </c>
      <c r="K35" s="104">
        <f t="shared" si="3"/>
        <v>4.5</v>
      </c>
      <c r="L35" s="103">
        <f t="shared" si="4"/>
        <v>7.7</v>
      </c>
    </row>
    <row r="36" spans="2:12" ht="14.45" customHeight="1">
      <c r="B36" s="108" t="s">
        <v>154</v>
      </c>
      <c r="C36" s="107"/>
      <c r="D36" s="106">
        <v>44</v>
      </c>
      <c r="E36" s="105">
        <v>4</v>
      </c>
      <c r="F36" s="105">
        <v>0</v>
      </c>
      <c r="G36" s="105">
        <v>2</v>
      </c>
      <c r="H36" s="105">
        <f t="shared" si="10"/>
        <v>48</v>
      </c>
      <c r="I36" s="105">
        <f t="shared" si="11"/>
        <v>2</v>
      </c>
      <c r="J36" s="105">
        <f t="shared" si="12"/>
        <v>50</v>
      </c>
      <c r="K36" s="104">
        <f t="shared" si="3"/>
        <v>4</v>
      </c>
      <c r="L36" s="103">
        <f t="shared" si="4"/>
        <v>8.6999999999999993</v>
      </c>
    </row>
    <row r="37" spans="2:12" ht="14.45" customHeight="1">
      <c r="B37" s="108" t="s">
        <v>153</v>
      </c>
      <c r="C37" s="107"/>
      <c r="D37" s="106">
        <v>47</v>
      </c>
      <c r="E37" s="105">
        <v>1</v>
      </c>
      <c r="F37" s="105">
        <v>1</v>
      </c>
      <c r="G37" s="105">
        <v>2</v>
      </c>
      <c r="H37" s="105">
        <f t="shared" si="10"/>
        <v>48</v>
      </c>
      <c r="I37" s="105">
        <f t="shared" si="11"/>
        <v>3</v>
      </c>
      <c r="J37" s="105">
        <f t="shared" si="12"/>
        <v>51</v>
      </c>
      <c r="K37" s="104">
        <f t="shared" si="3"/>
        <v>5.9</v>
      </c>
      <c r="L37" s="103">
        <f t="shared" si="4"/>
        <v>8.9</v>
      </c>
    </row>
    <row r="38" spans="2:12" ht="14.45" customHeight="1">
      <c r="B38" s="102" t="s">
        <v>99</v>
      </c>
      <c r="C38" s="101"/>
      <c r="D38" s="100">
        <v>5</v>
      </c>
      <c r="E38" s="99">
        <v>0</v>
      </c>
      <c r="F38" s="99">
        <v>0</v>
      </c>
      <c r="G38" s="99">
        <v>0</v>
      </c>
      <c r="H38" s="99">
        <f t="shared" si="10"/>
        <v>5</v>
      </c>
      <c r="I38" s="99">
        <f t="shared" si="11"/>
        <v>0</v>
      </c>
      <c r="J38" s="99">
        <f t="shared" si="12"/>
        <v>5</v>
      </c>
      <c r="K38" s="98">
        <f t="shared" si="3"/>
        <v>0</v>
      </c>
      <c r="L38" s="97">
        <f t="shared" si="4"/>
        <v>0.9</v>
      </c>
    </row>
    <row r="39" spans="2:12" ht="14.45" customHeight="1">
      <c r="B39" s="96" t="s">
        <v>98</v>
      </c>
      <c r="C39" s="95"/>
      <c r="D39" s="94">
        <v>9</v>
      </c>
      <c r="E39" s="93">
        <v>0</v>
      </c>
      <c r="F39" s="93">
        <v>0</v>
      </c>
      <c r="G39" s="93">
        <v>0</v>
      </c>
      <c r="H39" s="93">
        <f t="shared" si="10"/>
        <v>9</v>
      </c>
      <c r="I39" s="93">
        <f t="shared" si="11"/>
        <v>0</v>
      </c>
      <c r="J39" s="93">
        <f t="shared" si="12"/>
        <v>9</v>
      </c>
      <c r="K39" s="92">
        <f t="shared" si="3"/>
        <v>0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v>10</v>
      </c>
      <c r="E40" s="93">
        <v>1</v>
      </c>
      <c r="F40" s="93">
        <v>0</v>
      </c>
      <c r="G40" s="93">
        <v>0</v>
      </c>
      <c r="H40" s="93">
        <f t="shared" si="10"/>
        <v>11</v>
      </c>
      <c r="I40" s="93">
        <f t="shared" si="11"/>
        <v>0</v>
      </c>
      <c r="J40" s="93">
        <f t="shared" si="12"/>
        <v>11</v>
      </c>
      <c r="K40" s="92">
        <f t="shared" si="3"/>
        <v>0</v>
      </c>
      <c r="L40" s="91">
        <f t="shared" si="4"/>
        <v>1.9</v>
      </c>
    </row>
    <row r="41" spans="2:12" ht="14.45" customHeight="1">
      <c r="B41" s="96" t="s">
        <v>96</v>
      </c>
      <c r="C41" s="95"/>
      <c r="D41" s="94">
        <v>12</v>
      </c>
      <c r="E41" s="93">
        <v>1</v>
      </c>
      <c r="F41" s="93">
        <v>0</v>
      </c>
      <c r="G41" s="93">
        <v>1</v>
      </c>
      <c r="H41" s="93">
        <f t="shared" si="10"/>
        <v>13</v>
      </c>
      <c r="I41" s="93">
        <f t="shared" si="11"/>
        <v>1</v>
      </c>
      <c r="J41" s="93">
        <f t="shared" si="12"/>
        <v>14</v>
      </c>
      <c r="K41" s="92">
        <f t="shared" si="3"/>
        <v>7.1</v>
      </c>
      <c r="L41" s="91">
        <f t="shared" si="4"/>
        <v>2.4</v>
      </c>
    </row>
    <row r="42" spans="2:12" ht="14.45" customHeight="1">
      <c r="B42" s="96" t="s">
        <v>95</v>
      </c>
      <c r="C42" s="95"/>
      <c r="D42" s="94">
        <v>4</v>
      </c>
      <c r="E42" s="93">
        <v>0</v>
      </c>
      <c r="F42" s="93">
        <v>0</v>
      </c>
      <c r="G42" s="93">
        <v>1</v>
      </c>
      <c r="H42" s="93">
        <f t="shared" si="10"/>
        <v>4</v>
      </c>
      <c r="I42" s="93">
        <f t="shared" si="11"/>
        <v>1</v>
      </c>
      <c r="J42" s="93">
        <f t="shared" si="12"/>
        <v>5</v>
      </c>
      <c r="K42" s="92">
        <f t="shared" si="3"/>
        <v>20</v>
      </c>
      <c r="L42" s="91">
        <f t="shared" si="4"/>
        <v>0.9</v>
      </c>
    </row>
    <row r="43" spans="2:12" ht="14.45" customHeight="1">
      <c r="B43" s="90" t="s">
        <v>152</v>
      </c>
      <c r="C43" s="89"/>
      <c r="D43" s="88">
        <v>8</v>
      </c>
      <c r="E43" s="87">
        <v>0</v>
      </c>
      <c r="F43" s="87">
        <v>0</v>
      </c>
      <c r="G43" s="87">
        <v>0</v>
      </c>
      <c r="H43" s="87">
        <f t="shared" si="10"/>
        <v>8</v>
      </c>
      <c r="I43" s="87">
        <f t="shared" si="11"/>
        <v>0</v>
      </c>
      <c r="J43" s="87">
        <f t="shared" si="12"/>
        <v>8</v>
      </c>
      <c r="K43" s="86">
        <f t="shared" si="3"/>
        <v>0</v>
      </c>
      <c r="L43" s="85">
        <f t="shared" si="4"/>
        <v>1.4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48</v>
      </c>
      <c r="E44" s="81">
        <f t="shared" si="13"/>
        <v>2</v>
      </c>
      <c r="F44" s="81">
        <f t="shared" si="13"/>
        <v>0</v>
      </c>
      <c r="G44" s="81">
        <f t="shared" si="13"/>
        <v>2</v>
      </c>
      <c r="H44" s="81">
        <f t="shared" si="13"/>
        <v>50</v>
      </c>
      <c r="I44" s="81">
        <f t="shared" si="13"/>
        <v>2</v>
      </c>
      <c r="J44" s="81">
        <f t="shared" si="13"/>
        <v>52</v>
      </c>
      <c r="K44" s="80">
        <f t="shared" si="3"/>
        <v>3.8</v>
      </c>
      <c r="L44" s="79">
        <f t="shared" si="4"/>
        <v>9.1</v>
      </c>
    </row>
    <row r="45" spans="2:12" ht="14.45" customHeight="1" thickTop="1">
      <c r="B45" s="102" t="s">
        <v>92</v>
      </c>
      <c r="C45" s="101"/>
      <c r="D45" s="100">
        <v>5</v>
      </c>
      <c r="E45" s="99">
        <v>0</v>
      </c>
      <c r="F45" s="99">
        <v>0</v>
      </c>
      <c r="G45" s="99">
        <v>1</v>
      </c>
      <c r="H45" s="99">
        <f t="shared" ref="H45:H50" si="14">SUM(D45:E45)</f>
        <v>5</v>
      </c>
      <c r="I45" s="99">
        <f t="shared" ref="I45:I50" si="15">SUM(F45:G45)</f>
        <v>1</v>
      </c>
      <c r="J45" s="99">
        <f t="shared" ref="J45:J50" si="16">SUM(H45:I45)</f>
        <v>6</v>
      </c>
      <c r="K45" s="98">
        <f t="shared" si="3"/>
        <v>16.7</v>
      </c>
      <c r="L45" s="97">
        <f t="shared" si="4"/>
        <v>1</v>
      </c>
    </row>
    <row r="46" spans="2:12" ht="14.45" customHeight="1">
      <c r="B46" s="96" t="s">
        <v>91</v>
      </c>
      <c r="C46" s="95"/>
      <c r="D46" s="94">
        <v>7</v>
      </c>
      <c r="E46" s="93">
        <v>0</v>
      </c>
      <c r="F46" s="93">
        <v>0</v>
      </c>
      <c r="G46" s="93">
        <v>0</v>
      </c>
      <c r="H46" s="93">
        <f t="shared" si="14"/>
        <v>7</v>
      </c>
      <c r="I46" s="93">
        <f t="shared" si="15"/>
        <v>0</v>
      </c>
      <c r="J46" s="93">
        <f t="shared" si="16"/>
        <v>7</v>
      </c>
      <c r="K46" s="92">
        <f t="shared" si="3"/>
        <v>0</v>
      </c>
      <c r="L46" s="91">
        <f t="shared" si="4"/>
        <v>1.2</v>
      </c>
    </row>
    <row r="47" spans="2:12" ht="14.45" customHeight="1">
      <c r="B47" s="96" t="s">
        <v>90</v>
      </c>
      <c r="C47" s="95"/>
      <c r="D47" s="94">
        <v>8</v>
      </c>
      <c r="E47" s="93">
        <v>0</v>
      </c>
      <c r="F47" s="93">
        <v>0</v>
      </c>
      <c r="G47" s="93">
        <v>1</v>
      </c>
      <c r="H47" s="93">
        <f t="shared" si="14"/>
        <v>8</v>
      </c>
      <c r="I47" s="93">
        <f t="shared" si="15"/>
        <v>1</v>
      </c>
      <c r="J47" s="93">
        <f t="shared" si="16"/>
        <v>9</v>
      </c>
      <c r="K47" s="92">
        <f t="shared" si="3"/>
        <v>11.1</v>
      </c>
      <c r="L47" s="91">
        <f t="shared" si="4"/>
        <v>1.6</v>
      </c>
    </row>
    <row r="48" spans="2:12" ht="14.45" customHeight="1">
      <c r="B48" s="96" t="s">
        <v>89</v>
      </c>
      <c r="C48" s="95"/>
      <c r="D48" s="94">
        <v>12</v>
      </c>
      <c r="E48" s="93">
        <v>1</v>
      </c>
      <c r="F48" s="93">
        <v>0</v>
      </c>
      <c r="G48" s="93">
        <v>0</v>
      </c>
      <c r="H48" s="93">
        <f t="shared" si="14"/>
        <v>13</v>
      </c>
      <c r="I48" s="93">
        <f t="shared" si="15"/>
        <v>0</v>
      </c>
      <c r="J48" s="93">
        <f t="shared" si="16"/>
        <v>13</v>
      </c>
      <c r="K48" s="92">
        <f t="shared" si="3"/>
        <v>0</v>
      </c>
      <c r="L48" s="91">
        <f t="shared" si="4"/>
        <v>2.2999999999999998</v>
      </c>
    </row>
    <row r="49" spans="2:13" ht="14.45" customHeight="1">
      <c r="B49" s="96" t="s">
        <v>88</v>
      </c>
      <c r="C49" s="95"/>
      <c r="D49" s="94">
        <v>9</v>
      </c>
      <c r="E49" s="93">
        <v>0</v>
      </c>
      <c r="F49" s="93">
        <v>0</v>
      </c>
      <c r="G49" s="93">
        <v>1</v>
      </c>
      <c r="H49" s="93">
        <f t="shared" si="14"/>
        <v>9</v>
      </c>
      <c r="I49" s="93">
        <f t="shared" si="15"/>
        <v>1</v>
      </c>
      <c r="J49" s="93">
        <f t="shared" si="16"/>
        <v>10</v>
      </c>
      <c r="K49" s="92">
        <f t="shared" si="3"/>
        <v>10</v>
      </c>
      <c r="L49" s="91">
        <f t="shared" si="4"/>
        <v>1.7</v>
      </c>
    </row>
    <row r="50" spans="2:13" ht="14.45" customHeight="1">
      <c r="B50" s="90" t="s">
        <v>151</v>
      </c>
      <c r="C50" s="89"/>
      <c r="D50" s="88">
        <v>5</v>
      </c>
      <c r="E50" s="87">
        <v>0</v>
      </c>
      <c r="F50" s="87">
        <v>0</v>
      </c>
      <c r="G50" s="87">
        <v>0</v>
      </c>
      <c r="H50" s="87">
        <f t="shared" si="14"/>
        <v>5</v>
      </c>
      <c r="I50" s="87">
        <f t="shared" si="15"/>
        <v>0</v>
      </c>
      <c r="J50" s="87">
        <f t="shared" si="16"/>
        <v>5</v>
      </c>
      <c r="K50" s="86">
        <f t="shared" si="3"/>
        <v>0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46</v>
      </c>
      <c r="E51" s="81">
        <f t="shared" si="17"/>
        <v>1</v>
      </c>
      <c r="F51" s="81">
        <f t="shared" si="17"/>
        <v>0</v>
      </c>
      <c r="G51" s="81">
        <f t="shared" si="17"/>
        <v>3</v>
      </c>
      <c r="H51" s="81">
        <f t="shared" si="17"/>
        <v>47</v>
      </c>
      <c r="I51" s="81">
        <f t="shared" si="17"/>
        <v>3</v>
      </c>
      <c r="J51" s="81">
        <f t="shared" si="17"/>
        <v>50</v>
      </c>
      <c r="K51" s="80">
        <f t="shared" si="3"/>
        <v>6</v>
      </c>
      <c r="L51" s="79">
        <f t="shared" si="4"/>
        <v>8.6999999999999993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511</v>
      </c>
      <c r="E52" s="75">
        <f t="shared" si="18"/>
        <v>23</v>
      </c>
      <c r="F52" s="75">
        <f t="shared" si="18"/>
        <v>11</v>
      </c>
      <c r="G52" s="75">
        <f t="shared" si="18"/>
        <v>28</v>
      </c>
      <c r="H52" s="75">
        <f t="shared" si="18"/>
        <v>534</v>
      </c>
      <c r="I52" s="75">
        <f t="shared" si="18"/>
        <v>39</v>
      </c>
      <c r="J52" s="75">
        <f t="shared" si="18"/>
        <v>573</v>
      </c>
      <c r="K52" s="74">
        <f t="shared" si="3"/>
        <v>6.8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3" sqref="M23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58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1</v>
      </c>
      <c r="E16" s="99">
        <v>0</v>
      </c>
      <c r="F16" s="99">
        <v>0</v>
      </c>
      <c r="G16" s="99">
        <v>0</v>
      </c>
      <c r="H16" s="99">
        <f t="shared" ref="H16:H21" si="0">SUM(D16:E16)</f>
        <v>1</v>
      </c>
      <c r="I16" s="99">
        <f t="shared" ref="I16:I21" si="1">SUM(F16:G16)</f>
        <v>0</v>
      </c>
      <c r="J16" s="99">
        <f t="shared" ref="J16:J21" si="2">SUM(H16:I16)</f>
        <v>1</v>
      </c>
      <c r="K16" s="98">
        <f t="shared" ref="K16:K52" si="3">IF(J16=0,0,ROUND(I16/J16*100,1))</f>
        <v>0</v>
      </c>
      <c r="L16" s="97">
        <f t="shared" ref="L16:L52" si="4">IF(J16=0,0,ROUND(J16/$J$52*100,1))</f>
        <v>0.3</v>
      </c>
    </row>
    <row r="17" spans="2:12" ht="14.45" customHeight="1">
      <c r="B17" s="96" t="s">
        <v>166</v>
      </c>
      <c r="C17" s="95"/>
      <c r="D17" s="94">
        <v>4</v>
      </c>
      <c r="E17" s="93">
        <v>0</v>
      </c>
      <c r="F17" s="93">
        <v>0</v>
      </c>
      <c r="G17" s="93">
        <v>0</v>
      </c>
      <c r="H17" s="93">
        <f t="shared" si="0"/>
        <v>4</v>
      </c>
      <c r="I17" s="93">
        <f t="shared" si="1"/>
        <v>0</v>
      </c>
      <c r="J17" s="93">
        <f t="shared" si="2"/>
        <v>4</v>
      </c>
      <c r="K17" s="92">
        <f t="shared" si="3"/>
        <v>0</v>
      </c>
      <c r="L17" s="91">
        <f t="shared" si="4"/>
        <v>1.4</v>
      </c>
    </row>
    <row r="18" spans="2:12" ht="14.45" customHeight="1">
      <c r="B18" s="96" t="s">
        <v>165</v>
      </c>
      <c r="C18" s="95"/>
      <c r="D18" s="94">
        <v>2</v>
      </c>
      <c r="E18" s="93">
        <v>1</v>
      </c>
      <c r="F18" s="93">
        <v>0</v>
      </c>
      <c r="G18" s="93">
        <v>0</v>
      </c>
      <c r="H18" s="93">
        <f t="shared" si="0"/>
        <v>3</v>
      </c>
      <c r="I18" s="93">
        <f t="shared" si="1"/>
        <v>0</v>
      </c>
      <c r="J18" s="93">
        <f t="shared" si="2"/>
        <v>3</v>
      </c>
      <c r="K18" s="92">
        <f t="shared" si="3"/>
        <v>0</v>
      </c>
      <c r="L18" s="91">
        <f t="shared" si="4"/>
        <v>1</v>
      </c>
    </row>
    <row r="19" spans="2:12" ht="14.45" customHeight="1">
      <c r="B19" s="96" t="s">
        <v>164</v>
      </c>
      <c r="C19" s="95"/>
      <c r="D19" s="94">
        <v>4</v>
      </c>
      <c r="E19" s="93">
        <v>0</v>
      </c>
      <c r="F19" s="93">
        <v>0</v>
      </c>
      <c r="G19" s="93">
        <v>0</v>
      </c>
      <c r="H19" s="93">
        <f t="shared" si="0"/>
        <v>4</v>
      </c>
      <c r="I19" s="93">
        <f t="shared" si="1"/>
        <v>0</v>
      </c>
      <c r="J19" s="93">
        <f t="shared" si="2"/>
        <v>4</v>
      </c>
      <c r="K19" s="92">
        <f t="shared" si="3"/>
        <v>0</v>
      </c>
      <c r="L19" s="91">
        <f t="shared" si="4"/>
        <v>1.4</v>
      </c>
    </row>
    <row r="20" spans="2:12" ht="14.45" customHeight="1">
      <c r="B20" s="96" t="s">
        <v>163</v>
      </c>
      <c r="C20" s="95"/>
      <c r="D20" s="94">
        <v>1</v>
      </c>
      <c r="E20" s="93">
        <v>1</v>
      </c>
      <c r="F20" s="93">
        <v>1</v>
      </c>
      <c r="G20" s="93">
        <v>0</v>
      </c>
      <c r="H20" s="93">
        <f t="shared" si="0"/>
        <v>2</v>
      </c>
      <c r="I20" s="93">
        <f t="shared" si="1"/>
        <v>1</v>
      </c>
      <c r="J20" s="93">
        <f t="shared" si="2"/>
        <v>3</v>
      </c>
      <c r="K20" s="92">
        <f t="shared" si="3"/>
        <v>33.299999999999997</v>
      </c>
      <c r="L20" s="91">
        <f t="shared" si="4"/>
        <v>1</v>
      </c>
    </row>
    <row r="21" spans="2:12" ht="14.45" customHeight="1">
      <c r="B21" s="90" t="s">
        <v>162</v>
      </c>
      <c r="C21" s="89"/>
      <c r="D21" s="88">
        <v>3</v>
      </c>
      <c r="E21" s="87">
        <v>0</v>
      </c>
      <c r="F21" s="87">
        <v>0</v>
      </c>
      <c r="G21" s="87">
        <v>0</v>
      </c>
      <c r="H21" s="87">
        <f t="shared" si="0"/>
        <v>3</v>
      </c>
      <c r="I21" s="87">
        <f t="shared" si="1"/>
        <v>0</v>
      </c>
      <c r="J21" s="87">
        <f t="shared" si="2"/>
        <v>3</v>
      </c>
      <c r="K21" s="86">
        <f t="shared" si="3"/>
        <v>0</v>
      </c>
      <c r="L21" s="85">
        <f t="shared" si="4"/>
        <v>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15</v>
      </c>
      <c r="E22" s="81">
        <f t="shared" si="5"/>
        <v>2</v>
      </c>
      <c r="F22" s="81">
        <f t="shared" si="5"/>
        <v>1</v>
      </c>
      <c r="G22" s="81">
        <f t="shared" si="5"/>
        <v>0</v>
      </c>
      <c r="H22" s="81">
        <f t="shared" si="5"/>
        <v>17</v>
      </c>
      <c r="I22" s="81">
        <f t="shared" si="5"/>
        <v>1</v>
      </c>
      <c r="J22" s="81">
        <f t="shared" si="5"/>
        <v>18</v>
      </c>
      <c r="K22" s="80">
        <f t="shared" si="3"/>
        <v>5.6</v>
      </c>
      <c r="L22" s="79">
        <f t="shared" si="4"/>
        <v>6.2</v>
      </c>
    </row>
    <row r="23" spans="2:12" ht="14.45" customHeight="1" thickTop="1">
      <c r="B23" s="102" t="s">
        <v>114</v>
      </c>
      <c r="C23" s="101"/>
      <c r="D23" s="100">
        <v>4</v>
      </c>
      <c r="E23" s="99">
        <v>2</v>
      </c>
      <c r="F23" s="99">
        <v>0</v>
      </c>
      <c r="G23" s="99">
        <v>0</v>
      </c>
      <c r="H23" s="99">
        <f t="shared" ref="H23:H28" si="6">SUM(D23:E23)</f>
        <v>6</v>
      </c>
      <c r="I23" s="99">
        <f t="shared" ref="I23:I28" si="7">SUM(F23:G23)</f>
        <v>0</v>
      </c>
      <c r="J23" s="99">
        <f t="shared" ref="J23:J28" si="8">SUM(H23:I23)</f>
        <v>6</v>
      </c>
      <c r="K23" s="98">
        <f t="shared" si="3"/>
        <v>0</v>
      </c>
      <c r="L23" s="97">
        <f t="shared" si="4"/>
        <v>2.1</v>
      </c>
    </row>
    <row r="24" spans="2:12" ht="14.45" customHeight="1">
      <c r="B24" s="96" t="s">
        <v>113</v>
      </c>
      <c r="C24" s="95"/>
      <c r="D24" s="94">
        <v>1</v>
      </c>
      <c r="E24" s="93">
        <v>0</v>
      </c>
      <c r="F24" s="93">
        <v>0</v>
      </c>
      <c r="G24" s="93">
        <v>0</v>
      </c>
      <c r="H24" s="93">
        <f t="shared" si="6"/>
        <v>1</v>
      </c>
      <c r="I24" s="93">
        <f t="shared" si="7"/>
        <v>0</v>
      </c>
      <c r="J24" s="93">
        <f t="shared" si="8"/>
        <v>1</v>
      </c>
      <c r="K24" s="92">
        <f t="shared" si="3"/>
        <v>0</v>
      </c>
      <c r="L24" s="91">
        <f t="shared" si="4"/>
        <v>0.3</v>
      </c>
    </row>
    <row r="25" spans="2:12" ht="14.45" customHeight="1">
      <c r="B25" s="96" t="s">
        <v>112</v>
      </c>
      <c r="C25" s="95"/>
      <c r="D25" s="94">
        <v>1</v>
      </c>
      <c r="E25" s="93">
        <v>1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0.7</v>
      </c>
    </row>
    <row r="26" spans="2:12" ht="14.45" customHeight="1">
      <c r="B26" s="96" t="s">
        <v>111</v>
      </c>
      <c r="C26" s="95"/>
      <c r="D26" s="94">
        <v>4</v>
      </c>
      <c r="E26" s="93">
        <v>0</v>
      </c>
      <c r="F26" s="93">
        <v>1</v>
      </c>
      <c r="G26" s="93">
        <v>0</v>
      </c>
      <c r="H26" s="93">
        <f t="shared" si="6"/>
        <v>4</v>
      </c>
      <c r="I26" s="93">
        <f t="shared" si="7"/>
        <v>1</v>
      </c>
      <c r="J26" s="93">
        <f t="shared" si="8"/>
        <v>5</v>
      </c>
      <c r="K26" s="92">
        <f t="shared" si="3"/>
        <v>20</v>
      </c>
      <c r="L26" s="91">
        <f t="shared" si="4"/>
        <v>1.7</v>
      </c>
    </row>
    <row r="27" spans="2:12" ht="14.45" customHeight="1">
      <c r="B27" s="96" t="s">
        <v>110</v>
      </c>
      <c r="C27" s="95"/>
      <c r="D27" s="94">
        <v>8</v>
      </c>
      <c r="E27" s="93">
        <v>1</v>
      </c>
      <c r="F27" s="93">
        <v>2</v>
      </c>
      <c r="G27" s="93">
        <v>0</v>
      </c>
      <c r="H27" s="93">
        <f t="shared" si="6"/>
        <v>9</v>
      </c>
      <c r="I27" s="93">
        <f t="shared" si="7"/>
        <v>2</v>
      </c>
      <c r="J27" s="93">
        <f t="shared" si="8"/>
        <v>11</v>
      </c>
      <c r="K27" s="92">
        <f t="shared" si="3"/>
        <v>18.2</v>
      </c>
      <c r="L27" s="91">
        <f t="shared" si="4"/>
        <v>3.8</v>
      </c>
    </row>
    <row r="28" spans="2:12" ht="14.45" customHeight="1">
      <c r="B28" s="90" t="s">
        <v>161</v>
      </c>
      <c r="C28" s="89"/>
      <c r="D28" s="88">
        <v>2</v>
      </c>
      <c r="E28" s="87">
        <v>1</v>
      </c>
      <c r="F28" s="87">
        <v>0</v>
      </c>
      <c r="G28" s="87">
        <v>0</v>
      </c>
      <c r="H28" s="87">
        <f t="shared" si="6"/>
        <v>3</v>
      </c>
      <c r="I28" s="87">
        <f t="shared" si="7"/>
        <v>0</v>
      </c>
      <c r="J28" s="87">
        <f t="shared" si="8"/>
        <v>3</v>
      </c>
      <c r="K28" s="86">
        <f t="shared" si="3"/>
        <v>0</v>
      </c>
      <c r="L28" s="85">
        <f t="shared" si="4"/>
        <v>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20</v>
      </c>
      <c r="E29" s="81">
        <f t="shared" si="9"/>
        <v>5</v>
      </c>
      <c r="F29" s="81">
        <f t="shared" si="9"/>
        <v>3</v>
      </c>
      <c r="G29" s="81">
        <f t="shared" si="9"/>
        <v>0</v>
      </c>
      <c r="H29" s="81">
        <f t="shared" si="9"/>
        <v>25</v>
      </c>
      <c r="I29" s="81">
        <f t="shared" si="9"/>
        <v>3</v>
      </c>
      <c r="J29" s="81">
        <f t="shared" si="9"/>
        <v>28</v>
      </c>
      <c r="K29" s="80">
        <f t="shared" si="3"/>
        <v>10.7</v>
      </c>
      <c r="L29" s="79">
        <f t="shared" si="4"/>
        <v>9.6999999999999993</v>
      </c>
    </row>
    <row r="30" spans="2:12" ht="14.45" customHeight="1" thickTop="1">
      <c r="B30" s="110" t="s">
        <v>160</v>
      </c>
      <c r="C30" s="109"/>
      <c r="D30" s="76">
        <v>16</v>
      </c>
      <c r="E30" s="75">
        <v>4</v>
      </c>
      <c r="F30" s="75">
        <v>2</v>
      </c>
      <c r="G30" s="75">
        <v>0</v>
      </c>
      <c r="H30" s="75">
        <f t="shared" ref="H30:H43" si="10">SUM(D30:E30)</f>
        <v>20</v>
      </c>
      <c r="I30" s="75">
        <f t="shared" ref="I30:I43" si="11">SUM(F30:G30)</f>
        <v>2</v>
      </c>
      <c r="J30" s="75">
        <f t="shared" ref="J30:J43" si="12">SUM(H30:I30)</f>
        <v>22</v>
      </c>
      <c r="K30" s="74">
        <f t="shared" si="3"/>
        <v>9.1</v>
      </c>
      <c r="L30" s="73">
        <f t="shared" si="4"/>
        <v>7.6</v>
      </c>
    </row>
    <row r="31" spans="2:12" ht="14.45" customHeight="1">
      <c r="B31" s="108" t="s">
        <v>159</v>
      </c>
      <c r="C31" s="107"/>
      <c r="D31" s="106">
        <v>16</v>
      </c>
      <c r="E31" s="105">
        <v>3</v>
      </c>
      <c r="F31" s="105">
        <v>1</v>
      </c>
      <c r="G31" s="105">
        <v>0</v>
      </c>
      <c r="H31" s="105">
        <f t="shared" si="10"/>
        <v>19</v>
      </c>
      <c r="I31" s="105">
        <f t="shared" si="11"/>
        <v>1</v>
      </c>
      <c r="J31" s="105">
        <f t="shared" si="12"/>
        <v>20</v>
      </c>
      <c r="K31" s="104">
        <f t="shared" si="3"/>
        <v>5</v>
      </c>
      <c r="L31" s="103">
        <f t="shared" si="4"/>
        <v>6.9</v>
      </c>
    </row>
    <row r="32" spans="2:12" ht="14.45" customHeight="1">
      <c r="B32" s="108" t="s">
        <v>158</v>
      </c>
      <c r="C32" s="107"/>
      <c r="D32" s="106">
        <v>15</v>
      </c>
      <c r="E32" s="105">
        <v>4</v>
      </c>
      <c r="F32" s="105">
        <v>1</v>
      </c>
      <c r="G32" s="105">
        <v>0</v>
      </c>
      <c r="H32" s="105">
        <f t="shared" si="10"/>
        <v>19</v>
      </c>
      <c r="I32" s="105">
        <f t="shared" si="11"/>
        <v>1</v>
      </c>
      <c r="J32" s="105">
        <f t="shared" si="12"/>
        <v>20</v>
      </c>
      <c r="K32" s="104">
        <f t="shared" si="3"/>
        <v>5</v>
      </c>
      <c r="L32" s="103">
        <f t="shared" si="4"/>
        <v>6.9</v>
      </c>
    </row>
    <row r="33" spans="2:12" ht="14.45" customHeight="1">
      <c r="B33" s="108" t="s">
        <v>157</v>
      </c>
      <c r="C33" s="107"/>
      <c r="D33" s="106">
        <v>13</v>
      </c>
      <c r="E33" s="105">
        <v>3</v>
      </c>
      <c r="F33" s="105">
        <v>0</v>
      </c>
      <c r="G33" s="105">
        <v>0</v>
      </c>
      <c r="H33" s="105">
        <f t="shared" si="10"/>
        <v>16</v>
      </c>
      <c r="I33" s="105">
        <f t="shared" si="11"/>
        <v>0</v>
      </c>
      <c r="J33" s="105">
        <f t="shared" si="12"/>
        <v>16</v>
      </c>
      <c r="K33" s="104">
        <f t="shared" si="3"/>
        <v>0</v>
      </c>
      <c r="L33" s="103">
        <f t="shared" si="4"/>
        <v>5.5</v>
      </c>
    </row>
    <row r="34" spans="2:12" ht="14.45" customHeight="1">
      <c r="B34" s="108" t="s">
        <v>156</v>
      </c>
      <c r="C34" s="107"/>
      <c r="D34" s="106">
        <v>16</v>
      </c>
      <c r="E34" s="105">
        <v>5</v>
      </c>
      <c r="F34" s="105">
        <v>1</v>
      </c>
      <c r="G34" s="105">
        <v>0</v>
      </c>
      <c r="H34" s="105">
        <f t="shared" si="10"/>
        <v>21</v>
      </c>
      <c r="I34" s="105">
        <f t="shared" si="11"/>
        <v>1</v>
      </c>
      <c r="J34" s="105">
        <f t="shared" si="12"/>
        <v>22</v>
      </c>
      <c r="K34" s="104">
        <f t="shared" si="3"/>
        <v>4.5</v>
      </c>
      <c r="L34" s="103">
        <f t="shared" si="4"/>
        <v>7.6</v>
      </c>
    </row>
    <row r="35" spans="2:12" ht="14.45" customHeight="1">
      <c r="B35" s="108" t="s">
        <v>155</v>
      </c>
      <c r="C35" s="107"/>
      <c r="D35" s="106">
        <v>19</v>
      </c>
      <c r="E35" s="105">
        <v>4</v>
      </c>
      <c r="F35" s="105">
        <v>3</v>
      </c>
      <c r="G35" s="105">
        <v>0</v>
      </c>
      <c r="H35" s="105">
        <f t="shared" si="10"/>
        <v>23</v>
      </c>
      <c r="I35" s="105">
        <f t="shared" si="11"/>
        <v>3</v>
      </c>
      <c r="J35" s="105">
        <f t="shared" si="12"/>
        <v>26</v>
      </c>
      <c r="K35" s="104">
        <f t="shared" si="3"/>
        <v>11.5</v>
      </c>
      <c r="L35" s="103">
        <f t="shared" si="4"/>
        <v>9</v>
      </c>
    </row>
    <row r="36" spans="2:12" ht="14.45" customHeight="1">
      <c r="B36" s="108" t="s">
        <v>154</v>
      </c>
      <c r="C36" s="107"/>
      <c r="D36" s="106">
        <v>20</v>
      </c>
      <c r="E36" s="105">
        <v>5</v>
      </c>
      <c r="F36" s="105">
        <v>1</v>
      </c>
      <c r="G36" s="105">
        <v>0</v>
      </c>
      <c r="H36" s="105">
        <f t="shared" si="10"/>
        <v>25</v>
      </c>
      <c r="I36" s="105">
        <f t="shared" si="11"/>
        <v>1</v>
      </c>
      <c r="J36" s="105">
        <f t="shared" si="12"/>
        <v>26</v>
      </c>
      <c r="K36" s="104">
        <f t="shared" si="3"/>
        <v>3.8</v>
      </c>
      <c r="L36" s="103">
        <f t="shared" si="4"/>
        <v>9</v>
      </c>
    </row>
    <row r="37" spans="2:12" ht="14.45" customHeight="1">
      <c r="B37" s="108" t="s">
        <v>153</v>
      </c>
      <c r="C37" s="107"/>
      <c r="D37" s="106">
        <v>23</v>
      </c>
      <c r="E37" s="105">
        <v>8</v>
      </c>
      <c r="F37" s="105">
        <v>0</v>
      </c>
      <c r="G37" s="105">
        <v>0</v>
      </c>
      <c r="H37" s="105">
        <f t="shared" si="10"/>
        <v>31</v>
      </c>
      <c r="I37" s="105">
        <f t="shared" si="11"/>
        <v>0</v>
      </c>
      <c r="J37" s="105">
        <f t="shared" si="12"/>
        <v>31</v>
      </c>
      <c r="K37" s="104">
        <f t="shared" si="3"/>
        <v>0</v>
      </c>
      <c r="L37" s="103">
        <f t="shared" si="4"/>
        <v>10.7</v>
      </c>
    </row>
    <row r="38" spans="2:12" ht="14.45" customHeight="1">
      <c r="B38" s="102" t="s">
        <v>99</v>
      </c>
      <c r="C38" s="101"/>
      <c r="D38" s="100">
        <v>6</v>
      </c>
      <c r="E38" s="99">
        <v>1</v>
      </c>
      <c r="F38" s="99">
        <v>1</v>
      </c>
      <c r="G38" s="99">
        <v>0</v>
      </c>
      <c r="H38" s="99">
        <f t="shared" si="10"/>
        <v>7</v>
      </c>
      <c r="I38" s="99">
        <f t="shared" si="11"/>
        <v>1</v>
      </c>
      <c r="J38" s="99">
        <f t="shared" si="12"/>
        <v>8</v>
      </c>
      <c r="K38" s="98">
        <f t="shared" si="3"/>
        <v>12.5</v>
      </c>
      <c r="L38" s="97">
        <f t="shared" si="4"/>
        <v>2.8</v>
      </c>
    </row>
    <row r="39" spans="2:12" ht="14.45" customHeight="1">
      <c r="B39" s="96" t="s">
        <v>98</v>
      </c>
      <c r="C39" s="95"/>
      <c r="D39" s="94">
        <v>8</v>
      </c>
      <c r="E39" s="93">
        <v>0</v>
      </c>
      <c r="F39" s="93">
        <v>0</v>
      </c>
      <c r="G39" s="93">
        <v>0</v>
      </c>
      <c r="H39" s="93">
        <f t="shared" si="10"/>
        <v>8</v>
      </c>
      <c r="I39" s="93">
        <f t="shared" si="11"/>
        <v>0</v>
      </c>
      <c r="J39" s="93">
        <f t="shared" si="12"/>
        <v>8</v>
      </c>
      <c r="K39" s="92">
        <f t="shared" si="3"/>
        <v>0</v>
      </c>
      <c r="L39" s="91">
        <f t="shared" si="4"/>
        <v>2.8</v>
      </c>
    </row>
    <row r="40" spans="2:12" ht="14.45" customHeight="1">
      <c r="B40" s="96" t="s">
        <v>97</v>
      </c>
      <c r="C40" s="95"/>
      <c r="D40" s="94">
        <v>4</v>
      </c>
      <c r="E40" s="93">
        <v>1</v>
      </c>
      <c r="F40" s="93">
        <v>0</v>
      </c>
      <c r="G40" s="93">
        <v>0</v>
      </c>
      <c r="H40" s="93">
        <f t="shared" si="10"/>
        <v>5</v>
      </c>
      <c r="I40" s="93">
        <f t="shared" si="11"/>
        <v>0</v>
      </c>
      <c r="J40" s="93">
        <f t="shared" si="12"/>
        <v>5</v>
      </c>
      <c r="K40" s="92">
        <f t="shared" si="3"/>
        <v>0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v>5</v>
      </c>
      <c r="E41" s="93">
        <v>2</v>
      </c>
      <c r="F41" s="93">
        <v>0</v>
      </c>
      <c r="G41" s="93">
        <v>0</v>
      </c>
      <c r="H41" s="93">
        <f t="shared" si="10"/>
        <v>7</v>
      </c>
      <c r="I41" s="93">
        <f t="shared" si="11"/>
        <v>0</v>
      </c>
      <c r="J41" s="93">
        <f t="shared" si="12"/>
        <v>7</v>
      </c>
      <c r="K41" s="92">
        <f t="shared" si="3"/>
        <v>0</v>
      </c>
      <c r="L41" s="91">
        <f t="shared" si="4"/>
        <v>2.4</v>
      </c>
    </row>
    <row r="42" spans="2:12" ht="14.45" customHeight="1">
      <c r="B42" s="96" t="s">
        <v>95</v>
      </c>
      <c r="C42" s="95"/>
      <c r="D42" s="94">
        <v>2</v>
      </c>
      <c r="E42" s="93">
        <v>0</v>
      </c>
      <c r="F42" s="93">
        <v>0</v>
      </c>
      <c r="G42" s="93">
        <v>0</v>
      </c>
      <c r="H42" s="93">
        <f t="shared" si="10"/>
        <v>2</v>
      </c>
      <c r="I42" s="93">
        <f t="shared" si="11"/>
        <v>0</v>
      </c>
      <c r="J42" s="93">
        <f t="shared" si="12"/>
        <v>2</v>
      </c>
      <c r="K42" s="92">
        <f t="shared" si="3"/>
        <v>0</v>
      </c>
      <c r="L42" s="91">
        <f t="shared" si="4"/>
        <v>0.7</v>
      </c>
    </row>
    <row r="43" spans="2:12" ht="14.45" customHeight="1">
      <c r="B43" s="90" t="s">
        <v>152</v>
      </c>
      <c r="C43" s="89"/>
      <c r="D43" s="88">
        <v>3</v>
      </c>
      <c r="E43" s="87">
        <v>0</v>
      </c>
      <c r="F43" s="87">
        <v>0</v>
      </c>
      <c r="G43" s="87">
        <v>0</v>
      </c>
      <c r="H43" s="87">
        <f t="shared" si="10"/>
        <v>3</v>
      </c>
      <c r="I43" s="87">
        <f t="shared" si="11"/>
        <v>0</v>
      </c>
      <c r="J43" s="87">
        <f t="shared" si="12"/>
        <v>3</v>
      </c>
      <c r="K43" s="86">
        <f t="shared" si="3"/>
        <v>0</v>
      </c>
      <c r="L43" s="85">
        <f t="shared" si="4"/>
        <v>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28</v>
      </c>
      <c r="E44" s="81">
        <f t="shared" si="13"/>
        <v>4</v>
      </c>
      <c r="F44" s="81">
        <f t="shared" si="13"/>
        <v>1</v>
      </c>
      <c r="G44" s="81">
        <f t="shared" si="13"/>
        <v>0</v>
      </c>
      <c r="H44" s="81">
        <f t="shared" si="13"/>
        <v>32</v>
      </c>
      <c r="I44" s="81">
        <f t="shared" si="13"/>
        <v>1</v>
      </c>
      <c r="J44" s="81">
        <f t="shared" si="13"/>
        <v>33</v>
      </c>
      <c r="K44" s="80">
        <f t="shared" si="3"/>
        <v>3</v>
      </c>
      <c r="L44" s="79">
        <f t="shared" si="4"/>
        <v>11.4</v>
      </c>
    </row>
    <row r="45" spans="2:12" ht="14.45" customHeight="1" thickTop="1">
      <c r="B45" s="102" t="s">
        <v>92</v>
      </c>
      <c r="C45" s="101"/>
      <c r="D45" s="100">
        <v>4</v>
      </c>
      <c r="E45" s="99">
        <v>1</v>
      </c>
      <c r="F45" s="99">
        <v>0</v>
      </c>
      <c r="G45" s="99">
        <v>0</v>
      </c>
      <c r="H45" s="99">
        <f t="shared" ref="H45:H50" si="14">SUM(D45:E45)</f>
        <v>5</v>
      </c>
      <c r="I45" s="99">
        <f t="shared" ref="I45:I50" si="15">SUM(F45:G45)</f>
        <v>0</v>
      </c>
      <c r="J45" s="99">
        <f t="shared" ref="J45:J50" si="16">SUM(H45:I45)</f>
        <v>5</v>
      </c>
      <c r="K45" s="98">
        <f t="shared" si="3"/>
        <v>0</v>
      </c>
      <c r="L45" s="97">
        <f t="shared" si="4"/>
        <v>1.7</v>
      </c>
    </row>
    <row r="46" spans="2:12" ht="14.45" customHeight="1">
      <c r="B46" s="96" t="s">
        <v>91</v>
      </c>
      <c r="C46" s="95"/>
      <c r="D46" s="94">
        <v>2</v>
      </c>
      <c r="E46" s="93">
        <v>0</v>
      </c>
      <c r="F46" s="93">
        <v>0</v>
      </c>
      <c r="G46" s="93">
        <v>0</v>
      </c>
      <c r="H46" s="93">
        <f t="shared" si="14"/>
        <v>2</v>
      </c>
      <c r="I46" s="93">
        <f t="shared" si="15"/>
        <v>0</v>
      </c>
      <c r="J46" s="93">
        <f t="shared" si="16"/>
        <v>2</v>
      </c>
      <c r="K46" s="92">
        <f t="shared" si="3"/>
        <v>0</v>
      </c>
      <c r="L46" s="91">
        <f t="shared" si="4"/>
        <v>0.7</v>
      </c>
    </row>
    <row r="47" spans="2:12" ht="14.45" customHeight="1">
      <c r="B47" s="96" t="s">
        <v>90</v>
      </c>
      <c r="C47" s="95"/>
      <c r="D47" s="94">
        <v>7</v>
      </c>
      <c r="E47" s="93">
        <v>0</v>
      </c>
      <c r="F47" s="93">
        <v>1</v>
      </c>
      <c r="G47" s="93">
        <v>0</v>
      </c>
      <c r="H47" s="93">
        <f t="shared" si="14"/>
        <v>7</v>
      </c>
      <c r="I47" s="93">
        <f t="shared" si="15"/>
        <v>1</v>
      </c>
      <c r="J47" s="93">
        <f t="shared" si="16"/>
        <v>8</v>
      </c>
      <c r="K47" s="92">
        <f t="shared" si="3"/>
        <v>12.5</v>
      </c>
      <c r="L47" s="91">
        <f t="shared" si="4"/>
        <v>2.8</v>
      </c>
    </row>
    <row r="48" spans="2:12" ht="14.45" customHeight="1">
      <c r="B48" s="96" t="s">
        <v>89</v>
      </c>
      <c r="C48" s="95"/>
      <c r="D48" s="94">
        <v>5</v>
      </c>
      <c r="E48" s="93">
        <v>0</v>
      </c>
      <c r="F48" s="93">
        <v>0</v>
      </c>
      <c r="G48" s="93">
        <v>0</v>
      </c>
      <c r="H48" s="93">
        <f t="shared" si="14"/>
        <v>5</v>
      </c>
      <c r="I48" s="93">
        <f t="shared" si="15"/>
        <v>0</v>
      </c>
      <c r="J48" s="93">
        <f t="shared" si="16"/>
        <v>5</v>
      </c>
      <c r="K48" s="92">
        <f t="shared" si="3"/>
        <v>0</v>
      </c>
      <c r="L48" s="91">
        <f t="shared" si="4"/>
        <v>1.7</v>
      </c>
    </row>
    <row r="49" spans="2:13" ht="14.45" customHeight="1">
      <c r="B49" s="96" t="s">
        <v>88</v>
      </c>
      <c r="C49" s="95"/>
      <c r="D49" s="94">
        <v>3</v>
      </c>
      <c r="E49" s="93">
        <v>2</v>
      </c>
      <c r="F49" s="93">
        <v>0</v>
      </c>
      <c r="G49" s="93">
        <v>0</v>
      </c>
      <c r="H49" s="93">
        <f t="shared" si="14"/>
        <v>5</v>
      </c>
      <c r="I49" s="93">
        <f t="shared" si="15"/>
        <v>0</v>
      </c>
      <c r="J49" s="93">
        <f t="shared" si="16"/>
        <v>5</v>
      </c>
      <c r="K49" s="92">
        <f t="shared" si="3"/>
        <v>0</v>
      </c>
      <c r="L49" s="91">
        <f t="shared" si="4"/>
        <v>1.7</v>
      </c>
    </row>
    <row r="50" spans="2:13" ht="14.45" customHeight="1">
      <c r="B50" s="90" t="s">
        <v>151</v>
      </c>
      <c r="C50" s="89"/>
      <c r="D50" s="88">
        <v>2</v>
      </c>
      <c r="E50" s="87">
        <v>0</v>
      </c>
      <c r="F50" s="87">
        <v>0</v>
      </c>
      <c r="G50" s="87">
        <v>0</v>
      </c>
      <c r="H50" s="87">
        <f t="shared" si="14"/>
        <v>2</v>
      </c>
      <c r="I50" s="87">
        <f t="shared" si="15"/>
        <v>0</v>
      </c>
      <c r="J50" s="87">
        <f t="shared" si="16"/>
        <v>2</v>
      </c>
      <c r="K50" s="86">
        <f t="shared" si="3"/>
        <v>0</v>
      </c>
      <c r="L50" s="85">
        <f t="shared" si="4"/>
        <v>0.7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23</v>
      </c>
      <c r="E51" s="81">
        <f t="shared" si="17"/>
        <v>3</v>
      </c>
      <c r="F51" s="81">
        <f t="shared" si="17"/>
        <v>1</v>
      </c>
      <c r="G51" s="81">
        <f t="shared" si="17"/>
        <v>0</v>
      </c>
      <c r="H51" s="81">
        <f t="shared" si="17"/>
        <v>26</v>
      </c>
      <c r="I51" s="81">
        <f t="shared" si="17"/>
        <v>1</v>
      </c>
      <c r="J51" s="81">
        <f t="shared" si="17"/>
        <v>27</v>
      </c>
      <c r="K51" s="80">
        <f t="shared" si="3"/>
        <v>3.7</v>
      </c>
      <c r="L51" s="79">
        <f t="shared" si="4"/>
        <v>9.3000000000000007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224</v>
      </c>
      <c r="E52" s="75">
        <f t="shared" si="18"/>
        <v>50</v>
      </c>
      <c r="F52" s="75">
        <f t="shared" si="18"/>
        <v>15</v>
      </c>
      <c r="G52" s="75">
        <f t="shared" si="18"/>
        <v>0</v>
      </c>
      <c r="H52" s="75">
        <f t="shared" si="18"/>
        <v>274</v>
      </c>
      <c r="I52" s="75">
        <f t="shared" si="18"/>
        <v>15</v>
      </c>
      <c r="J52" s="75">
        <f t="shared" si="18"/>
        <v>289</v>
      </c>
      <c r="K52" s="74">
        <f t="shared" si="3"/>
        <v>5.2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Q18" sqref="Q18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59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40</v>
      </c>
      <c r="E16" s="99">
        <v>8</v>
      </c>
      <c r="F16" s="99">
        <v>4</v>
      </c>
      <c r="G16" s="99">
        <v>0</v>
      </c>
      <c r="H16" s="99">
        <f t="shared" ref="H16:H21" si="0">SUM(D16:E16)</f>
        <v>48</v>
      </c>
      <c r="I16" s="99">
        <f t="shared" ref="I16:I21" si="1">SUM(F16:G16)</f>
        <v>4</v>
      </c>
      <c r="J16" s="99">
        <f t="shared" ref="J16:J21" si="2">SUM(H16:I16)</f>
        <v>52</v>
      </c>
      <c r="K16" s="98">
        <f t="shared" ref="K16:K52" si="3">IF(J16=0,0,ROUND(I16/J16*100,1))</f>
        <v>7.7</v>
      </c>
      <c r="L16" s="97">
        <f t="shared" ref="L16:L52" si="4">IF(J16=0,0,ROUND(J16/$J$52*100,1))</f>
        <v>1</v>
      </c>
    </row>
    <row r="17" spans="2:12" ht="14.45" customHeight="1">
      <c r="B17" s="96" t="s">
        <v>166</v>
      </c>
      <c r="C17" s="95"/>
      <c r="D17" s="94">
        <v>57</v>
      </c>
      <c r="E17" s="93">
        <v>6</v>
      </c>
      <c r="F17" s="93">
        <v>6</v>
      </c>
      <c r="G17" s="93">
        <v>1</v>
      </c>
      <c r="H17" s="93">
        <f t="shared" si="0"/>
        <v>63</v>
      </c>
      <c r="I17" s="93">
        <f t="shared" si="1"/>
        <v>7</v>
      </c>
      <c r="J17" s="93">
        <f t="shared" si="2"/>
        <v>70</v>
      </c>
      <c r="K17" s="92">
        <f t="shared" si="3"/>
        <v>10</v>
      </c>
      <c r="L17" s="91">
        <f t="shared" si="4"/>
        <v>1.4</v>
      </c>
    </row>
    <row r="18" spans="2:12" ht="14.45" customHeight="1">
      <c r="B18" s="96" t="s">
        <v>165</v>
      </c>
      <c r="C18" s="95"/>
      <c r="D18" s="94">
        <v>68</v>
      </c>
      <c r="E18" s="93">
        <v>9</v>
      </c>
      <c r="F18" s="93">
        <v>8</v>
      </c>
      <c r="G18" s="93">
        <v>0</v>
      </c>
      <c r="H18" s="93">
        <f t="shared" si="0"/>
        <v>77</v>
      </c>
      <c r="I18" s="93">
        <f t="shared" si="1"/>
        <v>8</v>
      </c>
      <c r="J18" s="93">
        <f t="shared" si="2"/>
        <v>85</v>
      </c>
      <c r="K18" s="92">
        <f t="shared" si="3"/>
        <v>9.4</v>
      </c>
      <c r="L18" s="91">
        <f t="shared" si="4"/>
        <v>1.7</v>
      </c>
    </row>
    <row r="19" spans="2:12" ht="14.45" customHeight="1">
      <c r="B19" s="96" t="s">
        <v>164</v>
      </c>
      <c r="C19" s="95"/>
      <c r="D19" s="94">
        <v>52</v>
      </c>
      <c r="E19" s="93">
        <v>5</v>
      </c>
      <c r="F19" s="93">
        <v>5</v>
      </c>
      <c r="G19" s="93">
        <v>2</v>
      </c>
      <c r="H19" s="93">
        <f t="shared" si="0"/>
        <v>57</v>
      </c>
      <c r="I19" s="93">
        <f t="shared" si="1"/>
        <v>7</v>
      </c>
      <c r="J19" s="93">
        <f t="shared" si="2"/>
        <v>64</v>
      </c>
      <c r="K19" s="92">
        <f t="shared" si="3"/>
        <v>10.9</v>
      </c>
      <c r="L19" s="91">
        <f t="shared" si="4"/>
        <v>1.2</v>
      </c>
    </row>
    <row r="20" spans="2:12" ht="14.45" customHeight="1">
      <c r="B20" s="96" t="s">
        <v>163</v>
      </c>
      <c r="C20" s="95"/>
      <c r="D20" s="94">
        <v>59</v>
      </c>
      <c r="E20" s="93">
        <v>9</v>
      </c>
      <c r="F20" s="93">
        <v>7</v>
      </c>
      <c r="G20" s="93">
        <v>0</v>
      </c>
      <c r="H20" s="93">
        <f t="shared" si="0"/>
        <v>68</v>
      </c>
      <c r="I20" s="93">
        <f t="shared" si="1"/>
        <v>7</v>
      </c>
      <c r="J20" s="93">
        <f t="shared" si="2"/>
        <v>75</v>
      </c>
      <c r="K20" s="92">
        <f t="shared" si="3"/>
        <v>9.3000000000000007</v>
      </c>
      <c r="L20" s="91">
        <f t="shared" si="4"/>
        <v>1.5</v>
      </c>
    </row>
    <row r="21" spans="2:12" ht="14.45" customHeight="1">
      <c r="B21" s="90" t="s">
        <v>162</v>
      </c>
      <c r="C21" s="89"/>
      <c r="D21" s="88">
        <v>62</v>
      </c>
      <c r="E21" s="87">
        <v>10</v>
      </c>
      <c r="F21" s="87">
        <v>5</v>
      </c>
      <c r="G21" s="87">
        <v>0</v>
      </c>
      <c r="H21" s="87">
        <f t="shared" si="0"/>
        <v>72</v>
      </c>
      <c r="I21" s="87">
        <f t="shared" si="1"/>
        <v>5</v>
      </c>
      <c r="J21" s="87">
        <f t="shared" si="2"/>
        <v>77</v>
      </c>
      <c r="K21" s="86">
        <f t="shared" si="3"/>
        <v>6.5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338</v>
      </c>
      <c r="E22" s="81">
        <f t="shared" si="5"/>
        <v>47</v>
      </c>
      <c r="F22" s="81">
        <f t="shared" si="5"/>
        <v>35</v>
      </c>
      <c r="G22" s="81">
        <f t="shared" si="5"/>
        <v>3</v>
      </c>
      <c r="H22" s="81">
        <f t="shared" si="5"/>
        <v>385</v>
      </c>
      <c r="I22" s="81">
        <f t="shared" si="5"/>
        <v>38</v>
      </c>
      <c r="J22" s="81">
        <f t="shared" si="5"/>
        <v>423</v>
      </c>
      <c r="K22" s="80">
        <f t="shared" si="3"/>
        <v>9</v>
      </c>
      <c r="L22" s="79">
        <f t="shared" si="4"/>
        <v>8.1999999999999993</v>
      </c>
    </row>
    <row r="23" spans="2:12" ht="14.45" customHeight="1" thickTop="1">
      <c r="B23" s="102" t="s">
        <v>114</v>
      </c>
      <c r="C23" s="101"/>
      <c r="D23" s="100">
        <v>60</v>
      </c>
      <c r="E23" s="99">
        <v>10</v>
      </c>
      <c r="F23" s="99">
        <v>5</v>
      </c>
      <c r="G23" s="99">
        <v>0</v>
      </c>
      <c r="H23" s="99">
        <f t="shared" ref="H23:H28" si="6">SUM(D23:E23)</f>
        <v>70</v>
      </c>
      <c r="I23" s="99">
        <f t="shared" ref="I23:I28" si="7">SUM(F23:G23)</f>
        <v>5</v>
      </c>
      <c r="J23" s="99">
        <f t="shared" ref="J23:J28" si="8">SUM(H23:I23)</f>
        <v>75</v>
      </c>
      <c r="K23" s="98">
        <f t="shared" si="3"/>
        <v>6.7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v>85</v>
      </c>
      <c r="E24" s="93">
        <v>9</v>
      </c>
      <c r="F24" s="93">
        <v>6</v>
      </c>
      <c r="G24" s="93">
        <v>0</v>
      </c>
      <c r="H24" s="93">
        <f t="shared" si="6"/>
        <v>94</v>
      </c>
      <c r="I24" s="93">
        <f t="shared" si="7"/>
        <v>6</v>
      </c>
      <c r="J24" s="93">
        <f t="shared" si="8"/>
        <v>100</v>
      </c>
      <c r="K24" s="92">
        <f t="shared" si="3"/>
        <v>6</v>
      </c>
      <c r="L24" s="91">
        <f t="shared" si="4"/>
        <v>1.9</v>
      </c>
    </row>
    <row r="25" spans="2:12" ht="14.45" customHeight="1">
      <c r="B25" s="96" t="s">
        <v>112</v>
      </c>
      <c r="C25" s="95"/>
      <c r="D25" s="94">
        <v>52</v>
      </c>
      <c r="E25" s="93">
        <v>8</v>
      </c>
      <c r="F25" s="93">
        <v>4</v>
      </c>
      <c r="G25" s="93">
        <v>0</v>
      </c>
      <c r="H25" s="93">
        <f t="shared" si="6"/>
        <v>60</v>
      </c>
      <c r="I25" s="93">
        <f t="shared" si="7"/>
        <v>4</v>
      </c>
      <c r="J25" s="93">
        <f t="shared" si="8"/>
        <v>64</v>
      </c>
      <c r="K25" s="92">
        <f t="shared" si="3"/>
        <v>6.3</v>
      </c>
      <c r="L25" s="91">
        <f t="shared" si="4"/>
        <v>1.2</v>
      </c>
    </row>
    <row r="26" spans="2:12" ht="14.45" customHeight="1">
      <c r="B26" s="96" t="s">
        <v>111</v>
      </c>
      <c r="C26" s="95"/>
      <c r="D26" s="94">
        <v>65</v>
      </c>
      <c r="E26" s="93">
        <v>8</v>
      </c>
      <c r="F26" s="93">
        <v>4</v>
      </c>
      <c r="G26" s="93">
        <v>2</v>
      </c>
      <c r="H26" s="93">
        <f t="shared" si="6"/>
        <v>73</v>
      </c>
      <c r="I26" s="93">
        <f t="shared" si="7"/>
        <v>6</v>
      </c>
      <c r="J26" s="93">
        <f t="shared" si="8"/>
        <v>79</v>
      </c>
      <c r="K26" s="92">
        <f t="shared" si="3"/>
        <v>7.6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v>68</v>
      </c>
      <c r="E27" s="93">
        <v>10</v>
      </c>
      <c r="F27" s="93">
        <v>8</v>
      </c>
      <c r="G27" s="93">
        <v>0</v>
      </c>
      <c r="H27" s="93">
        <f t="shared" si="6"/>
        <v>78</v>
      </c>
      <c r="I27" s="93">
        <f t="shared" si="7"/>
        <v>8</v>
      </c>
      <c r="J27" s="93">
        <f t="shared" si="8"/>
        <v>86</v>
      </c>
      <c r="K27" s="92">
        <f t="shared" si="3"/>
        <v>9.3000000000000007</v>
      </c>
      <c r="L27" s="91">
        <f t="shared" si="4"/>
        <v>1.7</v>
      </c>
    </row>
    <row r="28" spans="2:12" ht="14.45" customHeight="1">
      <c r="B28" s="90" t="s">
        <v>161</v>
      </c>
      <c r="C28" s="89"/>
      <c r="D28" s="88">
        <v>47</v>
      </c>
      <c r="E28" s="87">
        <v>10</v>
      </c>
      <c r="F28" s="87">
        <v>5</v>
      </c>
      <c r="G28" s="87">
        <v>0</v>
      </c>
      <c r="H28" s="87">
        <f t="shared" si="6"/>
        <v>57</v>
      </c>
      <c r="I28" s="87">
        <f t="shared" si="7"/>
        <v>5</v>
      </c>
      <c r="J28" s="87">
        <f t="shared" si="8"/>
        <v>62</v>
      </c>
      <c r="K28" s="86">
        <f t="shared" si="3"/>
        <v>8.1</v>
      </c>
      <c r="L28" s="85">
        <f t="shared" si="4"/>
        <v>1.2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377</v>
      </c>
      <c r="E29" s="81">
        <f t="shared" si="9"/>
        <v>55</v>
      </c>
      <c r="F29" s="81">
        <f t="shared" si="9"/>
        <v>32</v>
      </c>
      <c r="G29" s="81">
        <f t="shared" si="9"/>
        <v>2</v>
      </c>
      <c r="H29" s="81">
        <f t="shared" si="9"/>
        <v>432</v>
      </c>
      <c r="I29" s="81">
        <f t="shared" si="9"/>
        <v>34</v>
      </c>
      <c r="J29" s="81">
        <f t="shared" si="9"/>
        <v>466</v>
      </c>
      <c r="K29" s="80">
        <f t="shared" si="3"/>
        <v>7.3</v>
      </c>
      <c r="L29" s="79">
        <f t="shared" si="4"/>
        <v>9.1</v>
      </c>
    </row>
    <row r="30" spans="2:12" ht="14.45" customHeight="1" thickTop="1">
      <c r="B30" s="110" t="s">
        <v>160</v>
      </c>
      <c r="C30" s="109"/>
      <c r="D30" s="76">
        <v>284</v>
      </c>
      <c r="E30" s="75">
        <v>53</v>
      </c>
      <c r="F30" s="75">
        <v>30</v>
      </c>
      <c r="G30" s="75">
        <v>2</v>
      </c>
      <c r="H30" s="75">
        <f t="shared" ref="H30:H43" si="10">SUM(D30:E30)</f>
        <v>337</v>
      </c>
      <c r="I30" s="75">
        <f t="shared" ref="I30:I43" si="11">SUM(F30:G30)</f>
        <v>32</v>
      </c>
      <c r="J30" s="75">
        <f t="shared" ref="J30:J43" si="12">SUM(H30:I30)</f>
        <v>369</v>
      </c>
      <c r="K30" s="74">
        <f t="shared" si="3"/>
        <v>8.6999999999999993</v>
      </c>
      <c r="L30" s="73">
        <f t="shared" si="4"/>
        <v>7.2</v>
      </c>
    </row>
    <row r="31" spans="2:12" ht="14.45" customHeight="1">
      <c r="B31" s="108" t="s">
        <v>159</v>
      </c>
      <c r="C31" s="107"/>
      <c r="D31" s="106">
        <v>276</v>
      </c>
      <c r="E31" s="105">
        <v>68</v>
      </c>
      <c r="F31" s="105">
        <v>25</v>
      </c>
      <c r="G31" s="105">
        <v>3</v>
      </c>
      <c r="H31" s="105">
        <f t="shared" si="10"/>
        <v>344</v>
      </c>
      <c r="I31" s="105">
        <f t="shared" si="11"/>
        <v>28</v>
      </c>
      <c r="J31" s="105">
        <f t="shared" si="12"/>
        <v>372</v>
      </c>
      <c r="K31" s="104">
        <f t="shared" si="3"/>
        <v>7.5</v>
      </c>
      <c r="L31" s="103">
        <f t="shared" si="4"/>
        <v>7.2</v>
      </c>
    </row>
    <row r="32" spans="2:12" ht="14.45" customHeight="1">
      <c r="B32" s="108" t="s">
        <v>158</v>
      </c>
      <c r="C32" s="107"/>
      <c r="D32" s="106">
        <v>294</v>
      </c>
      <c r="E32" s="105">
        <v>56</v>
      </c>
      <c r="F32" s="105">
        <v>26</v>
      </c>
      <c r="G32" s="105">
        <v>2</v>
      </c>
      <c r="H32" s="105">
        <f t="shared" si="10"/>
        <v>350</v>
      </c>
      <c r="I32" s="105">
        <f t="shared" si="11"/>
        <v>28</v>
      </c>
      <c r="J32" s="105">
        <f t="shared" si="12"/>
        <v>378</v>
      </c>
      <c r="K32" s="104">
        <f t="shared" si="3"/>
        <v>7.4</v>
      </c>
      <c r="L32" s="103">
        <f t="shared" si="4"/>
        <v>7.4</v>
      </c>
    </row>
    <row r="33" spans="2:12" ht="14.45" customHeight="1">
      <c r="B33" s="108" t="s">
        <v>157</v>
      </c>
      <c r="C33" s="107"/>
      <c r="D33" s="106">
        <v>317</v>
      </c>
      <c r="E33" s="105">
        <v>47</v>
      </c>
      <c r="F33" s="105">
        <v>29</v>
      </c>
      <c r="G33" s="105">
        <v>2</v>
      </c>
      <c r="H33" s="105">
        <f t="shared" si="10"/>
        <v>364</v>
      </c>
      <c r="I33" s="105">
        <f t="shared" si="11"/>
        <v>31</v>
      </c>
      <c r="J33" s="105">
        <f t="shared" si="12"/>
        <v>395</v>
      </c>
      <c r="K33" s="104">
        <f t="shared" si="3"/>
        <v>7.8</v>
      </c>
      <c r="L33" s="103">
        <f t="shared" si="4"/>
        <v>7.7</v>
      </c>
    </row>
    <row r="34" spans="2:12" ht="14.45" customHeight="1">
      <c r="B34" s="108" t="s">
        <v>156</v>
      </c>
      <c r="C34" s="107"/>
      <c r="D34" s="106">
        <v>302</v>
      </c>
      <c r="E34" s="105">
        <v>51</v>
      </c>
      <c r="F34" s="105">
        <v>28</v>
      </c>
      <c r="G34" s="105">
        <v>2</v>
      </c>
      <c r="H34" s="105">
        <f t="shared" si="10"/>
        <v>353</v>
      </c>
      <c r="I34" s="105">
        <f t="shared" si="11"/>
        <v>30</v>
      </c>
      <c r="J34" s="105">
        <f t="shared" si="12"/>
        <v>383</v>
      </c>
      <c r="K34" s="104">
        <f t="shared" si="3"/>
        <v>7.8</v>
      </c>
      <c r="L34" s="103">
        <f t="shared" si="4"/>
        <v>7.5</v>
      </c>
    </row>
    <row r="35" spans="2:12" ht="14.45" customHeight="1">
      <c r="B35" s="108" t="s">
        <v>155</v>
      </c>
      <c r="C35" s="107"/>
      <c r="D35" s="106">
        <v>345</v>
      </c>
      <c r="E35" s="105">
        <v>45</v>
      </c>
      <c r="F35" s="105">
        <v>26</v>
      </c>
      <c r="G35" s="105">
        <v>1</v>
      </c>
      <c r="H35" s="105">
        <f t="shared" si="10"/>
        <v>390</v>
      </c>
      <c r="I35" s="105">
        <f t="shared" si="11"/>
        <v>27</v>
      </c>
      <c r="J35" s="105">
        <f t="shared" si="12"/>
        <v>417</v>
      </c>
      <c r="K35" s="104">
        <f t="shared" si="3"/>
        <v>6.5</v>
      </c>
      <c r="L35" s="103">
        <f t="shared" si="4"/>
        <v>8.1</v>
      </c>
    </row>
    <row r="36" spans="2:12" ht="14.45" customHeight="1">
      <c r="B36" s="108" t="s">
        <v>154</v>
      </c>
      <c r="C36" s="107"/>
      <c r="D36" s="106">
        <v>383</v>
      </c>
      <c r="E36" s="105">
        <v>50</v>
      </c>
      <c r="F36" s="105">
        <v>22</v>
      </c>
      <c r="G36" s="105">
        <v>5</v>
      </c>
      <c r="H36" s="105">
        <f t="shared" si="10"/>
        <v>433</v>
      </c>
      <c r="I36" s="105">
        <f t="shared" si="11"/>
        <v>27</v>
      </c>
      <c r="J36" s="105">
        <f t="shared" si="12"/>
        <v>460</v>
      </c>
      <c r="K36" s="104">
        <f t="shared" si="3"/>
        <v>5.9</v>
      </c>
      <c r="L36" s="103">
        <f t="shared" si="4"/>
        <v>9</v>
      </c>
    </row>
    <row r="37" spans="2:12" ht="14.45" customHeight="1">
      <c r="B37" s="108" t="s">
        <v>153</v>
      </c>
      <c r="C37" s="107"/>
      <c r="D37" s="106">
        <v>397</v>
      </c>
      <c r="E37" s="105">
        <v>49</v>
      </c>
      <c r="F37" s="105">
        <v>18</v>
      </c>
      <c r="G37" s="105">
        <v>6</v>
      </c>
      <c r="H37" s="105">
        <f t="shared" si="10"/>
        <v>446</v>
      </c>
      <c r="I37" s="105">
        <f t="shared" si="11"/>
        <v>24</v>
      </c>
      <c r="J37" s="105">
        <f t="shared" si="12"/>
        <v>470</v>
      </c>
      <c r="K37" s="104">
        <f t="shared" si="3"/>
        <v>5.0999999999999996</v>
      </c>
      <c r="L37" s="103">
        <f t="shared" si="4"/>
        <v>9.1999999999999993</v>
      </c>
    </row>
    <row r="38" spans="2:12" ht="14.45" customHeight="1">
      <c r="B38" s="102" t="s">
        <v>99</v>
      </c>
      <c r="C38" s="101"/>
      <c r="D38" s="100">
        <v>73</v>
      </c>
      <c r="E38" s="99">
        <v>5</v>
      </c>
      <c r="F38" s="99">
        <v>5</v>
      </c>
      <c r="G38" s="99">
        <v>0</v>
      </c>
      <c r="H38" s="99">
        <f t="shared" si="10"/>
        <v>78</v>
      </c>
      <c r="I38" s="99">
        <f t="shared" si="11"/>
        <v>5</v>
      </c>
      <c r="J38" s="99">
        <f t="shared" si="12"/>
        <v>83</v>
      </c>
      <c r="K38" s="98">
        <f t="shared" si="3"/>
        <v>6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v>81</v>
      </c>
      <c r="E39" s="93">
        <v>11</v>
      </c>
      <c r="F39" s="93">
        <v>5</v>
      </c>
      <c r="G39" s="93">
        <v>0</v>
      </c>
      <c r="H39" s="93">
        <f t="shared" si="10"/>
        <v>92</v>
      </c>
      <c r="I39" s="93">
        <f t="shared" si="11"/>
        <v>5</v>
      </c>
      <c r="J39" s="93">
        <f t="shared" si="12"/>
        <v>97</v>
      </c>
      <c r="K39" s="92">
        <f t="shared" si="3"/>
        <v>5.2</v>
      </c>
      <c r="L39" s="91">
        <f t="shared" si="4"/>
        <v>1.9</v>
      </c>
    </row>
    <row r="40" spans="2:12" ht="14.45" customHeight="1">
      <c r="B40" s="96" t="s">
        <v>97</v>
      </c>
      <c r="C40" s="95"/>
      <c r="D40" s="94">
        <v>72</v>
      </c>
      <c r="E40" s="93">
        <v>7</v>
      </c>
      <c r="F40" s="93">
        <v>3</v>
      </c>
      <c r="G40" s="93">
        <v>0</v>
      </c>
      <c r="H40" s="93">
        <f t="shared" si="10"/>
        <v>79</v>
      </c>
      <c r="I40" s="93">
        <f t="shared" si="11"/>
        <v>3</v>
      </c>
      <c r="J40" s="93">
        <f t="shared" si="12"/>
        <v>82</v>
      </c>
      <c r="K40" s="92">
        <f t="shared" si="3"/>
        <v>3.7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v>68</v>
      </c>
      <c r="E41" s="93">
        <v>9</v>
      </c>
      <c r="F41" s="93">
        <v>4</v>
      </c>
      <c r="G41" s="93">
        <v>1</v>
      </c>
      <c r="H41" s="93">
        <f t="shared" si="10"/>
        <v>77</v>
      </c>
      <c r="I41" s="93">
        <f t="shared" si="11"/>
        <v>5</v>
      </c>
      <c r="J41" s="93">
        <f t="shared" si="12"/>
        <v>82</v>
      </c>
      <c r="K41" s="92">
        <f t="shared" si="3"/>
        <v>6.1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v>71</v>
      </c>
      <c r="E42" s="93">
        <v>7</v>
      </c>
      <c r="F42" s="93">
        <v>0</v>
      </c>
      <c r="G42" s="93">
        <v>1</v>
      </c>
      <c r="H42" s="93">
        <f t="shared" si="10"/>
        <v>78</v>
      </c>
      <c r="I42" s="93">
        <f t="shared" si="11"/>
        <v>1</v>
      </c>
      <c r="J42" s="93">
        <f t="shared" si="12"/>
        <v>79</v>
      </c>
      <c r="K42" s="92">
        <f t="shared" si="3"/>
        <v>1.3</v>
      </c>
      <c r="L42" s="91">
        <f t="shared" si="4"/>
        <v>1.5</v>
      </c>
    </row>
    <row r="43" spans="2:12" ht="14.45" customHeight="1">
      <c r="B43" s="90" t="s">
        <v>152</v>
      </c>
      <c r="C43" s="89"/>
      <c r="D43" s="88">
        <v>76</v>
      </c>
      <c r="E43" s="87">
        <v>5</v>
      </c>
      <c r="F43" s="87">
        <v>3</v>
      </c>
      <c r="G43" s="87">
        <v>0</v>
      </c>
      <c r="H43" s="87">
        <f t="shared" si="10"/>
        <v>81</v>
      </c>
      <c r="I43" s="87">
        <f t="shared" si="11"/>
        <v>3</v>
      </c>
      <c r="J43" s="87">
        <f t="shared" si="12"/>
        <v>84</v>
      </c>
      <c r="K43" s="86">
        <f t="shared" si="3"/>
        <v>3.6</v>
      </c>
      <c r="L43" s="85">
        <f t="shared" si="4"/>
        <v>1.6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441</v>
      </c>
      <c r="E44" s="81">
        <f t="shared" si="13"/>
        <v>44</v>
      </c>
      <c r="F44" s="81">
        <f t="shared" si="13"/>
        <v>20</v>
      </c>
      <c r="G44" s="81">
        <f t="shared" si="13"/>
        <v>2</v>
      </c>
      <c r="H44" s="81">
        <f t="shared" si="13"/>
        <v>485</v>
      </c>
      <c r="I44" s="81">
        <f t="shared" si="13"/>
        <v>22</v>
      </c>
      <c r="J44" s="81">
        <f t="shared" si="13"/>
        <v>507</v>
      </c>
      <c r="K44" s="80">
        <f t="shared" si="3"/>
        <v>4.3</v>
      </c>
      <c r="L44" s="79">
        <f t="shared" si="4"/>
        <v>9.9</v>
      </c>
    </row>
    <row r="45" spans="2:12" ht="14.45" customHeight="1" thickTop="1">
      <c r="B45" s="102" t="s">
        <v>92</v>
      </c>
      <c r="C45" s="101"/>
      <c r="D45" s="100">
        <v>61</v>
      </c>
      <c r="E45" s="99">
        <v>7</v>
      </c>
      <c r="F45" s="99">
        <v>1</v>
      </c>
      <c r="G45" s="99">
        <v>1</v>
      </c>
      <c r="H45" s="99">
        <f t="shared" ref="H45:H50" si="14">SUM(D45:E45)</f>
        <v>68</v>
      </c>
      <c r="I45" s="99">
        <f t="shared" ref="I45:I50" si="15">SUM(F45:G45)</f>
        <v>2</v>
      </c>
      <c r="J45" s="99">
        <f t="shared" ref="J45:J50" si="16">SUM(H45:I45)</f>
        <v>70</v>
      </c>
      <c r="K45" s="98">
        <f t="shared" si="3"/>
        <v>2.9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v>70</v>
      </c>
      <c r="E46" s="93">
        <v>3</v>
      </c>
      <c r="F46" s="93">
        <v>2</v>
      </c>
      <c r="G46" s="93">
        <v>0</v>
      </c>
      <c r="H46" s="93">
        <f t="shared" si="14"/>
        <v>73</v>
      </c>
      <c r="I46" s="93">
        <f t="shared" si="15"/>
        <v>2</v>
      </c>
      <c r="J46" s="93">
        <f t="shared" si="16"/>
        <v>75</v>
      </c>
      <c r="K46" s="92">
        <f t="shared" si="3"/>
        <v>2.7</v>
      </c>
      <c r="L46" s="91">
        <f t="shared" si="4"/>
        <v>1.5</v>
      </c>
    </row>
    <row r="47" spans="2:12" ht="14.45" customHeight="1">
      <c r="B47" s="96" t="s">
        <v>90</v>
      </c>
      <c r="C47" s="95"/>
      <c r="D47" s="94">
        <v>85</v>
      </c>
      <c r="E47" s="93">
        <v>6</v>
      </c>
      <c r="F47" s="93">
        <v>1</v>
      </c>
      <c r="G47" s="93">
        <v>0</v>
      </c>
      <c r="H47" s="93">
        <f t="shared" si="14"/>
        <v>91</v>
      </c>
      <c r="I47" s="93">
        <f t="shared" si="15"/>
        <v>1</v>
      </c>
      <c r="J47" s="93">
        <f t="shared" si="16"/>
        <v>92</v>
      </c>
      <c r="K47" s="92">
        <f t="shared" si="3"/>
        <v>1.1000000000000001</v>
      </c>
      <c r="L47" s="91">
        <f t="shared" si="4"/>
        <v>1.8</v>
      </c>
    </row>
    <row r="48" spans="2:12" ht="14.45" customHeight="1">
      <c r="B48" s="96" t="s">
        <v>89</v>
      </c>
      <c r="C48" s="95"/>
      <c r="D48" s="94">
        <v>73</v>
      </c>
      <c r="E48" s="93">
        <v>3</v>
      </c>
      <c r="F48" s="93">
        <v>0</v>
      </c>
      <c r="G48" s="93">
        <v>0</v>
      </c>
      <c r="H48" s="93">
        <f t="shared" si="14"/>
        <v>76</v>
      </c>
      <c r="I48" s="93">
        <f t="shared" si="15"/>
        <v>0</v>
      </c>
      <c r="J48" s="93">
        <f t="shared" si="16"/>
        <v>76</v>
      </c>
      <c r="K48" s="92">
        <f t="shared" si="3"/>
        <v>0</v>
      </c>
      <c r="L48" s="91">
        <f t="shared" si="4"/>
        <v>1.5</v>
      </c>
    </row>
    <row r="49" spans="2:13" ht="14.45" customHeight="1">
      <c r="B49" s="96" t="s">
        <v>88</v>
      </c>
      <c r="C49" s="95"/>
      <c r="D49" s="94">
        <v>90</v>
      </c>
      <c r="E49" s="93">
        <v>2</v>
      </c>
      <c r="F49" s="93">
        <v>0</v>
      </c>
      <c r="G49" s="93">
        <v>1</v>
      </c>
      <c r="H49" s="93">
        <f t="shared" si="14"/>
        <v>92</v>
      </c>
      <c r="I49" s="93">
        <f t="shared" si="15"/>
        <v>1</v>
      </c>
      <c r="J49" s="93">
        <f t="shared" si="16"/>
        <v>93</v>
      </c>
      <c r="K49" s="92">
        <f t="shared" si="3"/>
        <v>1.1000000000000001</v>
      </c>
      <c r="L49" s="91">
        <f t="shared" si="4"/>
        <v>1.8</v>
      </c>
    </row>
    <row r="50" spans="2:13" ht="14.45" customHeight="1">
      <c r="B50" s="90" t="s">
        <v>151</v>
      </c>
      <c r="C50" s="89"/>
      <c r="D50" s="88">
        <v>79</v>
      </c>
      <c r="E50" s="87">
        <v>6</v>
      </c>
      <c r="F50" s="87">
        <v>1</v>
      </c>
      <c r="G50" s="87">
        <v>0</v>
      </c>
      <c r="H50" s="87">
        <f t="shared" si="14"/>
        <v>85</v>
      </c>
      <c r="I50" s="87">
        <f t="shared" si="15"/>
        <v>1</v>
      </c>
      <c r="J50" s="87">
        <f t="shared" si="16"/>
        <v>86</v>
      </c>
      <c r="K50" s="86">
        <f t="shared" si="3"/>
        <v>1.2</v>
      </c>
      <c r="L50" s="85">
        <f t="shared" si="4"/>
        <v>1.7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458</v>
      </c>
      <c r="E51" s="81">
        <f t="shared" si="17"/>
        <v>27</v>
      </c>
      <c r="F51" s="81">
        <f t="shared" si="17"/>
        <v>5</v>
      </c>
      <c r="G51" s="81">
        <f t="shared" si="17"/>
        <v>2</v>
      </c>
      <c r="H51" s="81">
        <f t="shared" si="17"/>
        <v>485</v>
      </c>
      <c r="I51" s="81">
        <f t="shared" si="17"/>
        <v>7</v>
      </c>
      <c r="J51" s="81">
        <f t="shared" si="17"/>
        <v>492</v>
      </c>
      <c r="K51" s="80">
        <f t="shared" si="3"/>
        <v>1.4</v>
      </c>
      <c r="L51" s="79">
        <f t="shared" si="4"/>
        <v>9.6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4212</v>
      </c>
      <c r="E52" s="75">
        <f t="shared" si="18"/>
        <v>592</v>
      </c>
      <c r="F52" s="75">
        <f t="shared" si="18"/>
        <v>296</v>
      </c>
      <c r="G52" s="75">
        <f t="shared" si="18"/>
        <v>32</v>
      </c>
      <c r="H52" s="75">
        <f t="shared" si="18"/>
        <v>4804</v>
      </c>
      <c r="I52" s="75">
        <f t="shared" si="18"/>
        <v>328</v>
      </c>
      <c r="J52" s="75">
        <f t="shared" si="18"/>
        <v>5132</v>
      </c>
      <c r="K52" s="74">
        <f t="shared" si="3"/>
        <v>6.4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4" sqref="N24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60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166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163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1</v>
      </c>
      <c r="F23" s="99">
        <v>0</v>
      </c>
      <c r="G23" s="99"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16.7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1</v>
      </c>
      <c r="F26" s="93">
        <v>0</v>
      </c>
      <c r="G26" s="93"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16.7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2</v>
      </c>
      <c r="F29" s="81">
        <f t="shared" si="9"/>
        <v>0</v>
      </c>
      <c r="G29" s="81">
        <f t="shared" si="9"/>
        <v>0</v>
      </c>
      <c r="H29" s="81">
        <f t="shared" si="9"/>
        <v>2</v>
      </c>
      <c r="I29" s="81">
        <f t="shared" si="9"/>
        <v>0</v>
      </c>
      <c r="J29" s="81">
        <f t="shared" si="9"/>
        <v>2</v>
      </c>
      <c r="K29" s="80">
        <f t="shared" si="3"/>
        <v>0</v>
      </c>
      <c r="L29" s="79">
        <f t="shared" si="4"/>
        <v>33.299999999999997</v>
      </c>
    </row>
    <row r="30" spans="2:12" ht="14.45" customHeight="1" thickTop="1">
      <c r="B30" s="110" t="s">
        <v>160</v>
      </c>
      <c r="C30" s="109"/>
      <c r="D30" s="76">
        <v>0</v>
      </c>
      <c r="E30" s="75">
        <v>2</v>
      </c>
      <c r="F30" s="75">
        <v>0</v>
      </c>
      <c r="G30" s="75">
        <v>0</v>
      </c>
      <c r="H30" s="75">
        <f t="shared" ref="H30:H43" si="10">SUM(D30:E30)</f>
        <v>2</v>
      </c>
      <c r="I30" s="75">
        <f t="shared" ref="I30:I43" si="11">SUM(F30:G30)</f>
        <v>0</v>
      </c>
      <c r="J30" s="75">
        <f t="shared" ref="J30:J43" si="12">SUM(H30:I30)</f>
        <v>2</v>
      </c>
      <c r="K30" s="74">
        <f t="shared" si="3"/>
        <v>0</v>
      </c>
      <c r="L30" s="73">
        <f t="shared" si="4"/>
        <v>33.299999999999997</v>
      </c>
    </row>
    <row r="31" spans="2:12" ht="14.45" customHeight="1">
      <c r="B31" s="108" t="s">
        <v>159</v>
      </c>
      <c r="C31" s="107"/>
      <c r="D31" s="106">
        <v>0</v>
      </c>
      <c r="E31" s="105">
        <v>1</v>
      </c>
      <c r="F31" s="105">
        <v>0</v>
      </c>
      <c r="G31" s="105">
        <v>0</v>
      </c>
      <c r="H31" s="105">
        <f t="shared" si="10"/>
        <v>1</v>
      </c>
      <c r="I31" s="105">
        <f t="shared" si="11"/>
        <v>0</v>
      </c>
      <c r="J31" s="105">
        <f t="shared" si="12"/>
        <v>1</v>
      </c>
      <c r="K31" s="104">
        <f t="shared" si="3"/>
        <v>0</v>
      </c>
      <c r="L31" s="103">
        <f t="shared" si="4"/>
        <v>16.7</v>
      </c>
    </row>
    <row r="32" spans="2:12" ht="14.45" customHeight="1">
      <c r="B32" s="108" t="s">
        <v>158</v>
      </c>
      <c r="C32" s="107"/>
      <c r="D32" s="106">
        <v>0</v>
      </c>
      <c r="E32" s="105">
        <v>1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16.7</v>
      </c>
    </row>
    <row r="33" spans="2:12" ht="14.45" customHeight="1">
      <c r="B33" s="108" t="s">
        <v>157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156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155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154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153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152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0</v>
      </c>
      <c r="E52" s="75">
        <f t="shared" si="18"/>
        <v>6</v>
      </c>
      <c r="F52" s="75">
        <f t="shared" si="18"/>
        <v>0</v>
      </c>
      <c r="G52" s="75">
        <f t="shared" si="18"/>
        <v>0</v>
      </c>
      <c r="H52" s="75">
        <f t="shared" si="18"/>
        <v>6</v>
      </c>
      <c r="I52" s="75">
        <f t="shared" si="18"/>
        <v>0</v>
      </c>
      <c r="J52" s="75">
        <f t="shared" si="18"/>
        <v>6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workbookViewId="0">
      <pane xSplit="1" ySplit="3" topLeftCell="B4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"/>
  <cols>
    <col min="1" max="1" width="7.75" style="201" customWidth="1"/>
    <col min="2" max="15" width="5.75" style="201" customWidth="1"/>
    <col min="16" max="16384" width="9" style="201"/>
  </cols>
  <sheetData>
    <row r="1" spans="1:15" ht="20.25" customHeight="1">
      <c r="A1" s="201" t="s">
        <v>276</v>
      </c>
      <c r="B1" s="201" t="s">
        <v>275</v>
      </c>
      <c r="O1" s="232" t="s">
        <v>274</v>
      </c>
    </row>
    <row r="2" spans="1:15" ht="20.25" customHeight="1">
      <c r="A2" s="465" t="s">
        <v>273</v>
      </c>
      <c r="B2" s="470" t="s">
        <v>272</v>
      </c>
      <c r="C2" s="471"/>
      <c r="D2" s="471"/>
      <c r="E2" s="471"/>
      <c r="F2" s="472"/>
      <c r="G2" s="470" t="s">
        <v>271</v>
      </c>
      <c r="H2" s="471"/>
      <c r="I2" s="471"/>
      <c r="J2" s="471"/>
      <c r="K2" s="472"/>
      <c r="L2" s="470" t="s">
        <v>270</v>
      </c>
      <c r="M2" s="471"/>
      <c r="N2" s="472"/>
      <c r="O2" s="468" t="s">
        <v>64</v>
      </c>
    </row>
    <row r="3" spans="1:15" ht="20.25" customHeight="1">
      <c r="A3" s="466"/>
      <c r="B3" s="231">
        <v>1</v>
      </c>
      <c r="C3" s="230">
        <v>2</v>
      </c>
      <c r="D3" s="227">
        <v>3</v>
      </c>
      <c r="E3" s="230">
        <v>4</v>
      </c>
      <c r="F3" s="230">
        <v>5</v>
      </c>
      <c r="G3" s="231">
        <v>6</v>
      </c>
      <c r="H3" s="230">
        <v>7</v>
      </c>
      <c r="I3" s="227">
        <v>8</v>
      </c>
      <c r="J3" s="228">
        <v>9</v>
      </c>
      <c r="K3" s="229">
        <v>10</v>
      </c>
      <c r="L3" s="228">
        <v>11</v>
      </c>
      <c r="M3" s="227">
        <v>12</v>
      </c>
      <c r="N3" s="226">
        <v>13</v>
      </c>
      <c r="O3" s="469"/>
    </row>
    <row r="4" spans="1:15" ht="20.25" customHeight="1">
      <c r="A4" s="462" t="s">
        <v>269</v>
      </c>
      <c r="B4" s="219">
        <v>54</v>
      </c>
      <c r="C4" s="218">
        <v>6</v>
      </c>
      <c r="D4" s="215">
        <v>1</v>
      </c>
      <c r="E4" s="218">
        <v>3</v>
      </c>
      <c r="F4" s="218">
        <v>4</v>
      </c>
      <c r="G4" s="219">
        <v>12</v>
      </c>
      <c r="H4" s="218">
        <v>4</v>
      </c>
      <c r="I4" s="215">
        <v>1</v>
      </c>
      <c r="J4" s="216">
        <v>3</v>
      </c>
      <c r="K4" s="217">
        <v>4</v>
      </c>
      <c r="L4" s="216">
        <v>11</v>
      </c>
      <c r="M4" s="215">
        <v>3</v>
      </c>
      <c r="N4" s="214">
        <v>4</v>
      </c>
      <c r="O4" s="214">
        <f t="shared" ref="O4:O39" si="0">SUM(B4:N4)</f>
        <v>110</v>
      </c>
    </row>
    <row r="5" spans="1:15" ht="20.25" customHeight="1">
      <c r="A5" s="463"/>
      <c r="B5" s="213">
        <v>53</v>
      </c>
      <c r="C5" s="212">
        <v>6</v>
      </c>
      <c r="D5" s="209">
        <v>1</v>
      </c>
      <c r="E5" s="212">
        <v>3</v>
      </c>
      <c r="F5" s="212">
        <v>4</v>
      </c>
      <c r="G5" s="213">
        <v>12</v>
      </c>
      <c r="H5" s="212">
        <v>4</v>
      </c>
      <c r="I5" s="209">
        <v>1</v>
      </c>
      <c r="J5" s="210">
        <v>3</v>
      </c>
      <c r="K5" s="211">
        <v>4</v>
      </c>
      <c r="L5" s="210">
        <v>11</v>
      </c>
      <c r="M5" s="209">
        <v>3</v>
      </c>
      <c r="N5" s="208">
        <v>4</v>
      </c>
      <c r="O5" s="208">
        <f t="shared" si="0"/>
        <v>109</v>
      </c>
    </row>
    <row r="6" spans="1:15" ht="20.25" customHeight="1">
      <c r="A6" s="464"/>
      <c r="B6" s="207">
        <v>54</v>
      </c>
      <c r="C6" s="206">
        <v>6</v>
      </c>
      <c r="D6" s="203">
        <v>1</v>
      </c>
      <c r="E6" s="206">
        <v>3</v>
      </c>
      <c r="F6" s="206">
        <v>4</v>
      </c>
      <c r="G6" s="207">
        <v>13</v>
      </c>
      <c r="H6" s="206">
        <v>4</v>
      </c>
      <c r="I6" s="203">
        <v>1</v>
      </c>
      <c r="J6" s="204">
        <v>3</v>
      </c>
      <c r="K6" s="205">
        <v>4</v>
      </c>
      <c r="L6" s="204">
        <v>11</v>
      </c>
      <c r="M6" s="203">
        <v>3</v>
      </c>
      <c r="N6" s="202">
        <v>4</v>
      </c>
      <c r="O6" s="202">
        <f t="shared" si="0"/>
        <v>111</v>
      </c>
    </row>
    <row r="7" spans="1:15" ht="20.25" customHeight="1">
      <c r="A7" s="462" t="s">
        <v>268</v>
      </c>
      <c r="B7" s="219">
        <v>53</v>
      </c>
      <c r="C7" s="218">
        <v>6</v>
      </c>
      <c r="D7" s="215">
        <v>1</v>
      </c>
      <c r="E7" s="218">
        <v>3</v>
      </c>
      <c r="F7" s="218">
        <v>4</v>
      </c>
      <c r="G7" s="219">
        <v>13</v>
      </c>
      <c r="H7" s="218">
        <v>4</v>
      </c>
      <c r="I7" s="215">
        <v>1</v>
      </c>
      <c r="J7" s="216">
        <v>3</v>
      </c>
      <c r="K7" s="217">
        <v>4</v>
      </c>
      <c r="L7" s="216">
        <v>11</v>
      </c>
      <c r="M7" s="215">
        <v>3</v>
      </c>
      <c r="N7" s="214">
        <v>4</v>
      </c>
      <c r="O7" s="214">
        <f t="shared" si="0"/>
        <v>110</v>
      </c>
    </row>
    <row r="8" spans="1:15" ht="20.25" customHeight="1">
      <c r="A8" s="463"/>
      <c r="B8" s="213">
        <v>53</v>
      </c>
      <c r="C8" s="212">
        <v>6</v>
      </c>
      <c r="D8" s="209">
        <v>1</v>
      </c>
      <c r="E8" s="212">
        <v>3</v>
      </c>
      <c r="F8" s="212">
        <v>4</v>
      </c>
      <c r="G8" s="213">
        <v>13</v>
      </c>
      <c r="H8" s="212">
        <v>4</v>
      </c>
      <c r="I8" s="209">
        <v>1</v>
      </c>
      <c r="J8" s="210">
        <v>3</v>
      </c>
      <c r="K8" s="211">
        <v>4</v>
      </c>
      <c r="L8" s="210">
        <v>11</v>
      </c>
      <c r="M8" s="209">
        <v>3</v>
      </c>
      <c r="N8" s="208">
        <v>4</v>
      </c>
      <c r="O8" s="208">
        <f t="shared" si="0"/>
        <v>110</v>
      </c>
    </row>
    <row r="9" spans="1:15" ht="20.25" customHeight="1">
      <c r="A9" s="464"/>
      <c r="B9" s="207">
        <v>53</v>
      </c>
      <c r="C9" s="206">
        <v>6</v>
      </c>
      <c r="D9" s="203">
        <v>1</v>
      </c>
      <c r="E9" s="206">
        <v>3</v>
      </c>
      <c r="F9" s="206">
        <v>4</v>
      </c>
      <c r="G9" s="207">
        <v>13</v>
      </c>
      <c r="H9" s="206">
        <v>4</v>
      </c>
      <c r="I9" s="203">
        <v>1</v>
      </c>
      <c r="J9" s="204">
        <v>3</v>
      </c>
      <c r="K9" s="205">
        <v>4</v>
      </c>
      <c r="L9" s="204">
        <v>11</v>
      </c>
      <c r="M9" s="203">
        <v>3</v>
      </c>
      <c r="N9" s="202">
        <v>4</v>
      </c>
      <c r="O9" s="202">
        <f t="shared" si="0"/>
        <v>110</v>
      </c>
    </row>
    <row r="10" spans="1:15" ht="20.25" customHeight="1">
      <c r="A10" s="462" t="s">
        <v>267</v>
      </c>
      <c r="B10" s="219">
        <v>48</v>
      </c>
      <c r="C10" s="218">
        <v>6</v>
      </c>
      <c r="D10" s="215">
        <v>1</v>
      </c>
      <c r="E10" s="218">
        <v>3</v>
      </c>
      <c r="F10" s="218">
        <v>4</v>
      </c>
      <c r="G10" s="219">
        <v>10</v>
      </c>
      <c r="H10" s="218">
        <v>4</v>
      </c>
      <c r="I10" s="215">
        <v>1</v>
      </c>
      <c r="J10" s="216">
        <v>3</v>
      </c>
      <c r="K10" s="217">
        <v>4</v>
      </c>
      <c r="L10" s="216">
        <v>9</v>
      </c>
      <c r="M10" s="215">
        <v>3</v>
      </c>
      <c r="N10" s="214">
        <v>4</v>
      </c>
      <c r="O10" s="214">
        <f t="shared" si="0"/>
        <v>100</v>
      </c>
    </row>
    <row r="11" spans="1:15" ht="20.25" customHeight="1">
      <c r="A11" s="463"/>
      <c r="B11" s="213">
        <v>55</v>
      </c>
      <c r="C11" s="212">
        <v>6</v>
      </c>
      <c r="D11" s="209">
        <v>1</v>
      </c>
      <c r="E11" s="212">
        <v>3</v>
      </c>
      <c r="F11" s="212">
        <v>4</v>
      </c>
      <c r="G11" s="213">
        <v>13</v>
      </c>
      <c r="H11" s="212">
        <v>4</v>
      </c>
      <c r="I11" s="209">
        <v>1</v>
      </c>
      <c r="J11" s="210">
        <v>3</v>
      </c>
      <c r="K11" s="211">
        <v>4</v>
      </c>
      <c r="L11" s="210">
        <v>9</v>
      </c>
      <c r="M11" s="209">
        <v>3</v>
      </c>
      <c r="N11" s="208">
        <v>4</v>
      </c>
      <c r="O11" s="208">
        <f t="shared" si="0"/>
        <v>110</v>
      </c>
    </row>
    <row r="12" spans="1:15" ht="20.25" customHeight="1">
      <c r="A12" s="464"/>
      <c r="B12" s="207">
        <v>48</v>
      </c>
      <c r="C12" s="206">
        <v>6</v>
      </c>
      <c r="D12" s="203">
        <v>1</v>
      </c>
      <c r="E12" s="206">
        <v>3</v>
      </c>
      <c r="F12" s="206">
        <v>4</v>
      </c>
      <c r="G12" s="207">
        <v>11</v>
      </c>
      <c r="H12" s="206">
        <v>4</v>
      </c>
      <c r="I12" s="203">
        <v>1</v>
      </c>
      <c r="J12" s="204">
        <v>3</v>
      </c>
      <c r="K12" s="205">
        <v>4</v>
      </c>
      <c r="L12" s="204">
        <v>9</v>
      </c>
      <c r="M12" s="203">
        <v>3</v>
      </c>
      <c r="N12" s="202">
        <v>4</v>
      </c>
      <c r="O12" s="202">
        <f t="shared" si="0"/>
        <v>101</v>
      </c>
    </row>
    <row r="13" spans="1:15" ht="20.25" customHeight="1">
      <c r="A13" s="462" t="s">
        <v>266</v>
      </c>
      <c r="B13" s="219">
        <v>47</v>
      </c>
      <c r="C13" s="218">
        <v>6</v>
      </c>
      <c r="D13" s="215">
        <v>1</v>
      </c>
      <c r="E13" s="218">
        <v>3</v>
      </c>
      <c r="F13" s="218">
        <v>4</v>
      </c>
      <c r="G13" s="219">
        <v>11</v>
      </c>
      <c r="H13" s="218">
        <v>4</v>
      </c>
      <c r="I13" s="215">
        <v>1</v>
      </c>
      <c r="J13" s="216">
        <v>3</v>
      </c>
      <c r="K13" s="217">
        <v>4</v>
      </c>
      <c r="L13" s="216">
        <v>9</v>
      </c>
      <c r="M13" s="215">
        <v>3</v>
      </c>
      <c r="N13" s="214">
        <v>4</v>
      </c>
      <c r="O13" s="214">
        <f t="shared" si="0"/>
        <v>100</v>
      </c>
    </row>
    <row r="14" spans="1:15" ht="20.25" customHeight="1">
      <c r="A14" s="463"/>
      <c r="B14" s="213">
        <v>57</v>
      </c>
      <c r="C14" s="212">
        <v>6</v>
      </c>
      <c r="D14" s="209">
        <v>1</v>
      </c>
      <c r="E14" s="212">
        <v>3</v>
      </c>
      <c r="F14" s="212">
        <v>4</v>
      </c>
      <c r="G14" s="213">
        <v>14</v>
      </c>
      <c r="H14" s="212">
        <v>4</v>
      </c>
      <c r="I14" s="209">
        <v>1</v>
      </c>
      <c r="J14" s="210">
        <v>3</v>
      </c>
      <c r="K14" s="211">
        <v>4</v>
      </c>
      <c r="L14" s="210">
        <v>9</v>
      </c>
      <c r="M14" s="209">
        <v>3</v>
      </c>
      <c r="N14" s="208">
        <v>4</v>
      </c>
      <c r="O14" s="208">
        <f t="shared" si="0"/>
        <v>113</v>
      </c>
    </row>
    <row r="15" spans="1:15" ht="20.25" customHeight="1">
      <c r="A15" s="464"/>
      <c r="B15" s="207">
        <v>57</v>
      </c>
      <c r="C15" s="206">
        <v>6</v>
      </c>
      <c r="D15" s="203">
        <v>1</v>
      </c>
      <c r="E15" s="206">
        <v>3</v>
      </c>
      <c r="F15" s="206">
        <v>4</v>
      </c>
      <c r="G15" s="207">
        <v>14</v>
      </c>
      <c r="H15" s="206">
        <v>4</v>
      </c>
      <c r="I15" s="203">
        <v>1</v>
      </c>
      <c r="J15" s="204">
        <v>3</v>
      </c>
      <c r="K15" s="205">
        <v>4</v>
      </c>
      <c r="L15" s="204">
        <v>9</v>
      </c>
      <c r="M15" s="203">
        <v>3</v>
      </c>
      <c r="N15" s="202">
        <v>4</v>
      </c>
      <c r="O15" s="202">
        <f t="shared" si="0"/>
        <v>113</v>
      </c>
    </row>
    <row r="16" spans="1:15" ht="20.25" customHeight="1">
      <c r="A16" s="462" t="s">
        <v>265</v>
      </c>
      <c r="B16" s="219">
        <v>47</v>
      </c>
      <c r="C16" s="218">
        <v>6</v>
      </c>
      <c r="D16" s="215">
        <v>1</v>
      </c>
      <c r="E16" s="218">
        <v>3</v>
      </c>
      <c r="F16" s="218">
        <v>4</v>
      </c>
      <c r="G16" s="219">
        <v>10</v>
      </c>
      <c r="H16" s="218">
        <v>4</v>
      </c>
      <c r="I16" s="215">
        <v>1</v>
      </c>
      <c r="J16" s="216">
        <v>3</v>
      </c>
      <c r="K16" s="217">
        <v>4</v>
      </c>
      <c r="L16" s="216">
        <v>9</v>
      </c>
      <c r="M16" s="215">
        <v>3</v>
      </c>
      <c r="N16" s="214">
        <v>4</v>
      </c>
      <c r="O16" s="214">
        <f t="shared" si="0"/>
        <v>99</v>
      </c>
    </row>
    <row r="17" spans="1:15" ht="20.25" customHeight="1">
      <c r="A17" s="463"/>
      <c r="B17" s="213">
        <v>48</v>
      </c>
      <c r="C17" s="212">
        <v>6</v>
      </c>
      <c r="D17" s="209">
        <v>1</v>
      </c>
      <c r="E17" s="212">
        <v>3</v>
      </c>
      <c r="F17" s="212">
        <v>4</v>
      </c>
      <c r="G17" s="213">
        <v>11</v>
      </c>
      <c r="H17" s="212">
        <v>4</v>
      </c>
      <c r="I17" s="209">
        <v>1</v>
      </c>
      <c r="J17" s="210">
        <v>3</v>
      </c>
      <c r="K17" s="211">
        <v>4</v>
      </c>
      <c r="L17" s="210">
        <v>9</v>
      </c>
      <c r="M17" s="209">
        <v>3</v>
      </c>
      <c r="N17" s="208">
        <v>4</v>
      </c>
      <c r="O17" s="208">
        <f t="shared" si="0"/>
        <v>101</v>
      </c>
    </row>
    <row r="18" spans="1:15" ht="20.25" customHeight="1">
      <c r="A18" s="464"/>
      <c r="B18" s="207">
        <v>47</v>
      </c>
      <c r="C18" s="206">
        <v>6</v>
      </c>
      <c r="D18" s="203">
        <v>1</v>
      </c>
      <c r="E18" s="206">
        <v>3</v>
      </c>
      <c r="F18" s="206">
        <v>4</v>
      </c>
      <c r="G18" s="207">
        <v>10</v>
      </c>
      <c r="H18" s="206">
        <v>4</v>
      </c>
      <c r="I18" s="203">
        <v>1</v>
      </c>
      <c r="J18" s="204">
        <v>3</v>
      </c>
      <c r="K18" s="205">
        <v>4</v>
      </c>
      <c r="L18" s="204">
        <v>9</v>
      </c>
      <c r="M18" s="203">
        <v>3</v>
      </c>
      <c r="N18" s="202">
        <v>4</v>
      </c>
      <c r="O18" s="202">
        <f t="shared" si="0"/>
        <v>99</v>
      </c>
    </row>
    <row r="19" spans="1:15" ht="20.25" customHeight="1">
      <c r="A19" s="462" t="s">
        <v>264</v>
      </c>
      <c r="B19" s="219">
        <v>64</v>
      </c>
      <c r="C19" s="218">
        <v>6</v>
      </c>
      <c r="D19" s="215">
        <v>1</v>
      </c>
      <c r="E19" s="218">
        <v>3</v>
      </c>
      <c r="F19" s="218">
        <v>4</v>
      </c>
      <c r="G19" s="219">
        <v>11</v>
      </c>
      <c r="H19" s="218">
        <v>4</v>
      </c>
      <c r="I19" s="215">
        <v>1</v>
      </c>
      <c r="J19" s="216">
        <v>3</v>
      </c>
      <c r="K19" s="217">
        <v>4</v>
      </c>
      <c r="L19" s="216">
        <v>9</v>
      </c>
      <c r="M19" s="215">
        <v>3</v>
      </c>
      <c r="N19" s="214">
        <v>4</v>
      </c>
      <c r="O19" s="214">
        <f t="shared" si="0"/>
        <v>117</v>
      </c>
    </row>
    <row r="20" spans="1:15" ht="20.25" customHeight="1">
      <c r="A20" s="463"/>
      <c r="B20" s="213">
        <v>63</v>
      </c>
      <c r="C20" s="212">
        <v>6</v>
      </c>
      <c r="D20" s="209">
        <v>1</v>
      </c>
      <c r="E20" s="212">
        <v>3</v>
      </c>
      <c r="F20" s="212">
        <v>4</v>
      </c>
      <c r="G20" s="213">
        <v>11</v>
      </c>
      <c r="H20" s="212">
        <v>4</v>
      </c>
      <c r="I20" s="209">
        <v>1</v>
      </c>
      <c r="J20" s="210">
        <v>3</v>
      </c>
      <c r="K20" s="211">
        <v>4</v>
      </c>
      <c r="L20" s="210">
        <v>9</v>
      </c>
      <c r="M20" s="209">
        <v>3</v>
      </c>
      <c r="N20" s="208">
        <v>4</v>
      </c>
      <c r="O20" s="208">
        <f t="shared" si="0"/>
        <v>116</v>
      </c>
    </row>
    <row r="21" spans="1:15" ht="20.25" customHeight="1">
      <c r="A21" s="464"/>
      <c r="B21" s="207">
        <v>48</v>
      </c>
      <c r="C21" s="206">
        <v>6</v>
      </c>
      <c r="D21" s="203">
        <v>1</v>
      </c>
      <c r="E21" s="206">
        <v>3</v>
      </c>
      <c r="F21" s="206">
        <v>4</v>
      </c>
      <c r="G21" s="207">
        <v>10</v>
      </c>
      <c r="H21" s="206">
        <v>4</v>
      </c>
      <c r="I21" s="203">
        <v>1</v>
      </c>
      <c r="J21" s="204">
        <v>3</v>
      </c>
      <c r="K21" s="205">
        <v>4</v>
      </c>
      <c r="L21" s="204">
        <v>9</v>
      </c>
      <c r="M21" s="203">
        <v>3</v>
      </c>
      <c r="N21" s="202">
        <v>4</v>
      </c>
      <c r="O21" s="202">
        <f t="shared" si="0"/>
        <v>100</v>
      </c>
    </row>
    <row r="22" spans="1:15" ht="20.25" customHeight="1">
      <c r="A22" s="462" t="s">
        <v>263</v>
      </c>
      <c r="B22" s="219">
        <v>47</v>
      </c>
      <c r="C22" s="218">
        <v>6</v>
      </c>
      <c r="D22" s="215">
        <v>1</v>
      </c>
      <c r="E22" s="218">
        <v>3</v>
      </c>
      <c r="F22" s="218">
        <v>4</v>
      </c>
      <c r="G22" s="219">
        <v>11</v>
      </c>
      <c r="H22" s="218">
        <v>4</v>
      </c>
      <c r="I22" s="215">
        <v>1</v>
      </c>
      <c r="J22" s="216">
        <v>3</v>
      </c>
      <c r="K22" s="217">
        <v>4</v>
      </c>
      <c r="L22" s="216">
        <v>9</v>
      </c>
      <c r="M22" s="215">
        <v>3</v>
      </c>
      <c r="N22" s="214">
        <v>4</v>
      </c>
      <c r="O22" s="214">
        <f t="shared" si="0"/>
        <v>100</v>
      </c>
    </row>
    <row r="23" spans="1:15" ht="20.25" customHeight="1">
      <c r="A23" s="463"/>
      <c r="B23" s="213">
        <v>47</v>
      </c>
      <c r="C23" s="212">
        <v>6</v>
      </c>
      <c r="D23" s="209">
        <v>1</v>
      </c>
      <c r="E23" s="212">
        <v>3</v>
      </c>
      <c r="F23" s="212">
        <v>4</v>
      </c>
      <c r="G23" s="213">
        <v>11</v>
      </c>
      <c r="H23" s="212">
        <v>4</v>
      </c>
      <c r="I23" s="209">
        <v>1</v>
      </c>
      <c r="J23" s="210">
        <v>3</v>
      </c>
      <c r="K23" s="211">
        <v>4</v>
      </c>
      <c r="L23" s="210">
        <v>9</v>
      </c>
      <c r="M23" s="209">
        <v>3</v>
      </c>
      <c r="N23" s="208">
        <v>4</v>
      </c>
      <c r="O23" s="208">
        <f t="shared" si="0"/>
        <v>100</v>
      </c>
    </row>
    <row r="24" spans="1:15" ht="20.25" customHeight="1">
      <c r="A24" s="464"/>
      <c r="B24" s="207">
        <v>63</v>
      </c>
      <c r="C24" s="206">
        <v>6</v>
      </c>
      <c r="D24" s="203">
        <v>1</v>
      </c>
      <c r="E24" s="206">
        <v>3</v>
      </c>
      <c r="F24" s="206">
        <v>4</v>
      </c>
      <c r="G24" s="207">
        <v>11</v>
      </c>
      <c r="H24" s="206">
        <v>4</v>
      </c>
      <c r="I24" s="203">
        <v>1</v>
      </c>
      <c r="J24" s="204">
        <v>3</v>
      </c>
      <c r="K24" s="205">
        <v>4</v>
      </c>
      <c r="L24" s="204">
        <v>9</v>
      </c>
      <c r="M24" s="203">
        <v>3</v>
      </c>
      <c r="N24" s="202">
        <v>4</v>
      </c>
      <c r="O24" s="202">
        <f t="shared" si="0"/>
        <v>116</v>
      </c>
    </row>
    <row r="25" spans="1:15" ht="20.25" customHeight="1">
      <c r="A25" s="467" t="s">
        <v>262</v>
      </c>
      <c r="B25" s="225">
        <v>63</v>
      </c>
      <c r="C25" s="224">
        <v>6</v>
      </c>
      <c r="D25" s="221">
        <v>1</v>
      </c>
      <c r="E25" s="224">
        <v>3</v>
      </c>
      <c r="F25" s="224">
        <v>4</v>
      </c>
      <c r="G25" s="225">
        <v>10</v>
      </c>
      <c r="H25" s="224">
        <v>4</v>
      </c>
      <c r="I25" s="221">
        <v>1</v>
      </c>
      <c r="J25" s="222">
        <v>3</v>
      </c>
      <c r="K25" s="223">
        <v>4</v>
      </c>
      <c r="L25" s="222">
        <v>9</v>
      </c>
      <c r="M25" s="221">
        <v>3</v>
      </c>
      <c r="N25" s="220">
        <v>4</v>
      </c>
      <c r="O25" s="220">
        <f t="shared" si="0"/>
        <v>115</v>
      </c>
    </row>
    <row r="26" spans="1:15" ht="20.25" customHeight="1">
      <c r="A26" s="463"/>
      <c r="B26" s="213">
        <v>48</v>
      </c>
      <c r="C26" s="212">
        <v>6</v>
      </c>
      <c r="D26" s="209">
        <v>1</v>
      </c>
      <c r="E26" s="212">
        <v>3</v>
      </c>
      <c r="F26" s="212">
        <v>4</v>
      </c>
      <c r="G26" s="213">
        <v>11</v>
      </c>
      <c r="H26" s="212">
        <v>4</v>
      </c>
      <c r="I26" s="209">
        <v>1</v>
      </c>
      <c r="J26" s="210">
        <v>3</v>
      </c>
      <c r="K26" s="211">
        <v>4</v>
      </c>
      <c r="L26" s="210">
        <v>9</v>
      </c>
      <c r="M26" s="209">
        <v>3</v>
      </c>
      <c r="N26" s="208">
        <v>4</v>
      </c>
      <c r="O26" s="208">
        <f t="shared" si="0"/>
        <v>101</v>
      </c>
    </row>
    <row r="27" spans="1:15" ht="20.25" customHeight="1">
      <c r="A27" s="464"/>
      <c r="B27" s="207">
        <v>47</v>
      </c>
      <c r="C27" s="206">
        <v>6</v>
      </c>
      <c r="D27" s="203">
        <v>1</v>
      </c>
      <c r="E27" s="206">
        <v>3</v>
      </c>
      <c r="F27" s="206">
        <v>4</v>
      </c>
      <c r="G27" s="207">
        <v>11</v>
      </c>
      <c r="H27" s="206">
        <v>4</v>
      </c>
      <c r="I27" s="203">
        <v>1</v>
      </c>
      <c r="J27" s="204">
        <v>3</v>
      </c>
      <c r="K27" s="205">
        <v>4</v>
      </c>
      <c r="L27" s="204">
        <v>9</v>
      </c>
      <c r="M27" s="203">
        <v>3</v>
      </c>
      <c r="N27" s="202">
        <v>4</v>
      </c>
      <c r="O27" s="202">
        <f t="shared" si="0"/>
        <v>100</v>
      </c>
    </row>
    <row r="28" spans="1:15" ht="20.25" customHeight="1">
      <c r="A28" s="462" t="s">
        <v>261</v>
      </c>
      <c r="B28" s="219">
        <v>46</v>
      </c>
      <c r="C28" s="218">
        <v>6</v>
      </c>
      <c r="D28" s="215">
        <v>1</v>
      </c>
      <c r="E28" s="218">
        <v>3</v>
      </c>
      <c r="F28" s="218">
        <v>4</v>
      </c>
      <c r="G28" s="219">
        <v>10</v>
      </c>
      <c r="H28" s="218">
        <v>4</v>
      </c>
      <c r="I28" s="215">
        <v>1</v>
      </c>
      <c r="J28" s="216">
        <v>3</v>
      </c>
      <c r="K28" s="217">
        <v>4</v>
      </c>
      <c r="L28" s="216">
        <v>9</v>
      </c>
      <c r="M28" s="215">
        <v>3</v>
      </c>
      <c r="N28" s="214">
        <v>4</v>
      </c>
      <c r="O28" s="214">
        <f t="shared" si="0"/>
        <v>98</v>
      </c>
    </row>
    <row r="29" spans="1:15" ht="20.25" customHeight="1">
      <c r="A29" s="463"/>
      <c r="B29" s="213">
        <v>47</v>
      </c>
      <c r="C29" s="212">
        <v>6</v>
      </c>
      <c r="D29" s="209">
        <v>1</v>
      </c>
      <c r="E29" s="212">
        <v>3</v>
      </c>
      <c r="F29" s="212">
        <v>4</v>
      </c>
      <c r="G29" s="213">
        <v>11</v>
      </c>
      <c r="H29" s="212">
        <v>4</v>
      </c>
      <c r="I29" s="209">
        <v>1</v>
      </c>
      <c r="J29" s="210">
        <v>3</v>
      </c>
      <c r="K29" s="211">
        <v>4</v>
      </c>
      <c r="L29" s="210">
        <v>9</v>
      </c>
      <c r="M29" s="209">
        <v>3</v>
      </c>
      <c r="N29" s="208">
        <v>4</v>
      </c>
      <c r="O29" s="208">
        <f t="shared" si="0"/>
        <v>100</v>
      </c>
    </row>
    <row r="30" spans="1:15" ht="20.25" customHeight="1">
      <c r="A30" s="464"/>
      <c r="B30" s="207">
        <v>63</v>
      </c>
      <c r="C30" s="206">
        <v>6</v>
      </c>
      <c r="D30" s="203">
        <v>1</v>
      </c>
      <c r="E30" s="206">
        <v>3</v>
      </c>
      <c r="F30" s="206">
        <v>4</v>
      </c>
      <c r="G30" s="207">
        <v>11</v>
      </c>
      <c r="H30" s="206">
        <v>4</v>
      </c>
      <c r="I30" s="203">
        <v>1</v>
      </c>
      <c r="J30" s="204">
        <v>3</v>
      </c>
      <c r="K30" s="205">
        <v>4</v>
      </c>
      <c r="L30" s="204">
        <v>9</v>
      </c>
      <c r="M30" s="203">
        <v>3</v>
      </c>
      <c r="N30" s="202">
        <v>4</v>
      </c>
      <c r="O30" s="202">
        <f t="shared" si="0"/>
        <v>116</v>
      </c>
    </row>
    <row r="31" spans="1:15" ht="20.25" customHeight="1">
      <c r="A31" s="462" t="s">
        <v>260</v>
      </c>
      <c r="B31" s="219">
        <v>63</v>
      </c>
      <c r="C31" s="218">
        <v>6</v>
      </c>
      <c r="D31" s="215">
        <v>1</v>
      </c>
      <c r="E31" s="218">
        <v>3</v>
      </c>
      <c r="F31" s="218">
        <v>4</v>
      </c>
      <c r="G31" s="219">
        <v>10</v>
      </c>
      <c r="H31" s="218">
        <v>4</v>
      </c>
      <c r="I31" s="215">
        <v>1</v>
      </c>
      <c r="J31" s="216">
        <v>3</v>
      </c>
      <c r="K31" s="217">
        <v>4</v>
      </c>
      <c r="L31" s="216">
        <v>9</v>
      </c>
      <c r="M31" s="215">
        <v>3</v>
      </c>
      <c r="N31" s="214">
        <v>4</v>
      </c>
      <c r="O31" s="214">
        <f t="shared" si="0"/>
        <v>115</v>
      </c>
    </row>
    <row r="32" spans="1:15" ht="20.25" customHeight="1">
      <c r="A32" s="463"/>
      <c r="B32" s="213">
        <v>48</v>
      </c>
      <c r="C32" s="212">
        <v>6</v>
      </c>
      <c r="D32" s="209">
        <v>1</v>
      </c>
      <c r="E32" s="212">
        <v>3</v>
      </c>
      <c r="F32" s="212">
        <v>4</v>
      </c>
      <c r="G32" s="213">
        <v>11</v>
      </c>
      <c r="H32" s="212">
        <v>4</v>
      </c>
      <c r="I32" s="209">
        <v>1</v>
      </c>
      <c r="J32" s="210">
        <v>3</v>
      </c>
      <c r="K32" s="211">
        <v>4</v>
      </c>
      <c r="L32" s="210">
        <v>9</v>
      </c>
      <c r="M32" s="209">
        <v>3</v>
      </c>
      <c r="N32" s="208">
        <v>4</v>
      </c>
      <c r="O32" s="208">
        <f t="shared" si="0"/>
        <v>101</v>
      </c>
    </row>
    <row r="33" spans="1:15" ht="20.25" customHeight="1">
      <c r="A33" s="464"/>
      <c r="B33" s="207">
        <v>47</v>
      </c>
      <c r="C33" s="206">
        <v>6</v>
      </c>
      <c r="D33" s="203">
        <v>1</v>
      </c>
      <c r="E33" s="206">
        <v>3</v>
      </c>
      <c r="F33" s="206">
        <v>4</v>
      </c>
      <c r="G33" s="207">
        <v>11</v>
      </c>
      <c r="H33" s="206">
        <v>4</v>
      </c>
      <c r="I33" s="203">
        <v>1</v>
      </c>
      <c r="J33" s="204">
        <v>3</v>
      </c>
      <c r="K33" s="205">
        <v>4</v>
      </c>
      <c r="L33" s="204">
        <v>9</v>
      </c>
      <c r="M33" s="203">
        <v>3</v>
      </c>
      <c r="N33" s="202">
        <v>4</v>
      </c>
      <c r="O33" s="202">
        <f t="shared" si="0"/>
        <v>100</v>
      </c>
    </row>
    <row r="34" spans="1:15" ht="20.25" customHeight="1">
      <c r="A34" s="462" t="s">
        <v>259</v>
      </c>
      <c r="B34" s="219">
        <v>60</v>
      </c>
      <c r="C34" s="218">
        <v>6</v>
      </c>
      <c r="D34" s="215">
        <v>1</v>
      </c>
      <c r="E34" s="218">
        <v>3</v>
      </c>
      <c r="F34" s="218">
        <v>4</v>
      </c>
      <c r="G34" s="219">
        <v>15</v>
      </c>
      <c r="H34" s="218">
        <v>4</v>
      </c>
      <c r="I34" s="215">
        <v>1</v>
      </c>
      <c r="J34" s="216">
        <v>3</v>
      </c>
      <c r="K34" s="217">
        <v>4</v>
      </c>
      <c r="L34" s="216">
        <v>12</v>
      </c>
      <c r="M34" s="215">
        <v>3</v>
      </c>
      <c r="N34" s="214">
        <v>4</v>
      </c>
      <c r="O34" s="214">
        <f t="shared" si="0"/>
        <v>120</v>
      </c>
    </row>
    <row r="35" spans="1:15" ht="20.25" customHeight="1">
      <c r="A35" s="463"/>
      <c r="B35" s="213">
        <v>60</v>
      </c>
      <c r="C35" s="212">
        <v>6</v>
      </c>
      <c r="D35" s="209">
        <v>1</v>
      </c>
      <c r="E35" s="212">
        <v>3</v>
      </c>
      <c r="F35" s="212">
        <v>4</v>
      </c>
      <c r="G35" s="213">
        <v>15</v>
      </c>
      <c r="H35" s="212">
        <v>4</v>
      </c>
      <c r="I35" s="209">
        <v>1</v>
      </c>
      <c r="J35" s="210">
        <v>3</v>
      </c>
      <c r="K35" s="211">
        <v>4</v>
      </c>
      <c r="L35" s="210">
        <v>12</v>
      </c>
      <c r="M35" s="209">
        <v>3</v>
      </c>
      <c r="N35" s="208">
        <v>4</v>
      </c>
      <c r="O35" s="208">
        <f t="shared" si="0"/>
        <v>120</v>
      </c>
    </row>
    <row r="36" spans="1:15" ht="20.25" customHeight="1">
      <c r="A36" s="464"/>
      <c r="B36" s="207">
        <v>60</v>
      </c>
      <c r="C36" s="206">
        <v>6</v>
      </c>
      <c r="D36" s="203">
        <v>1</v>
      </c>
      <c r="E36" s="206">
        <v>3</v>
      </c>
      <c r="F36" s="206">
        <v>4</v>
      </c>
      <c r="G36" s="207">
        <v>15</v>
      </c>
      <c r="H36" s="206">
        <v>4</v>
      </c>
      <c r="I36" s="203">
        <v>1</v>
      </c>
      <c r="J36" s="204">
        <v>3</v>
      </c>
      <c r="K36" s="205">
        <v>4</v>
      </c>
      <c r="L36" s="204">
        <v>12</v>
      </c>
      <c r="M36" s="203">
        <v>3</v>
      </c>
      <c r="N36" s="202">
        <v>4</v>
      </c>
      <c r="O36" s="202">
        <f t="shared" si="0"/>
        <v>120</v>
      </c>
    </row>
    <row r="37" spans="1:15" ht="20.25" customHeight="1">
      <c r="A37" s="462" t="s">
        <v>258</v>
      </c>
      <c r="B37" s="219">
        <v>79</v>
      </c>
      <c r="C37" s="218">
        <v>6</v>
      </c>
      <c r="D37" s="215">
        <v>1</v>
      </c>
      <c r="E37" s="218">
        <v>3</v>
      </c>
      <c r="F37" s="218">
        <v>4</v>
      </c>
      <c r="G37" s="219">
        <v>14</v>
      </c>
      <c r="H37" s="218">
        <v>4</v>
      </c>
      <c r="I37" s="215">
        <v>1</v>
      </c>
      <c r="J37" s="216">
        <v>3</v>
      </c>
      <c r="K37" s="217">
        <v>4</v>
      </c>
      <c r="L37" s="216">
        <v>12</v>
      </c>
      <c r="M37" s="215">
        <v>3</v>
      </c>
      <c r="N37" s="214">
        <v>4</v>
      </c>
      <c r="O37" s="214">
        <f t="shared" si="0"/>
        <v>138</v>
      </c>
    </row>
    <row r="38" spans="1:15" ht="20.25" customHeight="1">
      <c r="A38" s="463"/>
      <c r="B38" s="213">
        <v>61</v>
      </c>
      <c r="C38" s="212">
        <v>6</v>
      </c>
      <c r="D38" s="209">
        <v>1</v>
      </c>
      <c r="E38" s="212">
        <v>3</v>
      </c>
      <c r="F38" s="212">
        <v>4</v>
      </c>
      <c r="G38" s="213">
        <v>14</v>
      </c>
      <c r="H38" s="212">
        <v>4</v>
      </c>
      <c r="I38" s="209">
        <v>1</v>
      </c>
      <c r="J38" s="210">
        <v>3</v>
      </c>
      <c r="K38" s="211">
        <v>4</v>
      </c>
      <c r="L38" s="210">
        <v>12</v>
      </c>
      <c r="M38" s="209">
        <v>3</v>
      </c>
      <c r="N38" s="208">
        <v>4</v>
      </c>
      <c r="O38" s="208">
        <f t="shared" si="0"/>
        <v>120</v>
      </c>
    </row>
    <row r="39" spans="1:15" ht="20.25" customHeight="1">
      <c r="A39" s="464"/>
      <c r="B39" s="207">
        <v>61</v>
      </c>
      <c r="C39" s="206">
        <v>6</v>
      </c>
      <c r="D39" s="203">
        <v>1</v>
      </c>
      <c r="E39" s="206">
        <v>3</v>
      </c>
      <c r="F39" s="206">
        <v>4</v>
      </c>
      <c r="G39" s="207">
        <v>14</v>
      </c>
      <c r="H39" s="206">
        <v>4</v>
      </c>
      <c r="I39" s="203">
        <v>1</v>
      </c>
      <c r="J39" s="204">
        <v>3</v>
      </c>
      <c r="K39" s="205">
        <v>4</v>
      </c>
      <c r="L39" s="204">
        <v>12</v>
      </c>
      <c r="M39" s="203">
        <v>3</v>
      </c>
      <c r="N39" s="202">
        <v>4</v>
      </c>
      <c r="O39" s="202">
        <f t="shared" si="0"/>
        <v>120</v>
      </c>
    </row>
  </sheetData>
  <mergeCells count="17">
    <mergeCell ref="O2:O3"/>
    <mergeCell ref="B2:F2"/>
    <mergeCell ref="G2:K2"/>
    <mergeCell ref="L2:N2"/>
    <mergeCell ref="A34:A36"/>
    <mergeCell ref="A37:A39"/>
    <mergeCell ref="A31:A33"/>
    <mergeCell ref="A2:A3"/>
    <mergeCell ref="A25:A27"/>
    <mergeCell ref="A4:A6"/>
    <mergeCell ref="A7:A9"/>
    <mergeCell ref="A10:A12"/>
    <mergeCell ref="A13:A15"/>
    <mergeCell ref="A28:A30"/>
    <mergeCell ref="A16:A18"/>
    <mergeCell ref="A19:A21"/>
    <mergeCell ref="A22:A24"/>
  </mergeCells>
  <phoneticPr fontId="1"/>
  <printOptions horizontalCentered="1"/>
  <pageMargins left="0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5" sqref="N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168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SUM('【方向別】自動車交通量(1)'!D16,'【方向別】自動車交通量(2)'!D16,'【方向別】自動車交通量(3)'!D16,'【方向別】自動車交通量(4)'!D16)</f>
        <v>2</v>
      </c>
      <c r="E16" s="99">
        <f>SUM('【方向別】自動車交通量(1)'!E16,'【方向別】自動車交通量(2)'!E16,'【方向別】自動車交通量(3)'!E16,'【方向別】自動車交通量(4)'!E16)</f>
        <v>0</v>
      </c>
      <c r="F16" s="99">
        <f>SUM('【方向別】自動車交通量(1)'!F16,'【方向別】自動車交通量(2)'!F16,'【方向別】自動車交通量(3)'!F16,'【方向別】自動車交通量(4)'!F16)</f>
        <v>0</v>
      </c>
      <c r="G16" s="99">
        <f>SUM('【方向別】自動車交通量(1)'!G16,'【方向別】自動車交通量(2)'!G16,'【方向別】自動車交通量(3)'!G16,'【方向別】自動車交通量(4)'!G16)</f>
        <v>0</v>
      </c>
      <c r="H16" s="99">
        <f t="shared" ref="H16:H21" si="0">SUM(D16:E16)</f>
        <v>2</v>
      </c>
      <c r="I16" s="99">
        <f t="shared" ref="I16:I21" si="1">SUM(F16:G16)</f>
        <v>0</v>
      </c>
      <c r="J16" s="99">
        <f t="shared" ref="J16:J21" si="2">SUM(H16:I16)</f>
        <v>2</v>
      </c>
      <c r="K16" s="98">
        <f t="shared" ref="K16:K52" si="3">IF(J16=0,0,ROUND(I16/J16*100,1))</f>
        <v>0</v>
      </c>
      <c r="L16" s="97">
        <f t="shared" ref="L16:L52" si="4">IF(J16=0,0,ROUND(J16/$J$52*100,1))</f>
        <v>10</v>
      </c>
    </row>
    <row r="17" spans="2:12" ht="14.45" customHeight="1">
      <c r="B17" s="96" t="s">
        <v>166</v>
      </c>
      <c r="C17" s="95"/>
      <c r="D17" s="94">
        <f>SUM('【方向別】自動車交通量(1)'!D17,'【方向別】自動車交通量(2)'!D17,'【方向別】自動車交通量(3)'!D17,'【方向別】自動車交通量(4)'!D17)</f>
        <v>0</v>
      </c>
      <c r="E17" s="93">
        <f>SUM('【方向別】自動車交通量(1)'!E17,'【方向別】自動車交通量(2)'!E17,'【方向別】自動車交通量(3)'!E17,'【方向別】自動車交通量(4)'!E17)</f>
        <v>0</v>
      </c>
      <c r="F17" s="93">
        <f>SUM('【方向別】自動車交通量(1)'!F17,'【方向別】自動車交通量(2)'!F17,'【方向別】自動車交通量(3)'!F17,'【方向別】自動車交通量(4)'!F17)</f>
        <v>0</v>
      </c>
      <c r="G17" s="93">
        <f>SUM('【方向別】自動車交通量(1)'!G17,'【方向別】自動車交通量(2)'!G17,'【方向別】自動車交通量(3)'!G17,'【方向別】自動車交通量(4)'!G17)</f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f>SUM('【方向別】自動車交通量(1)'!D18,'【方向別】自動車交通量(2)'!D18,'【方向別】自動車交通量(3)'!D18,'【方向別】自動車交通量(4)'!D18)</f>
        <v>0</v>
      </c>
      <c r="E18" s="93">
        <f>SUM('【方向別】自動車交通量(1)'!E18,'【方向別】自動車交通量(2)'!E18,'【方向別】自動車交通量(3)'!E18,'【方向別】自動車交通量(4)'!E18)</f>
        <v>0</v>
      </c>
      <c r="F18" s="93">
        <f>SUM('【方向別】自動車交通量(1)'!F18,'【方向別】自動車交通量(2)'!F18,'【方向別】自動車交通量(3)'!F18,'【方向別】自動車交通量(4)'!F18)</f>
        <v>0</v>
      </c>
      <c r="G18" s="93">
        <f>SUM('【方向別】自動車交通量(1)'!G18,'【方向別】自動車交通量(2)'!G18,'【方向別】自動車交通量(3)'!G18,'【方向別】自動車交通量(4)'!G18)</f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f>SUM('【方向別】自動車交通量(1)'!D19,'【方向別】自動車交通量(2)'!D19,'【方向別】自動車交通量(3)'!D19,'【方向別】自動車交通量(4)'!D19)</f>
        <v>1</v>
      </c>
      <c r="E19" s="93">
        <f>SUM('【方向別】自動車交通量(1)'!E19,'【方向別】自動車交通量(2)'!E19,'【方向別】自動車交通量(3)'!E19,'【方向別】自動車交通量(4)'!E19)</f>
        <v>0</v>
      </c>
      <c r="F19" s="93">
        <f>SUM('【方向別】自動車交通量(1)'!F19,'【方向別】自動車交通量(2)'!F19,'【方向別】自動車交通量(3)'!F19,'【方向別】自動車交通量(4)'!F19)</f>
        <v>0</v>
      </c>
      <c r="G19" s="93">
        <f>SUM('【方向別】自動車交通量(1)'!G19,'【方向別】自動車交通量(2)'!G19,'【方向別】自動車交通量(3)'!G19,'【方向別】自動車交通量(4)'!G19)</f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5</v>
      </c>
    </row>
    <row r="20" spans="2:12" ht="14.45" customHeight="1">
      <c r="B20" s="96" t="s">
        <v>163</v>
      </c>
      <c r="C20" s="95"/>
      <c r="D20" s="94">
        <f>SUM('【方向別】自動車交通量(1)'!D20,'【方向別】自動車交通量(2)'!D20,'【方向別】自動車交通量(3)'!D20,'【方向別】自動車交通量(4)'!D20)</f>
        <v>0</v>
      </c>
      <c r="E20" s="93">
        <f>SUM('【方向別】自動車交通量(1)'!E20,'【方向別】自動車交通量(2)'!E20,'【方向別】自動車交通量(3)'!E20,'【方向別】自動車交通量(4)'!E20)</f>
        <v>0</v>
      </c>
      <c r="F20" s="93">
        <f>SUM('【方向別】自動車交通量(1)'!F20,'【方向別】自動車交通量(2)'!F20,'【方向別】自動車交通量(3)'!F20,'【方向別】自動車交通量(4)'!F20)</f>
        <v>0</v>
      </c>
      <c r="G20" s="93">
        <f>SUM('【方向別】自動車交通量(1)'!G20,'【方向別】自動車交通量(2)'!G20,'【方向別】自動車交通量(3)'!G20,'【方向別】自動車交通量(4)'!G20)</f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f>SUM('【方向別】自動車交通量(1)'!D21,'【方向別】自動車交通量(2)'!D21,'【方向別】自動車交通量(3)'!D21,'【方向別】自動車交通量(4)'!D21)</f>
        <v>0</v>
      </c>
      <c r="E21" s="87">
        <f>SUM('【方向別】自動車交通量(1)'!E21,'【方向別】自動車交通量(2)'!E21,'【方向別】自動車交通量(3)'!E21,'【方向別】自動車交通量(4)'!E21)</f>
        <v>0</v>
      </c>
      <c r="F21" s="87">
        <f>SUM('【方向別】自動車交通量(1)'!F21,'【方向別】自動車交通量(2)'!F21,'【方向別】自動車交通量(3)'!F21,'【方向別】自動車交通量(4)'!F21)</f>
        <v>0</v>
      </c>
      <c r="G21" s="87">
        <f>SUM('【方向別】自動車交通量(1)'!G21,'【方向別】自動車交通量(2)'!G21,'【方向別】自動車交通量(3)'!G21,'【方向別】自動車交通量(4)'!G21)</f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3</v>
      </c>
      <c r="I22" s="81">
        <f t="shared" si="5"/>
        <v>0</v>
      </c>
      <c r="J22" s="81">
        <f t="shared" si="5"/>
        <v>3</v>
      </c>
      <c r="K22" s="80">
        <f t="shared" si="3"/>
        <v>0</v>
      </c>
      <c r="L22" s="79">
        <f t="shared" si="4"/>
        <v>15</v>
      </c>
    </row>
    <row r="23" spans="2:12" ht="14.45" customHeight="1" thickTop="1">
      <c r="B23" s="102" t="s">
        <v>114</v>
      </c>
      <c r="C23" s="101"/>
      <c r="D23" s="100">
        <f>SUM('【方向別】自動車交通量(1)'!D23,'【方向別】自動車交通量(2)'!D23,'【方向別】自動車交通量(3)'!D23,'【方向別】自動車交通量(4)'!D23)</f>
        <v>0</v>
      </c>
      <c r="E23" s="99">
        <f>SUM('【方向別】自動車交通量(1)'!E23,'【方向別】自動車交通量(2)'!E23,'【方向別】自動車交通量(3)'!E23,'【方向別】自動車交通量(4)'!E23)</f>
        <v>1</v>
      </c>
      <c r="F23" s="99">
        <f>SUM('【方向別】自動車交通量(1)'!F23,'【方向別】自動車交通量(2)'!F23,'【方向別】自動車交通量(3)'!F23,'【方向別】自動車交通量(4)'!F23)</f>
        <v>0</v>
      </c>
      <c r="G23" s="99">
        <f>SUM('【方向別】自動車交通量(1)'!G23,'【方向別】自動車交通量(2)'!G23,'【方向別】自動車交通量(3)'!G23,'【方向別】自動車交通量(4)'!G23)</f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5</v>
      </c>
    </row>
    <row r="24" spans="2:12" ht="14.45" customHeight="1">
      <c r="B24" s="96" t="s">
        <v>113</v>
      </c>
      <c r="C24" s="95"/>
      <c r="D24" s="94">
        <f>SUM('【方向別】自動車交通量(1)'!D24,'【方向別】自動車交通量(2)'!D24,'【方向別】自動車交通量(3)'!D24,'【方向別】自動車交通量(4)'!D24)</f>
        <v>0</v>
      </c>
      <c r="E24" s="93">
        <f>SUM('【方向別】自動車交通量(1)'!E24,'【方向別】自動車交通量(2)'!E24,'【方向別】自動車交通量(3)'!E24,'【方向別】自動車交通量(4)'!E24)</f>
        <v>0</v>
      </c>
      <c r="F24" s="93">
        <f>SUM('【方向別】自動車交通量(1)'!F24,'【方向別】自動車交通量(2)'!F24,'【方向別】自動車交通量(3)'!F24,'【方向別】自動車交通量(4)'!F24)</f>
        <v>0</v>
      </c>
      <c r="G24" s="93">
        <f>SUM('【方向別】自動車交通量(1)'!G24,'【方向別】自動車交通量(2)'!G24,'【方向別】自動車交通量(3)'!G24,'【方向別】自動車交通量(4)'!G24)</f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f>SUM('【方向別】自動車交通量(1)'!D25,'【方向別】自動車交通量(2)'!D25,'【方向別】自動車交通量(3)'!D25,'【方向別】自動車交通量(4)'!D25)</f>
        <v>0</v>
      </c>
      <c r="E25" s="93">
        <f>SUM('【方向別】自動車交通量(1)'!E25,'【方向別】自動車交通量(2)'!E25,'【方向別】自動車交通量(3)'!E25,'【方向別】自動車交通量(4)'!E25)</f>
        <v>1</v>
      </c>
      <c r="F25" s="93">
        <f>SUM('【方向別】自動車交通量(1)'!F25,'【方向別】自動車交通量(2)'!F25,'【方向別】自動車交通量(3)'!F25,'【方向別】自動車交通量(4)'!F25)</f>
        <v>0</v>
      </c>
      <c r="G25" s="93">
        <f>SUM('【方向別】自動車交通量(1)'!G25,'【方向別】自動車交通量(2)'!G25,'【方向別】自動車交通量(3)'!G25,'【方向別】自動車交通量(4)'!G25)</f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5</v>
      </c>
    </row>
    <row r="26" spans="2:12" ht="14.45" customHeight="1">
      <c r="B26" s="96" t="s">
        <v>111</v>
      </c>
      <c r="C26" s="95"/>
      <c r="D26" s="94">
        <f>SUM('【方向別】自動車交通量(1)'!D26,'【方向別】自動車交通量(2)'!D26,'【方向別】自動車交通量(3)'!D26,'【方向別】自動車交通量(4)'!D26)</f>
        <v>0</v>
      </c>
      <c r="E26" s="93">
        <f>SUM('【方向別】自動車交通量(1)'!E26,'【方向別】自動車交通量(2)'!E26,'【方向別】自動車交通量(3)'!E26,'【方向別】自動車交通量(4)'!E26)</f>
        <v>0</v>
      </c>
      <c r="F26" s="93">
        <f>SUM('【方向別】自動車交通量(1)'!F26,'【方向別】自動車交通量(2)'!F26,'【方向別】自動車交通量(3)'!F26,'【方向別】自動車交通量(4)'!F26)</f>
        <v>0</v>
      </c>
      <c r="G26" s="93">
        <f>SUM('【方向別】自動車交通量(1)'!G26,'【方向別】自動車交通量(2)'!G26,'【方向別】自動車交通量(3)'!G26,'【方向別】自動車交通量(4)'!G26)</f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f>SUM('【方向別】自動車交通量(1)'!D27,'【方向別】自動車交通量(2)'!D27,'【方向別】自動車交通量(3)'!D27,'【方向別】自動車交通量(4)'!D27)</f>
        <v>0</v>
      </c>
      <c r="E27" s="93">
        <f>SUM('【方向別】自動車交通量(1)'!E27,'【方向別】自動車交通量(2)'!E27,'【方向別】自動車交通量(3)'!E27,'【方向別】自動車交通量(4)'!E27)</f>
        <v>0</v>
      </c>
      <c r="F27" s="93">
        <f>SUM('【方向別】自動車交通量(1)'!F27,'【方向別】自動車交通量(2)'!F27,'【方向別】自動車交通量(3)'!F27,'【方向別】自動車交通量(4)'!F27)</f>
        <v>0</v>
      </c>
      <c r="G27" s="93">
        <f>SUM('【方向別】自動車交通量(1)'!G27,'【方向別】自動車交通量(2)'!G27,'【方向別】自動車交通量(3)'!G27,'【方向別】自動車交通量(4)'!G27)</f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f>SUM('【方向別】自動車交通量(1)'!D28,'【方向別】自動車交通量(2)'!D28,'【方向別】自動車交通量(3)'!D28,'【方向別】自動車交通量(4)'!D28)</f>
        <v>0</v>
      </c>
      <c r="E28" s="87">
        <f>SUM('【方向別】自動車交通量(1)'!E28,'【方向別】自動車交通量(2)'!E28,'【方向別】自動車交通量(3)'!E28,'【方向別】自動車交通量(4)'!E28)</f>
        <v>0</v>
      </c>
      <c r="F28" s="87">
        <f>SUM('【方向別】自動車交通量(1)'!F28,'【方向別】自動車交通量(2)'!F28,'【方向別】自動車交通量(3)'!F28,'【方向別】自動車交通量(4)'!F28)</f>
        <v>0</v>
      </c>
      <c r="G28" s="87">
        <f>SUM('【方向別】自動車交通量(1)'!G28,'【方向別】自動車交通量(2)'!G28,'【方向別】自動車交通量(3)'!G28,'【方向別】自動車交通量(4)'!G28)</f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2</v>
      </c>
      <c r="F29" s="81">
        <f t="shared" si="9"/>
        <v>0</v>
      </c>
      <c r="G29" s="81">
        <f t="shared" si="9"/>
        <v>0</v>
      </c>
      <c r="H29" s="81">
        <f t="shared" si="9"/>
        <v>2</v>
      </c>
      <c r="I29" s="81">
        <f t="shared" si="9"/>
        <v>0</v>
      </c>
      <c r="J29" s="81">
        <f t="shared" si="9"/>
        <v>2</v>
      </c>
      <c r="K29" s="80">
        <f t="shared" si="3"/>
        <v>0</v>
      </c>
      <c r="L29" s="79">
        <f t="shared" si="4"/>
        <v>10</v>
      </c>
    </row>
    <row r="30" spans="2:12" ht="14.45" customHeight="1" thickTop="1">
      <c r="B30" s="110" t="s">
        <v>160</v>
      </c>
      <c r="C30" s="109"/>
      <c r="D30" s="76">
        <f>SUM('【方向別】自動車交通量(1)'!D30,'【方向別】自動車交通量(2)'!D30,'【方向別】自動車交通量(3)'!D30,'【方向別】自動車交通量(4)'!D30)</f>
        <v>0</v>
      </c>
      <c r="E30" s="75">
        <f>SUM('【方向別】自動車交通量(1)'!E30,'【方向別】自動車交通量(2)'!E30,'【方向別】自動車交通量(3)'!E30,'【方向別】自動車交通量(4)'!E30)</f>
        <v>0</v>
      </c>
      <c r="F30" s="75">
        <f>SUM('【方向別】自動車交通量(1)'!F30,'【方向別】自動車交通量(2)'!F30,'【方向別】自動車交通量(3)'!F30,'【方向別】自動車交通量(4)'!F30)</f>
        <v>0</v>
      </c>
      <c r="G30" s="75">
        <f>SUM('【方向別】自動車交通量(1)'!G30,'【方向別】自動車交通量(2)'!G30,'【方向別】自動車交通量(3)'!G30,'【方向別】自動車交通量(4)'!G30)</f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159</v>
      </c>
      <c r="C31" s="107"/>
      <c r="D31" s="106">
        <f>SUM('【方向別】自動車交通量(1)'!D31,'【方向別】自動車交通量(2)'!D31,'【方向別】自動車交通量(3)'!D31,'【方向別】自動車交通量(4)'!D31)</f>
        <v>1</v>
      </c>
      <c r="E31" s="105">
        <f>SUM('【方向別】自動車交通量(1)'!E31,'【方向別】自動車交通量(2)'!E31,'【方向別】自動車交通量(3)'!E31,'【方向別】自動車交通量(4)'!E31)</f>
        <v>1</v>
      </c>
      <c r="F31" s="105">
        <f>SUM('【方向別】自動車交通量(1)'!F31,'【方向別】自動車交通量(2)'!F31,'【方向別】自動車交通量(3)'!F31,'【方向別】自動車交通量(4)'!F31)</f>
        <v>0</v>
      </c>
      <c r="G31" s="105">
        <f>SUM('【方向別】自動車交通量(1)'!G31,'【方向別】自動車交通量(2)'!G31,'【方向別】自動車交通量(3)'!G31,'【方向別】自動車交通量(4)'!G31)</f>
        <v>0</v>
      </c>
      <c r="H31" s="105">
        <f t="shared" si="10"/>
        <v>2</v>
      </c>
      <c r="I31" s="105">
        <f t="shared" si="11"/>
        <v>0</v>
      </c>
      <c r="J31" s="105">
        <f t="shared" si="12"/>
        <v>2</v>
      </c>
      <c r="K31" s="104">
        <f t="shared" si="3"/>
        <v>0</v>
      </c>
      <c r="L31" s="103">
        <f t="shared" si="4"/>
        <v>10</v>
      </c>
    </row>
    <row r="32" spans="2:12" ht="14.45" customHeight="1">
      <c r="B32" s="108" t="s">
        <v>158</v>
      </c>
      <c r="C32" s="107"/>
      <c r="D32" s="106">
        <f>SUM('【方向別】自動車交通量(1)'!D32,'【方向別】自動車交通量(2)'!D32,'【方向別】自動車交通量(3)'!D32,'【方向別】自動車交通量(4)'!D32)</f>
        <v>2</v>
      </c>
      <c r="E32" s="105">
        <f>SUM('【方向別】自動車交通量(1)'!E32,'【方向別】自動車交通量(2)'!E32,'【方向別】自動車交通量(3)'!E32,'【方向別】自動車交通量(4)'!E32)</f>
        <v>1</v>
      </c>
      <c r="F32" s="105">
        <f>SUM('【方向別】自動車交通量(1)'!F32,'【方向別】自動車交通量(2)'!F32,'【方向別】自動車交通量(3)'!F32,'【方向別】自動車交通量(4)'!F32)</f>
        <v>0</v>
      </c>
      <c r="G32" s="105">
        <f>SUM('【方向別】自動車交通量(1)'!G32,'【方向別】自動車交通量(2)'!G32,'【方向別】自動車交通量(3)'!G32,'【方向別】自動車交通量(4)'!G32)</f>
        <v>0</v>
      </c>
      <c r="H32" s="105">
        <f t="shared" si="10"/>
        <v>3</v>
      </c>
      <c r="I32" s="105">
        <f t="shared" si="11"/>
        <v>0</v>
      </c>
      <c r="J32" s="105">
        <f t="shared" si="12"/>
        <v>3</v>
      </c>
      <c r="K32" s="104">
        <f t="shared" si="3"/>
        <v>0</v>
      </c>
      <c r="L32" s="103">
        <f t="shared" si="4"/>
        <v>15</v>
      </c>
    </row>
    <row r="33" spans="2:12" ht="14.45" customHeight="1">
      <c r="B33" s="108" t="s">
        <v>157</v>
      </c>
      <c r="C33" s="107"/>
      <c r="D33" s="106">
        <f>SUM('【方向別】自動車交通量(1)'!D33,'【方向別】自動車交通量(2)'!D33,'【方向別】自動車交通量(3)'!D33,'【方向別】自動車交通量(4)'!D33)</f>
        <v>1</v>
      </c>
      <c r="E33" s="105">
        <f>SUM('【方向別】自動車交通量(1)'!E33,'【方向別】自動車交通量(2)'!E33,'【方向別】自動車交通量(3)'!E33,'【方向別】自動車交通量(4)'!E33)</f>
        <v>1</v>
      </c>
      <c r="F33" s="105">
        <f>SUM('【方向別】自動車交通量(1)'!F33,'【方向別】自動車交通量(2)'!F33,'【方向別】自動車交通量(3)'!F33,'【方向別】自動車交通量(4)'!F33)</f>
        <v>0</v>
      </c>
      <c r="G33" s="105">
        <f>SUM('【方向別】自動車交通量(1)'!G33,'【方向別】自動車交通量(2)'!G33,'【方向別】自動車交通量(3)'!G33,'【方向別】自動車交通量(4)'!G33)</f>
        <v>0</v>
      </c>
      <c r="H33" s="105">
        <f t="shared" si="10"/>
        <v>2</v>
      </c>
      <c r="I33" s="105">
        <f t="shared" si="11"/>
        <v>0</v>
      </c>
      <c r="J33" s="105">
        <f t="shared" si="12"/>
        <v>2</v>
      </c>
      <c r="K33" s="104">
        <f t="shared" si="3"/>
        <v>0</v>
      </c>
      <c r="L33" s="103">
        <f t="shared" si="4"/>
        <v>10</v>
      </c>
    </row>
    <row r="34" spans="2:12" ht="14.45" customHeight="1">
      <c r="B34" s="108" t="s">
        <v>156</v>
      </c>
      <c r="C34" s="107"/>
      <c r="D34" s="106">
        <f>SUM('【方向別】自動車交通量(1)'!D34,'【方向別】自動車交通量(2)'!D34,'【方向別】自動車交通量(3)'!D34,'【方向別】自動車交通量(4)'!D34)</f>
        <v>0</v>
      </c>
      <c r="E34" s="105">
        <f>SUM('【方向別】自動車交通量(1)'!E34,'【方向別】自動車交通量(2)'!E34,'【方向別】自動車交通量(3)'!E34,'【方向別】自動車交通量(4)'!E34)</f>
        <v>1</v>
      </c>
      <c r="F34" s="105">
        <f>SUM('【方向別】自動車交通量(1)'!F34,'【方向別】自動車交通量(2)'!F34,'【方向別】自動車交通量(3)'!F34,'【方向別】自動車交通量(4)'!F34)</f>
        <v>0</v>
      </c>
      <c r="G34" s="105">
        <f>SUM('【方向別】自動車交通量(1)'!G34,'【方向別】自動車交通量(2)'!G34,'【方向別】自動車交通量(3)'!G34,'【方向別】自動車交通量(4)'!G34)</f>
        <v>0</v>
      </c>
      <c r="H34" s="105">
        <f t="shared" si="10"/>
        <v>1</v>
      </c>
      <c r="I34" s="105">
        <f t="shared" si="11"/>
        <v>0</v>
      </c>
      <c r="J34" s="105">
        <f t="shared" si="12"/>
        <v>1</v>
      </c>
      <c r="K34" s="104">
        <f t="shared" si="3"/>
        <v>0</v>
      </c>
      <c r="L34" s="103">
        <f t="shared" si="4"/>
        <v>5</v>
      </c>
    </row>
    <row r="35" spans="2:12" ht="14.45" customHeight="1">
      <c r="B35" s="108" t="s">
        <v>155</v>
      </c>
      <c r="C35" s="107"/>
      <c r="D35" s="106">
        <f>SUM('【方向別】自動車交通量(1)'!D35,'【方向別】自動車交通量(2)'!D35,'【方向別】自動車交通量(3)'!D35,'【方向別】自動車交通量(4)'!D35)</f>
        <v>0</v>
      </c>
      <c r="E35" s="105">
        <f>SUM('【方向別】自動車交通量(1)'!E35,'【方向別】自動車交通量(2)'!E35,'【方向別】自動車交通量(3)'!E35,'【方向別】自動車交通量(4)'!E35)</f>
        <v>1</v>
      </c>
      <c r="F35" s="105">
        <f>SUM('【方向別】自動車交通量(1)'!F35,'【方向別】自動車交通量(2)'!F35,'【方向別】自動車交通量(3)'!F35,'【方向別】自動車交通量(4)'!F35)</f>
        <v>0</v>
      </c>
      <c r="G35" s="105">
        <f>SUM('【方向別】自動車交通量(1)'!G35,'【方向別】自動車交通量(2)'!G35,'【方向別】自動車交通量(3)'!G35,'【方向別】自動車交通量(4)'!G35)</f>
        <v>0</v>
      </c>
      <c r="H35" s="105">
        <f t="shared" si="10"/>
        <v>1</v>
      </c>
      <c r="I35" s="105">
        <f t="shared" si="11"/>
        <v>0</v>
      </c>
      <c r="J35" s="105">
        <f t="shared" si="12"/>
        <v>1</v>
      </c>
      <c r="K35" s="104">
        <f t="shared" si="3"/>
        <v>0</v>
      </c>
      <c r="L35" s="103">
        <f t="shared" si="4"/>
        <v>5</v>
      </c>
    </row>
    <row r="36" spans="2:12" ht="14.45" customHeight="1">
      <c r="B36" s="108" t="s">
        <v>154</v>
      </c>
      <c r="C36" s="107"/>
      <c r="D36" s="106">
        <f>SUM('【方向別】自動車交通量(1)'!D36,'【方向別】自動車交通量(2)'!D36,'【方向別】自動車交通量(3)'!D36,'【方向別】自動車交通量(4)'!D36)</f>
        <v>0</v>
      </c>
      <c r="E36" s="105">
        <f>SUM('【方向別】自動車交通量(1)'!E36,'【方向別】自動車交通量(2)'!E36,'【方向別】自動車交通量(3)'!E36,'【方向別】自動車交通量(4)'!E36)</f>
        <v>0</v>
      </c>
      <c r="F36" s="105">
        <f>SUM('【方向別】自動車交通量(1)'!F36,'【方向別】自動車交通量(2)'!F36,'【方向別】自動車交通量(3)'!F36,'【方向別】自動車交通量(4)'!F36)</f>
        <v>0</v>
      </c>
      <c r="G36" s="105">
        <f>SUM('【方向別】自動車交通量(1)'!G36,'【方向別】自動車交通量(2)'!G36,'【方向別】自動車交通量(3)'!G36,'【方向別】自動車交通量(4)'!G36)</f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153</v>
      </c>
      <c r="C37" s="107"/>
      <c r="D37" s="106">
        <f>SUM('【方向別】自動車交通量(1)'!D37,'【方向別】自動車交通量(2)'!D37,'【方向別】自動車交通量(3)'!D37,'【方向別】自動車交通量(4)'!D37)</f>
        <v>0</v>
      </c>
      <c r="E37" s="105">
        <f>SUM('【方向別】自動車交通量(1)'!E37,'【方向別】自動車交通量(2)'!E37,'【方向別】自動車交通量(3)'!E37,'【方向別】自動車交通量(4)'!E37)</f>
        <v>0</v>
      </c>
      <c r="F37" s="105">
        <f>SUM('【方向別】自動車交通量(1)'!F37,'【方向別】自動車交通量(2)'!F37,'【方向別】自動車交通量(3)'!F37,'【方向別】自動車交通量(4)'!F37)</f>
        <v>0</v>
      </c>
      <c r="G37" s="105">
        <f>SUM('【方向別】自動車交通量(1)'!G37,'【方向別】自動車交通量(2)'!G37,'【方向別】自動車交通量(3)'!G37,'【方向別】自動車交通量(4)'!G37)</f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f>SUM('【方向別】自動車交通量(1)'!D38,'【方向別】自動車交通量(2)'!D38,'【方向別】自動車交通量(3)'!D38,'【方向別】自動車交通量(4)'!D38)</f>
        <v>0</v>
      </c>
      <c r="E38" s="99">
        <f>SUM('【方向別】自動車交通量(1)'!E38,'【方向別】自動車交通量(2)'!E38,'【方向別】自動車交通量(3)'!E38,'【方向別】自動車交通量(4)'!E38)</f>
        <v>0</v>
      </c>
      <c r="F38" s="99">
        <f>SUM('【方向別】自動車交通量(1)'!F38,'【方向別】自動車交通量(2)'!F38,'【方向別】自動車交通量(3)'!F38,'【方向別】自動車交通量(4)'!F38)</f>
        <v>0</v>
      </c>
      <c r="G38" s="99">
        <f>SUM('【方向別】自動車交通量(1)'!G38,'【方向別】自動車交通量(2)'!G38,'【方向別】自動車交通量(3)'!G38,'【方向別】自動車交通量(4)'!G38)</f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f>SUM('【方向別】自動車交通量(1)'!D39,'【方向別】自動車交通量(2)'!D39,'【方向別】自動車交通量(3)'!D39,'【方向別】自動車交通量(4)'!D39)</f>
        <v>1</v>
      </c>
      <c r="E39" s="93">
        <f>SUM('【方向別】自動車交通量(1)'!E39,'【方向別】自動車交通量(2)'!E39,'【方向別】自動車交通量(3)'!E39,'【方向別】自動車交通量(4)'!E39)</f>
        <v>0</v>
      </c>
      <c r="F39" s="93">
        <f>SUM('【方向別】自動車交通量(1)'!F39,'【方向別】自動車交通量(2)'!F39,'【方向別】自動車交通量(3)'!F39,'【方向別】自動車交通量(4)'!F39)</f>
        <v>0</v>
      </c>
      <c r="G39" s="93">
        <f>SUM('【方向別】自動車交通量(1)'!G39,'【方向別】自動車交通量(2)'!G39,'【方向別】自動車交通量(3)'!G39,'【方向別】自動車交通量(4)'!G39)</f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5</v>
      </c>
    </row>
    <row r="40" spans="2:12" ht="14.45" customHeight="1">
      <c r="B40" s="96" t="s">
        <v>97</v>
      </c>
      <c r="C40" s="95"/>
      <c r="D40" s="94">
        <f>SUM('【方向別】自動車交通量(1)'!D40,'【方向別】自動車交通量(2)'!D40,'【方向別】自動車交通量(3)'!D40,'【方向別】自動車交通量(4)'!D40)</f>
        <v>0</v>
      </c>
      <c r="E40" s="93">
        <f>SUM('【方向別】自動車交通量(1)'!E40,'【方向別】自動車交通量(2)'!E40,'【方向別】自動車交通量(3)'!E40,'【方向別】自動車交通量(4)'!E40)</f>
        <v>0</v>
      </c>
      <c r="F40" s="93">
        <f>SUM('【方向別】自動車交通量(1)'!F40,'【方向別】自動車交通量(2)'!F40,'【方向別】自動車交通量(3)'!F40,'【方向別】自動車交通量(4)'!F40)</f>
        <v>0</v>
      </c>
      <c r="G40" s="93">
        <f>SUM('【方向別】自動車交通量(1)'!G40,'【方向別】自動車交通量(2)'!G40,'【方向別】自動車交通量(3)'!G40,'【方向別】自動車交通量(4)'!G40)</f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f>SUM('【方向別】自動車交通量(1)'!D41,'【方向別】自動車交通量(2)'!D41,'【方向別】自動車交通量(3)'!D41,'【方向別】自動車交通量(4)'!D41)</f>
        <v>0</v>
      </c>
      <c r="E41" s="93">
        <f>SUM('【方向別】自動車交通量(1)'!E41,'【方向別】自動車交通量(2)'!E41,'【方向別】自動車交通量(3)'!E41,'【方向別】自動車交通量(4)'!E41)</f>
        <v>1</v>
      </c>
      <c r="F41" s="93">
        <f>SUM('【方向別】自動車交通量(1)'!F41,'【方向別】自動車交通量(2)'!F41,'【方向別】自動車交通量(3)'!F41,'【方向別】自動車交通量(4)'!F41)</f>
        <v>0</v>
      </c>
      <c r="G41" s="93">
        <f>SUM('【方向別】自動車交通量(1)'!G41,'【方向別】自動車交通量(2)'!G41,'【方向別】自動車交通量(3)'!G41,'【方向別】自動車交通量(4)'!G41)</f>
        <v>0</v>
      </c>
      <c r="H41" s="93">
        <f t="shared" si="10"/>
        <v>1</v>
      </c>
      <c r="I41" s="93">
        <f t="shared" si="11"/>
        <v>0</v>
      </c>
      <c r="J41" s="93">
        <f t="shared" si="12"/>
        <v>1</v>
      </c>
      <c r="K41" s="92">
        <f t="shared" si="3"/>
        <v>0</v>
      </c>
      <c r="L41" s="91">
        <f t="shared" si="4"/>
        <v>5</v>
      </c>
    </row>
    <row r="42" spans="2:12" ht="14.45" customHeight="1">
      <c r="B42" s="96" t="s">
        <v>95</v>
      </c>
      <c r="C42" s="95"/>
      <c r="D42" s="94">
        <f>SUM('【方向別】自動車交通量(1)'!D42,'【方向別】自動車交通量(2)'!D42,'【方向別】自動車交通量(3)'!D42,'【方向別】自動車交通量(4)'!D42)</f>
        <v>2</v>
      </c>
      <c r="E42" s="93">
        <f>SUM('【方向別】自動車交通量(1)'!E42,'【方向別】自動車交通量(2)'!E42,'【方向別】自動車交通量(3)'!E42,'【方向別】自動車交通量(4)'!E42)</f>
        <v>1</v>
      </c>
      <c r="F42" s="93">
        <f>SUM('【方向別】自動車交通量(1)'!F42,'【方向別】自動車交通量(2)'!F42,'【方向別】自動車交通量(3)'!F42,'【方向別】自動車交通量(4)'!F42)</f>
        <v>0</v>
      </c>
      <c r="G42" s="93">
        <f>SUM('【方向別】自動車交通量(1)'!G42,'【方向別】自動車交通量(2)'!G42,'【方向別】自動車交通量(3)'!G42,'【方向別】自動車交通量(4)'!G42)</f>
        <v>0</v>
      </c>
      <c r="H42" s="93">
        <f t="shared" si="10"/>
        <v>3</v>
      </c>
      <c r="I42" s="93">
        <f t="shared" si="11"/>
        <v>0</v>
      </c>
      <c r="J42" s="93">
        <f t="shared" si="12"/>
        <v>3</v>
      </c>
      <c r="K42" s="92">
        <f t="shared" si="3"/>
        <v>0</v>
      </c>
      <c r="L42" s="91">
        <f t="shared" si="4"/>
        <v>15</v>
      </c>
    </row>
    <row r="43" spans="2:12" ht="14.45" customHeight="1">
      <c r="B43" s="90" t="s">
        <v>152</v>
      </c>
      <c r="C43" s="89"/>
      <c r="D43" s="88">
        <f>SUM('【方向別】自動車交通量(1)'!D43,'【方向別】自動車交通量(2)'!D43,'【方向別】自動車交通量(3)'!D43,'【方向別】自動車交通量(4)'!D43)</f>
        <v>1</v>
      </c>
      <c r="E43" s="87">
        <f>SUM('【方向別】自動車交通量(1)'!E43,'【方向別】自動車交通量(2)'!E43,'【方向別】自動車交通量(3)'!E43,'【方向別】自動車交通量(4)'!E43)</f>
        <v>0</v>
      </c>
      <c r="F43" s="87">
        <f>SUM('【方向別】自動車交通量(1)'!F43,'【方向別】自動車交通量(2)'!F43,'【方向別】自動車交通量(3)'!F43,'【方向別】自動車交通量(4)'!F43)</f>
        <v>0</v>
      </c>
      <c r="G43" s="87">
        <f>SUM('【方向別】自動車交通量(1)'!G43,'【方向別】自動車交通量(2)'!G43,'【方向別】自動車交通量(3)'!G43,'【方向別】自動車交通量(4)'!G43)</f>
        <v>0</v>
      </c>
      <c r="H43" s="87">
        <f t="shared" si="10"/>
        <v>1</v>
      </c>
      <c r="I43" s="87">
        <f t="shared" si="11"/>
        <v>0</v>
      </c>
      <c r="J43" s="87">
        <f t="shared" si="12"/>
        <v>1</v>
      </c>
      <c r="K43" s="86">
        <f t="shared" si="3"/>
        <v>0</v>
      </c>
      <c r="L43" s="85">
        <f t="shared" si="4"/>
        <v>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</v>
      </c>
      <c r="E44" s="81">
        <f t="shared" si="13"/>
        <v>2</v>
      </c>
      <c r="F44" s="81">
        <f t="shared" si="13"/>
        <v>0</v>
      </c>
      <c r="G44" s="81">
        <f t="shared" si="13"/>
        <v>0</v>
      </c>
      <c r="H44" s="81">
        <f t="shared" si="13"/>
        <v>6</v>
      </c>
      <c r="I44" s="81">
        <f t="shared" si="13"/>
        <v>0</v>
      </c>
      <c r="J44" s="81">
        <f t="shared" si="13"/>
        <v>6</v>
      </c>
      <c r="K44" s="80">
        <f t="shared" si="3"/>
        <v>0</v>
      </c>
      <c r="L44" s="79">
        <f t="shared" si="4"/>
        <v>30</v>
      </c>
    </row>
    <row r="45" spans="2:12" ht="14.45" customHeight="1" thickTop="1">
      <c r="B45" s="102" t="s">
        <v>92</v>
      </c>
      <c r="C45" s="101"/>
      <c r="D45" s="100">
        <f>SUM('【方向別】自動車交通量(1)'!D45,'【方向別】自動車交通量(2)'!D45,'【方向別】自動車交通量(3)'!D45,'【方向別】自動車交通量(4)'!D45)</f>
        <v>0</v>
      </c>
      <c r="E45" s="99">
        <f>SUM('【方向別】自動車交通量(1)'!E45,'【方向別】自動車交通量(2)'!E45,'【方向別】自動車交通量(3)'!E45,'【方向別】自動車交通量(4)'!E45)</f>
        <v>0</v>
      </c>
      <c r="F45" s="99">
        <f>SUM('【方向別】自動車交通量(1)'!F45,'【方向別】自動車交通量(2)'!F45,'【方向別】自動車交通量(3)'!F45,'【方向別】自動車交通量(4)'!F45)</f>
        <v>0</v>
      </c>
      <c r="G45" s="99">
        <f>SUM('【方向別】自動車交通量(1)'!G45,'【方向別】自動車交通量(2)'!G45,'【方向別】自動車交通量(3)'!G45,'【方向別】自動車交通量(4)'!G45)</f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f>SUM('【方向別】自動車交通量(1)'!D46,'【方向別】自動車交通量(2)'!D46,'【方向別】自動車交通量(3)'!D46,'【方向別】自動車交通量(4)'!D46)</f>
        <v>0</v>
      </c>
      <c r="E46" s="93">
        <f>SUM('【方向別】自動車交通量(1)'!E46,'【方向別】自動車交通量(2)'!E46,'【方向別】自動車交通量(3)'!E46,'【方向別】自動車交通量(4)'!E46)</f>
        <v>0</v>
      </c>
      <c r="F46" s="93">
        <f>SUM('【方向別】自動車交通量(1)'!F46,'【方向別】自動車交通量(2)'!F46,'【方向別】自動車交通量(3)'!F46,'【方向別】自動車交通量(4)'!F46)</f>
        <v>0</v>
      </c>
      <c r="G46" s="93">
        <f>SUM('【方向別】自動車交通量(1)'!G46,'【方向別】自動車交通量(2)'!G46,'【方向別】自動車交通量(3)'!G46,'【方向別】自動車交通量(4)'!G46)</f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f>SUM('【方向別】自動車交通量(1)'!D47,'【方向別】自動車交通量(2)'!D47,'【方向別】自動車交通量(3)'!D47,'【方向別】自動車交通量(4)'!D47)</f>
        <v>0</v>
      </c>
      <c r="E47" s="93">
        <f>SUM('【方向別】自動車交通量(1)'!E47,'【方向別】自動車交通量(2)'!E47,'【方向別】自動車交通量(3)'!E47,'【方向別】自動車交通量(4)'!E47)</f>
        <v>0</v>
      </c>
      <c r="F47" s="93">
        <f>SUM('【方向別】自動車交通量(1)'!F47,'【方向別】自動車交通量(2)'!F47,'【方向別】自動車交通量(3)'!F47,'【方向別】自動車交通量(4)'!F47)</f>
        <v>0</v>
      </c>
      <c r="G47" s="93">
        <f>SUM('【方向別】自動車交通量(1)'!G47,'【方向別】自動車交通量(2)'!G47,'【方向別】自動車交通量(3)'!G47,'【方向別】自動車交通量(4)'!G47)</f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f>SUM('【方向別】自動車交通量(1)'!D48,'【方向別】自動車交通量(2)'!D48,'【方向別】自動車交通量(3)'!D48,'【方向別】自動車交通量(4)'!D48)</f>
        <v>0</v>
      </c>
      <c r="E48" s="93">
        <f>SUM('【方向別】自動車交通量(1)'!E48,'【方向別】自動車交通量(2)'!E48,'【方向別】自動車交通量(3)'!E48,'【方向別】自動車交通量(4)'!E48)</f>
        <v>0</v>
      </c>
      <c r="F48" s="93">
        <f>SUM('【方向別】自動車交通量(1)'!F48,'【方向別】自動車交通量(2)'!F48,'【方向別】自動車交通量(3)'!F48,'【方向別】自動車交通量(4)'!F48)</f>
        <v>0</v>
      </c>
      <c r="G48" s="93">
        <f>SUM('【方向別】自動車交通量(1)'!G48,'【方向別】自動車交通量(2)'!G48,'【方向別】自動車交通量(3)'!G48,'【方向別】自動車交通量(4)'!G48)</f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f>SUM('【方向別】自動車交通量(1)'!D49,'【方向別】自動車交通量(2)'!D49,'【方向別】自動車交通量(3)'!D49,'【方向別】自動車交通量(4)'!D49)</f>
        <v>0</v>
      </c>
      <c r="E49" s="93">
        <f>SUM('【方向別】自動車交通量(1)'!E49,'【方向別】自動車交通量(2)'!E49,'【方向別】自動車交通量(3)'!E49,'【方向別】自動車交通量(4)'!E49)</f>
        <v>0</v>
      </c>
      <c r="F49" s="93">
        <f>SUM('【方向別】自動車交通量(1)'!F49,'【方向別】自動車交通量(2)'!F49,'【方向別】自動車交通量(3)'!F49,'【方向別】自動車交通量(4)'!F49)</f>
        <v>0</v>
      </c>
      <c r="G49" s="93">
        <f>SUM('【方向別】自動車交通量(1)'!G49,'【方向別】自動車交通量(2)'!G49,'【方向別】自動車交通量(3)'!G49,'【方向別】自動車交通量(4)'!G49)</f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f>SUM('【方向別】自動車交通量(1)'!D50,'【方向別】自動車交通量(2)'!D50,'【方向別】自動車交通量(3)'!D50,'【方向別】自動車交通量(4)'!D50)</f>
        <v>0</v>
      </c>
      <c r="E50" s="87">
        <f>SUM('【方向別】自動車交通量(1)'!E50,'【方向別】自動車交通量(2)'!E50,'【方向別】自動車交通量(3)'!E50,'【方向別】自動車交通量(4)'!E50)</f>
        <v>0</v>
      </c>
      <c r="F50" s="87">
        <f>SUM('【方向別】自動車交通量(1)'!F50,'【方向別】自動車交通量(2)'!F50,'【方向別】自動車交通量(3)'!F50,'【方向別】自動車交通量(4)'!F50)</f>
        <v>0</v>
      </c>
      <c r="G50" s="87">
        <f>SUM('【方向別】自動車交通量(1)'!G50,'【方向別】自動車交通量(2)'!G50,'【方向別】自動車交通量(3)'!G50,'【方向別】自動車交通量(4)'!G50)</f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11</v>
      </c>
      <c r="E52" s="75">
        <f t="shared" si="18"/>
        <v>9</v>
      </c>
      <c r="F52" s="75">
        <f t="shared" si="18"/>
        <v>0</v>
      </c>
      <c r="G52" s="75">
        <f t="shared" si="18"/>
        <v>0</v>
      </c>
      <c r="H52" s="75">
        <f t="shared" si="18"/>
        <v>20</v>
      </c>
      <c r="I52" s="75">
        <f t="shared" si="18"/>
        <v>0</v>
      </c>
      <c r="J52" s="75">
        <f t="shared" si="18"/>
        <v>20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169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SUM('【方向別】自動車交通量(5)'!D16,'【方向別】自動車交通量(10)'!D16,'【方向別】自動車交通量(15)'!D16,'【方向別】自動車交通量(20)'!D16)</f>
        <v>0</v>
      </c>
      <c r="E16" s="99">
        <f>SUM('【方向別】自動車交通量(5)'!E16,'【方向別】自動車交通量(10)'!E16,'【方向別】自動車交通量(15)'!E16,'【方向別】自動車交通量(20)'!E16)</f>
        <v>0</v>
      </c>
      <c r="F16" s="99">
        <f>SUM('【方向別】自動車交通量(5)'!F16,'【方向別】自動車交通量(10)'!F16,'【方向別】自動車交通量(15)'!F16,'【方向別】自動車交通量(20)'!F16)</f>
        <v>0</v>
      </c>
      <c r="G16" s="99">
        <f>SUM('【方向別】自動車交通量(5)'!G16,'【方向別】自動車交通量(10)'!G16,'【方向別】自動車交通量(15)'!G16,'【方向別】自動車交通量(20)'!G16)</f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166</v>
      </c>
      <c r="C17" s="95"/>
      <c r="D17" s="94">
        <f>SUM('【方向別】自動車交通量(5)'!D17,'【方向別】自動車交通量(10)'!D17,'【方向別】自動車交通量(15)'!D17,'【方向別】自動車交通量(20)'!D17)</f>
        <v>0</v>
      </c>
      <c r="E17" s="93">
        <f>SUM('【方向別】自動車交通量(5)'!E17,'【方向別】自動車交通量(10)'!E17,'【方向別】自動車交通量(15)'!E17,'【方向別】自動車交通量(20)'!E17)</f>
        <v>0</v>
      </c>
      <c r="F17" s="93">
        <f>SUM('【方向別】自動車交通量(5)'!F17,'【方向別】自動車交通量(10)'!F17,'【方向別】自動車交通量(15)'!F17,'【方向別】自動車交通量(20)'!F17)</f>
        <v>0</v>
      </c>
      <c r="G17" s="93">
        <f>SUM('【方向別】自動車交通量(5)'!G17,'【方向別】自動車交通量(10)'!G17,'【方向別】自動車交通量(15)'!G17,'【方向別】自動車交通量(20)'!G17)</f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f>SUM('【方向別】自動車交通量(5)'!D18,'【方向別】自動車交通量(10)'!D18,'【方向別】自動車交通量(15)'!D18,'【方向別】自動車交通量(20)'!D18)</f>
        <v>0</v>
      </c>
      <c r="E18" s="93">
        <f>SUM('【方向別】自動車交通量(5)'!E18,'【方向別】自動車交通量(10)'!E18,'【方向別】自動車交通量(15)'!E18,'【方向別】自動車交通量(20)'!E18)</f>
        <v>0</v>
      </c>
      <c r="F18" s="93">
        <f>SUM('【方向別】自動車交通量(5)'!F18,'【方向別】自動車交通量(10)'!F18,'【方向別】自動車交通量(15)'!F18,'【方向別】自動車交通量(20)'!F18)</f>
        <v>0</v>
      </c>
      <c r="G18" s="93">
        <f>SUM('【方向別】自動車交通量(5)'!G18,'【方向別】自動車交通量(10)'!G18,'【方向別】自動車交通量(15)'!G18,'【方向別】自動車交通量(20)'!G18)</f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f>SUM('【方向別】自動車交通量(5)'!D19,'【方向別】自動車交通量(10)'!D19,'【方向別】自動車交通量(15)'!D19,'【方向別】自動車交通量(20)'!D19)</f>
        <v>0</v>
      </c>
      <c r="E19" s="93">
        <f>SUM('【方向別】自動車交通量(5)'!E19,'【方向別】自動車交通量(10)'!E19,'【方向別】自動車交通量(15)'!E19,'【方向別】自動車交通量(20)'!E19)</f>
        <v>0</v>
      </c>
      <c r="F19" s="93">
        <f>SUM('【方向別】自動車交通量(5)'!F19,'【方向別】自動車交通量(10)'!F19,'【方向別】自動車交通量(15)'!F19,'【方向別】自動車交通量(20)'!F19)</f>
        <v>0</v>
      </c>
      <c r="G19" s="93">
        <f>SUM('【方向別】自動車交通量(5)'!G19,'【方向別】自動車交通量(10)'!G19,'【方向別】自動車交通量(15)'!G19,'【方向別】自動車交通量(20)'!G19)</f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163</v>
      </c>
      <c r="C20" s="95"/>
      <c r="D20" s="94">
        <f>SUM('【方向別】自動車交通量(5)'!D20,'【方向別】自動車交通量(10)'!D20,'【方向別】自動車交通量(15)'!D20,'【方向別】自動車交通量(20)'!D20)</f>
        <v>0</v>
      </c>
      <c r="E20" s="93">
        <f>SUM('【方向別】自動車交通量(5)'!E20,'【方向別】自動車交通量(10)'!E20,'【方向別】自動車交通量(15)'!E20,'【方向別】自動車交通量(20)'!E20)</f>
        <v>0</v>
      </c>
      <c r="F20" s="93">
        <f>SUM('【方向別】自動車交通量(5)'!F20,'【方向別】自動車交通量(10)'!F20,'【方向別】自動車交通量(15)'!F20,'【方向別】自動車交通量(20)'!F20)</f>
        <v>0</v>
      </c>
      <c r="G20" s="93">
        <f>SUM('【方向別】自動車交通量(5)'!G20,'【方向別】自動車交通量(10)'!G20,'【方向別】自動車交通量(15)'!G20,'【方向別】自動車交通量(20)'!G20)</f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f>SUM('【方向別】自動車交通量(5)'!D21,'【方向別】自動車交通量(10)'!D21,'【方向別】自動車交通量(15)'!D21,'【方向別】自動車交通量(20)'!D21)</f>
        <v>0</v>
      </c>
      <c r="E21" s="87">
        <f>SUM('【方向別】自動車交通量(5)'!E21,'【方向別】自動車交通量(10)'!E21,'【方向別】自動車交通量(15)'!E21,'【方向別】自動車交通量(20)'!E21)</f>
        <v>0</v>
      </c>
      <c r="F21" s="87">
        <f>SUM('【方向別】自動車交通量(5)'!F21,'【方向別】自動車交通量(10)'!F21,'【方向別】自動車交通量(15)'!F21,'【方向別】自動車交通量(20)'!F21)</f>
        <v>0</v>
      </c>
      <c r="G21" s="87">
        <f>SUM('【方向別】自動車交通量(5)'!G21,'【方向別】自動車交通量(10)'!G21,'【方向別】自動車交通量(15)'!G21,'【方向別】自動車交通量(20)'!G21)</f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f>SUM('【方向別】自動車交通量(5)'!D23,'【方向別】自動車交通量(10)'!D23,'【方向別】自動車交通量(15)'!D23,'【方向別】自動車交通量(20)'!D23)</f>
        <v>0</v>
      </c>
      <c r="E23" s="99">
        <f>SUM('【方向別】自動車交通量(5)'!E23,'【方向別】自動車交通量(10)'!E23,'【方向別】自動車交通量(15)'!E23,'【方向別】自動車交通量(20)'!E23)</f>
        <v>1</v>
      </c>
      <c r="F23" s="99">
        <f>SUM('【方向別】自動車交通量(5)'!F23,'【方向別】自動車交通量(10)'!F23,'【方向別】自動車交通量(15)'!F23,'【方向別】自動車交通量(20)'!F23)</f>
        <v>0</v>
      </c>
      <c r="G23" s="99">
        <f>SUM('【方向別】自動車交通量(5)'!G23,'【方向別】自動車交通量(10)'!G23,'【方向別】自動車交通量(15)'!G23,'【方向別】自動車交通量(20)'!G23)</f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7.7</v>
      </c>
    </row>
    <row r="24" spans="2:12" ht="14.45" customHeight="1">
      <c r="B24" s="96" t="s">
        <v>113</v>
      </c>
      <c r="C24" s="95"/>
      <c r="D24" s="94">
        <f>SUM('【方向別】自動車交通量(5)'!D24,'【方向別】自動車交通量(10)'!D24,'【方向別】自動車交通量(15)'!D24,'【方向別】自動車交通量(20)'!D24)</f>
        <v>0</v>
      </c>
      <c r="E24" s="93">
        <f>SUM('【方向別】自動車交通量(5)'!E24,'【方向別】自動車交通量(10)'!E24,'【方向別】自動車交通量(15)'!E24,'【方向別】自動車交通量(20)'!E24)</f>
        <v>0</v>
      </c>
      <c r="F24" s="93">
        <f>SUM('【方向別】自動車交通量(5)'!F24,'【方向別】自動車交通量(10)'!F24,'【方向別】自動車交通量(15)'!F24,'【方向別】自動車交通量(20)'!F24)</f>
        <v>0</v>
      </c>
      <c r="G24" s="93">
        <f>SUM('【方向別】自動車交通量(5)'!G24,'【方向別】自動車交通量(10)'!G24,'【方向別】自動車交通量(15)'!G24,'【方向別】自動車交通量(20)'!G24)</f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f>SUM('【方向別】自動車交通量(5)'!D25,'【方向別】自動車交通量(10)'!D25,'【方向別】自動車交通量(15)'!D25,'【方向別】自動車交通量(20)'!D25)</f>
        <v>0</v>
      </c>
      <c r="E25" s="93">
        <f>SUM('【方向別】自動車交通量(5)'!E25,'【方向別】自動車交通量(10)'!E25,'【方向別】自動車交通量(15)'!E25,'【方向別】自動車交通量(20)'!E25)</f>
        <v>0</v>
      </c>
      <c r="F25" s="93">
        <f>SUM('【方向別】自動車交通量(5)'!F25,'【方向別】自動車交通量(10)'!F25,'【方向別】自動車交通量(15)'!F25,'【方向別】自動車交通量(20)'!F25)</f>
        <v>0</v>
      </c>
      <c r="G25" s="93">
        <f>SUM('【方向別】自動車交通量(5)'!G25,'【方向別】自動車交通量(10)'!G25,'【方向別】自動車交通量(15)'!G25,'【方向別】自動車交通量(20)'!G25)</f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f>SUM('【方向別】自動車交通量(5)'!D26,'【方向別】自動車交通量(10)'!D26,'【方向別】自動車交通量(15)'!D26,'【方向別】自動車交通量(20)'!D26)</f>
        <v>0</v>
      </c>
      <c r="E26" s="93">
        <f>SUM('【方向別】自動車交通量(5)'!E26,'【方向別】自動車交通量(10)'!E26,'【方向別】自動車交通量(15)'!E26,'【方向別】自動車交通量(20)'!E26)</f>
        <v>1</v>
      </c>
      <c r="F26" s="93">
        <f>SUM('【方向別】自動車交通量(5)'!F26,'【方向別】自動車交通量(10)'!F26,'【方向別】自動車交通量(15)'!F26,'【方向別】自動車交通量(20)'!F26)</f>
        <v>0</v>
      </c>
      <c r="G26" s="93">
        <f>SUM('【方向別】自動車交通量(5)'!G26,'【方向別】自動車交通量(10)'!G26,'【方向別】自動車交通量(15)'!G26,'【方向別】自動車交通量(20)'!G26)</f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7.7</v>
      </c>
    </row>
    <row r="27" spans="2:12" ht="14.45" customHeight="1">
      <c r="B27" s="96" t="s">
        <v>110</v>
      </c>
      <c r="C27" s="95"/>
      <c r="D27" s="94">
        <f>SUM('【方向別】自動車交通量(5)'!D27,'【方向別】自動車交通量(10)'!D27,'【方向別】自動車交通量(15)'!D27,'【方向別】自動車交通量(20)'!D27)</f>
        <v>0</v>
      </c>
      <c r="E27" s="93">
        <f>SUM('【方向別】自動車交通量(5)'!E27,'【方向別】自動車交通量(10)'!E27,'【方向別】自動車交通量(15)'!E27,'【方向別】自動車交通量(20)'!E27)</f>
        <v>0</v>
      </c>
      <c r="F27" s="93">
        <f>SUM('【方向別】自動車交通量(5)'!F27,'【方向別】自動車交通量(10)'!F27,'【方向別】自動車交通量(15)'!F27,'【方向別】自動車交通量(20)'!F27)</f>
        <v>0</v>
      </c>
      <c r="G27" s="93">
        <f>SUM('【方向別】自動車交通量(5)'!G27,'【方向別】自動車交通量(10)'!G27,'【方向別】自動車交通量(15)'!G27,'【方向別】自動車交通量(20)'!G27)</f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f>SUM('【方向別】自動車交通量(5)'!D28,'【方向別】自動車交通量(10)'!D28,'【方向別】自動車交通量(15)'!D28,'【方向別】自動車交通量(20)'!D28)</f>
        <v>0</v>
      </c>
      <c r="E28" s="87">
        <f>SUM('【方向別】自動車交通量(5)'!E28,'【方向別】自動車交通量(10)'!E28,'【方向別】自動車交通量(15)'!E28,'【方向別】自動車交通量(20)'!E28)</f>
        <v>0</v>
      </c>
      <c r="F28" s="87">
        <f>SUM('【方向別】自動車交通量(5)'!F28,'【方向別】自動車交通量(10)'!F28,'【方向別】自動車交通量(15)'!F28,'【方向別】自動車交通量(20)'!F28)</f>
        <v>0</v>
      </c>
      <c r="G28" s="87">
        <f>SUM('【方向別】自動車交通量(5)'!G28,'【方向別】自動車交通量(10)'!G28,'【方向別】自動車交通量(15)'!G28,'【方向別】自動車交通量(20)'!G28)</f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2</v>
      </c>
      <c r="F29" s="81">
        <f t="shared" si="9"/>
        <v>0</v>
      </c>
      <c r="G29" s="81">
        <f t="shared" si="9"/>
        <v>0</v>
      </c>
      <c r="H29" s="81">
        <f t="shared" si="9"/>
        <v>2</v>
      </c>
      <c r="I29" s="81">
        <f t="shared" si="9"/>
        <v>0</v>
      </c>
      <c r="J29" s="81">
        <f t="shared" si="9"/>
        <v>2</v>
      </c>
      <c r="K29" s="80">
        <f t="shared" si="3"/>
        <v>0</v>
      </c>
      <c r="L29" s="79">
        <f t="shared" si="4"/>
        <v>15.4</v>
      </c>
    </row>
    <row r="30" spans="2:12" ht="14.45" customHeight="1" thickTop="1">
      <c r="B30" s="110" t="s">
        <v>160</v>
      </c>
      <c r="C30" s="109"/>
      <c r="D30" s="76">
        <f>SUM('【方向別】自動車交通量(5)'!D30,'【方向別】自動車交通量(10)'!D30,'【方向別】自動車交通量(15)'!D30,'【方向別】自動車交通量(20)'!D30)</f>
        <v>0</v>
      </c>
      <c r="E30" s="75">
        <f>SUM('【方向別】自動車交通量(5)'!E30,'【方向別】自動車交通量(10)'!E30,'【方向別】自動車交通量(15)'!E30,'【方向別】自動車交通量(20)'!E30)</f>
        <v>2</v>
      </c>
      <c r="F30" s="75">
        <f>SUM('【方向別】自動車交通量(5)'!F30,'【方向別】自動車交通量(10)'!F30,'【方向別】自動車交通量(15)'!F30,'【方向別】自動車交通量(20)'!F30)</f>
        <v>0</v>
      </c>
      <c r="G30" s="75">
        <f>SUM('【方向別】自動車交通量(5)'!G30,'【方向別】自動車交通量(10)'!G30,'【方向別】自動車交通量(15)'!G30,'【方向別】自動車交通量(20)'!G30)</f>
        <v>0</v>
      </c>
      <c r="H30" s="75">
        <f t="shared" ref="H30:H43" si="10">SUM(D30:E30)</f>
        <v>2</v>
      </c>
      <c r="I30" s="75">
        <f t="shared" ref="I30:I43" si="11">SUM(F30:G30)</f>
        <v>0</v>
      </c>
      <c r="J30" s="75">
        <f t="shared" ref="J30:J43" si="12">SUM(H30:I30)</f>
        <v>2</v>
      </c>
      <c r="K30" s="74">
        <f t="shared" si="3"/>
        <v>0</v>
      </c>
      <c r="L30" s="73">
        <f t="shared" si="4"/>
        <v>15.4</v>
      </c>
    </row>
    <row r="31" spans="2:12" ht="14.45" customHeight="1">
      <c r="B31" s="108" t="s">
        <v>159</v>
      </c>
      <c r="C31" s="107"/>
      <c r="D31" s="106">
        <f>SUM('【方向別】自動車交通量(5)'!D31,'【方向別】自動車交通量(10)'!D31,'【方向別】自動車交通量(15)'!D31,'【方向別】自動車交通量(20)'!D31)</f>
        <v>0</v>
      </c>
      <c r="E31" s="105">
        <f>SUM('【方向別】自動車交通量(5)'!E31,'【方向別】自動車交通量(10)'!E31,'【方向別】自動車交通量(15)'!E31,'【方向別】自動車交通量(20)'!E31)</f>
        <v>3</v>
      </c>
      <c r="F31" s="105">
        <f>SUM('【方向別】自動車交通量(5)'!F31,'【方向別】自動車交通量(10)'!F31,'【方向別】自動車交通量(15)'!F31,'【方向別】自動車交通量(20)'!F31)</f>
        <v>0</v>
      </c>
      <c r="G31" s="105">
        <f>SUM('【方向別】自動車交通量(5)'!G31,'【方向別】自動車交通量(10)'!G31,'【方向別】自動車交通量(15)'!G31,'【方向別】自動車交通量(20)'!G31)</f>
        <v>0</v>
      </c>
      <c r="H31" s="105">
        <f t="shared" si="10"/>
        <v>3</v>
      </c>
      <c r="I31" s="105">
        <f t="shared" si="11"/>
        <v>0</v>
      </c>
      <c r="J31" s="105">
        <f t="shared" si="12"/>
        <v>3</v>
      </c>
      <c r="K31" s="104">
        <f t="shared" si="3"/>
        <v>0</v>
      </c>
      <c r="L31" s="103">
        <f t="shared" si="4"/>
        <v>23.1</v>
      </c>
    </row>
    <row r="32" spans="2:12" ht="14.45" customHeight="1">
      <c r="B32" s="108" t="s">
        <v>158</v>
      </c>
      <c r="C32" s="107"/>
      <c r="D32" s="106">
        <f>SUM('【方向別】自動車交通量(5)'!D32,'【方向別】自動車交通量(10)'!D32,'【方向別】自動車交通量(15)'!D32,'【方向別】自動車交通量(20)'!D32)</f>
        <v>0</v>
      </c>
      <c r="E32" s="105">
        <f>SUM('【方向別】自動車交通量(5)'!E32,'【方向別】自動車交通量(10)'!E32,'【方向別】自動車交通量(15)'!E32,'【方向別】自動車交通量(20)'!E32)</f>
        <v>2</v>
      </c>
      <c r="F32" s="105">
        <f>SUM('【方向別】自動車交通量(5)'!F32,'【方向別】自動車交通量(10)'!F32,'【方向別】自動車交通量(15)'!F32,'【方向別】自動車交通量(20)'!F32)</f>
        <v>0</v>
      </c>
      <c r="G32" s="105">
        <f>SUM('【方向別】自動車交通量(5)'!G32,'【方向別】自動車交通量(10)'!G32,'【方向別】自動車交通量(15)'!G32,'【方向別】自動車交通量(20)'!G32)</f>
        <v>0</v>
      </c>
      <c r="H32" s="105">
        <f t="shared" si="10"/>
        <v>2</v>
      </c>
      <c r="I32" s="105">
        <f t="shared" si="11"/>
        <v>0</v>
      </c>
      <c r="J32" s="105">
        <f t="shared" si="12"/>
        <v>2</v>
      </c>
      <c r="K32" s="104">
        <f t="shared" si="3"/>
        <v>0</v>
      </c>
      <c r="L32" s="103">
        <f t="shared" si="4"/>
        <v>15.4</v>
      </c>
    </row>
    <row r="33" spans="2:12" ht="14.45" customHeight="1">
      <c r="B33" s="108" t="s">
        <v>157</v>
      </c>
      <c r="C33" s="107"/>
      <c r="D33" s="106">
        <f>SUM('【方向別】自動車交通量(5)'!D33,'【方向別】自動車交通量(10)'!D33,'【方向別】自動車交通量(15)'!D33,'【方向別】自動車交通量(20)'!D33)</f>
        <v>0</v>
      </c>
      <c r="E33" s="105">
        <f>SUM('【方向別】自動車交通量(5)'!E33,'【方向別】自動車交通量(10)'!E33,'【方向別】自動車交通量(15)'!E33,'【方向別】自動車交通量(20)'!E33)</f>
        <v>1</v>
      </c>
      <c r="F33" s="105">
        <f>SUM('【方向別】自動車交通量(5)'!F33,'【方向別】自動車交通量(10)'!F33,'【方向別】自動車交通量(15)'!F33,'【方向別】自動車交通量(20)'!F33)</f>
        <v>0</v>
      </c>
      <c r="G33" s="105">
        <f>SUM('【方向別】自動車交通量(5)'!G33,'【方向別】自動車交通量(10)'!G33,'【方向別】自動車交通量(15)'!G33,'【方向別】自動車交通量(20)'!G33)</f>
        <v>0</v>
      </c>
      <c r="H33" s="105">
        <f t="shared" si="10"/>
        <v>1</v>
      </c>
      <c r="I33" s="105">
        <f t="shared" si="11"/>
        <v>0</v>
      </c>
      <c r="J33" s="105">
        <f t="shared" si="12"/>
        <v>1</v>
      </c>
      <c r="K33" s="104">
        <f t="shared" si="3"/>
        <v>0</v>
      </c>
      <c r="L33" s="103">
        <f t="shared" si="4"/>
        <v>7.7</v>
      </c>
    </row>
    <row r="34" spans="2:12" ht="14.45" customHeight="1">
      <c r="B34" s="108" t="s">
        <v>156</v>
      </c>
      <c r="C34" s="107"/>
      <c r="D34" s="106">
        <f>SUM('【方向別】自動車交通量(5)'!D34,'【方向別】自動車交通量(10)'!D34,'【方向別】自動車交通量(15)'!D34,'【方向別】自動車交通量(20)'!D34)</f>
        <v>1</v>
      </c>
      <c r="E34" s="105">
        <f>SUM('【方向別】自動車交通量(5)'!E34,'【方向別】自動車交通量(10)'!E34,'【方向別】自動車交通量(15)'!E34,'【方向別】自動車交通量(20)'!E34)</f>
        <v>0</v>
      </c>
      <c r="F34" s="105">
        <f>SUM('【方向別】自動車交通量(5)'!F34,'【方向別】自動車交通量(10)'!F34,'【方向別】自動車交通量(15)'!F34,'【方向別】自動車交通量(20)'!F34)</f>
        <v>0</v>
      </c>
      <c r="G34" s="105">
        <f>SUM('【方向別】自動車交通量(5)'!G34,'【方向別】自動車交通量(10)'!G34,'【方向別】自動車交通量(15)'!G34,'【方向別】自動車交通量(20)'!G34)</f>
        <v>0</v>
      </c>
      <c r="H34" s="105">
        <f t="shared" si="10"/>
        <v>1</v>
      </c>
      <c r="I34" s="105">
        <f t="shared" si="11"/>
        <v>0</v>
      </c>
      <c r="J34" s="105">
        <f t="shared" si="12"/>
        <v>1</v>
      </c>
      <c r="K34" s="104">
        <f t="shared" si="3"/>
        <v>0</v>
      </c>
      <c r="L34" s="103">
        <f t="shared" si="4"/>
        <v>7.7</v>
      </c>
    </row>
    <row r="35" spans="2:12" ht="14.45" customHeight="1">
      <c r="B35" s="108" t="s">
        <v>155</v>
      </c>
      <c r="C35" s="107"/>
      <c r="D35" s="106">
        <f>SUM('【方向別】自動車交通量(5)'!D35,'【方向別】自動車交通量(10)'!D35,'【方向別】自動車交通量(15)'!D35,'【方向別】自動車交通量(20)'!D35)</f>
        <v>1</v>
      </c>
      <c r="E35" s="105">
        <f>SUM('【方向別】自動車交通量(5)'!E35,'【方向別】自動車交通量(10)'!E35,'【方向別】自動車交通量(15)'!E35,'【方向別】自動車交通量(20)'!E35)</f>
        <v>0</v>
      </c>
      <c r="F35" s="105">
        <f>SUM('【方向別】自動車交通量(5)'!F35,'【方向別】自動車交通量(10)'!F35,'【方向別】自動車交通量(15)'!F35,'【方向別】自動車交通量(20)'!F35)</f>
        <v>0</v>
      </c>
      <c r="G35" s="105">
        <f>SUM('【方向別】自動車交通量(5)'!G35,'【方向別】自動車交通量(10)'!G35,'【方向別】自動車交通量(15)'!G35,'【方向別】自動車交通量(20)'!G35)</f>
        <v>0</v>
      </c>
      <c r="H35" s="105">
        <f t="shared" si="10"/>
        <v>1</v>
      </c>
      <c r="I35" s="105">
        <f t="shared" si="11"/>
        <v>0</v>
      </c>
      <c r="J35" s="105">
        <f t="shared" si="12"/>
        <v>1</v>
      </c>
      <c r="K35" s="104">
        <f t="shared" si="3"/>
        <v>0</v>
      </c>
      <c r="L35" s="103">
        <f t="shared" si="4"/>
        <v>7.7</v>
      </c>
    </row>
    <row r="36" spans="2:12" ht="14.45" customHeight="1">
      <c r="B36" s="108" t="s">
        <v>154</v>
      </c>
      <c r="C36" s="107"/>
      <c r="D36" s="106">
        <f>SUM('【方向別】自動車交通量(5)'!D36,'【方向別】自動車交通量(10)'!D36,'【方向別】自動車交通量(15)'!D36,'【方向別】自動車交通量(20)'!D36)</f>
        <v>0</v>
      </c>
      <c r="E36" s="105">
        <f>SUM('【方向別】自動車交通量(5)'!E36,'【方向別】自動車交通量(10)'!E36,'【方向別】自動車交通量(15)'!E36,'【方向別】自動車交通量(20)'!E36)</f>
        <v>0</v>
      </c>
      <c r="F36" s="105">
        <f>SUM('【方向別】自動車交通量(5)'!F36,'【方向別】自動車交通量(10)'!F36,'【方向別】自動車交通量(15)'!F36,'【方向別】自動車交通量(20)'!F36)</f>
        <v>0</v>
      </c>
      <c r="G36" s="105">
        <f>SUM('【方向別】自動車交通量(5)'!G36,'【方向別】自動車交通量(10)'!G36,'【方向別】自動車交通量(15)'!G36,'【方向別】自動車交通量(20)'!G36)</f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153</v>
      </c>
      <c r="C37" s="107"/>
      <c r="D37" s="106">
        <f>SUM('【方向別】自動車交通量(5)'!D37,'【方向別】自動車交通量(10)'!D37,'【方向別】自動車交通量(15)'!D37,'【方向別】自動車交通量(20)'!D37)</f>
        <v>0</v>
      </c>
      <c r="E37" s="105">
        <f>SUM('【方向別】自動車交通量(5)'!E37,'【方向別】自動車交通量(10)'!E37,'【方向別】自動車交通量(15)'!E37,'【方向別】自動車交通量(20)'!E37)</f>
        <v>1</v>
      </c>
      <c r="F37" s="105">
        <f>SUM('【方向別】自動車交通量(5)'!F37,'【方向別】自動車交通量(10)'!F37,'【方向別】自動車交通量(15)'!F37,'【方向別】自動車交通量(20)'!F37)</f>
        <v>0</v>
      </c>
      <c r="G37" s="105">
        <f>SUM('【方向別】自動車交通量(5)'!G37,'【方向別】自動車交通量(10)'!G37,'【方向別】自動車交通量(15)'!G37,'【方向別】自動車交通量(20)'!G37)</f>
        <v>0</v>
      </c>
      <c r="H37" s="105">
        <f t="shared" si="10"/>
        <v>1</v>
      </c>
      <c r="I37" s="105">
        <f t="shared" si="11"/>
        <v>0</v>
      </c>
      <c r="J37" s="105">
        <f t="shared" si="12"/>
        <v>1</v>
      </c>
      <c r="K37" s="104">
        <f t="shared" si="3"/>
        <v>0</v>
      </c>
      <c r="L37" s="103">
        <f t="shared" si="4"/>
        <v>7.7</v>
      </c>
    </row>
    <row r="38" spans="2:12" ht="14.45" customHeight="1">
      <c r="B38" s="102" t="s">
        <v>99</v>
      </c>
      <c r="C38" s="101"/>
      <c r="D38" s="100">
        <f>SUM('【方向別】自動車交通量(5)'!D38,'【方向別】自動車交通量(10)'!D38,'【方向別】自動車交通量(15)'!D38,'【方向別】自動車交通量(20)'!D38)</f>
        <v>0</v>
      </c>
      <c r="E38" s="99">
        <f>SUM('【方向別】自動車交通量(5)'!E38,'【方向別】自動車交通量(10)'!E38,'【方向別】自動車交通量(15)'!E38,'【方向別】自動車交通量(20)'!E38)</f>
        <v>0</v>
      </c>
      <c r="F38" s="99">
        <f>SUM('【方向別】自動車交通量(5)'!F38,'【方向別】自動車交通量(10)'!F38,'【方向別】自動車交通量(15)'!F38,'【方向別】自動車交通量(20)'!F38)</f>
        <v>0</v>
      </c>
      <c r="G38" s="99">
        <f>SUM('【方向別】自動車交通量(5)'!G38,'【方向別】自動車交通量(10)'!G38,'【方向別】自動車交通量(15)'!G38,'【方向別】自動車交通量(20)'!G38)</f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f>SUM('【方向別】自動車交通量(5)'!D39,'【方向別】自動車交通量(10)'!D39,'【方向別】自動車交通量(15)'!D39,'【方向別】自動車交通量(20)'!D39)</f>
        <v>0</v>
      </c>
      <c r="E39" s="93">
        <f>SUM('【方向別】自動車交通量(5)'!E39,'【方向別】自動車交通量(10)'!E39,'【方向別】自動車交通量(15)'!E39,'【方向別】自動車交通量(20)'!E39)</f>
        <v>0</v>
      </c>
      <c r="F39" s="93">
        <f>SUM('【方向別】自動車交通量(5)'!F39,'【方向別】自動車交通量(10)'!F39,'【方向別】自動車交通量(15)'!F39,'【方向別】自動車交通量(20)'!F39)</f>
        <v>0</v>
      </c>
      <c r="G39" s="93">
        <f>SUM('【方向別】自動車交通量(5)'!G39,'【方向別】自動車交通量(10)'!G39,'【方向別】自動車交通量(15)'!G39,'【方向別】自動車交通量(20)'!G39)</f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f>SUM('【方向別】自動車交通量(5)'!D40,'【方向別】自動車交通量(10)'!D40,'【方向別】自動車交通量(15)'!D40,'【方向別】自動車交通量(20)'!D40)</f>
        <v>0</v>
      </c>
      <c r="E40" s="93">
        <f>SUM('【方向別】自動車交通量(5)'!E40,'【方向別】自動車交通量(10)'!E40,'【方向別】自動車交通量(15)'!E40,'【方向別】自動車交通量(20)'!E40)</f>
        <v>0</v>
      </c>
      <c r="F40" s="93">
        <f>SUM('【方向別】自動車交通量(5)'!F40,'【方向別】自動車交通量(10)'!F40,'【方向別】自動車交通量(15)'!F40,'【方向別】自動車交通量(20)'!F40)</f>
        <v>0</v>
      </c>
      <c r="G40" s="93">
        <f>SUM('【方向別】自動車交通量(5)'!G40,'【方向別】自動車交通量(10)'!G40,'【方向別】自動車交通量(15)'!G40,'【方向別】自動車交通量(20)'!G40)</f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f>SUM('【方向別】自動車交通量(5)'!D41,'【方向別】自動車交通量(10)'!D41,'【方向別】自動車交通量(15)'!D41,'【方向別】自動車交通量(20)'!D41)</f>
        <v>0</v>
      </c>
      <c r="E41" s="93">
        <f>SUM('【方向別】自動車交通量(5)'!E41,'【方向別】自動車交通量(10)'!E41,'【方向別】自動車交通量(15)'!E41,'【方向別】自動車交通量(20)'!E41)</f>
        <v>0</v>
      </c>
      <c r="F41" s="93">
        <f>SUM('【方向別】自動車交通量(5)'!F41,'【方向別】自動車交通量(10)'!F41,'【方向別】自動車交通量(15)'!F41,'【方向別】自動車交通量(20)'!F41)</f>
        <v>0</v>
      </c>
      <c r="G41" s="93">
        <f>SUM('【方向別】自動車交通量(5)'!G41,'【方向別】自動車交通量(10)'!G41,'【方向別】自動車交通量(15)'!G41,'【方向別】自動車交通量(20)'!G41)</f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f>SUM('【方向別】自動車交通量(5)'!D42,'【方向別】自動車交通量(10)'!D42,'【方向別】自動車交通量(15)'!D42,'【方向別】自動車交通量(20)'!D42)</f>
        <v>0</v>
      </c>
      <c r="E42" s="93">
        <f>SUM('【方向別】自動車交通量(5)'!E42,'【方向別】自動車交通量(10)'!E42,'【方向別】自動車交通量(15)'!E42,'【方向別】自動車交通量(20)'!E42)</f>
        <v>0</v>
      </c>
      <c r="F42" s="93">
        <f>SUM('【方向別】自動車交通量(5)'!F42,'【方向別】自動車交通量(10)'!F42,'【方向別】自動車交通量(15)'!F42,'【方向別】自動車交通量(20)'!F42)</f>
        <v>0</v>
      </c>
      <c r="G42" s="93">
        <f>SUM('【方向別】自動車交通量(5)'!G42,'【方向別】自動車交通量(10)'!G42,'【方向別】自動車交通量(15)'!G42,'【方向別】自動車交通量(20)'!G42)</f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152</v>
      </c>
      <c r="C43" s="89"/>
      <c r="D43" s="88">
        <f>SUM('【方向別】自動車交通量(5)'!D43,'【方向別】自動車交通量(10)'!D43,'【方向別】自動車交通量(15)'!D43,'【方向別】自動車交通量(20)'!D43)</f>
        <v>0</v>
      </c>
      <c r="E43" s="87">
        <f>SUM('【方向別】自動車交通量(5)'!E43,'【方向別】自動車交通量(10)'!E43,'【方向別】自動車交通量(15)'!E43,'【方向別】自動車交通量(20)'!E43)</f>
        <v>0</v>
      </c>
      <c r="F43" s="87">
        <f>SUM('【方向別】自動車交通量(5)'!F43,'【方向別】自動車交通量(10)'!F43,'【方向別】自動車交通量(15)'!F43,'【方向別】自動車交通量(20)'!F43)</f>
        <v>0</v>
      </c>
      <c r="G43" s="87">
        <f>SUM('【方向別】自動車交通量(5)'!G43,'【方向別】自動車交通量(10)'!G43,'【方向別】自動車交通量(15)'!G43,'【方向別】自動車交通量(20)'!G43)</f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>
      <c r="B45" s="102" t="s">
        <v>92</v>
      </c>
      <c r="C45" s="101"/>
      <c r="D45" s="100">
        <f>SUM('【方向別】自動車交通量(5)'!D45,'【方向別】自動車交通量(10)'!D45,'【方向別】自動車交通量(15)'!D45,'【方向別】自動車交通量(20)'!D45)</f>
        <v>0</v>
      </c>
      <c r="E45" s="99">
        <f>SUM('【方向別】自動車交通量(5)'!E45,'【方向別】自動車交通量(10)'!E45,'【方向別】自動車交通量(15)'!E45,'【方向別】自動車交通量(20)'!E45)</f>
        <v>0</v>
      </c>
      <c r="F45" s="99">
        <f>SUM('【方向別】自動車交通量(5)'!F45,'【方向別】自動車交通量(10)'!F45,'【方向別】自動車交通量(15)'!F45,'【方向別】自動車交通量(20)'!F45)</f>
        <v>0</v>
      </c>
      <c r="G45" s="99">
        <f>SUM('【方向別】自動車交通量(5)'!G45,'【方向別】自動車交通量(10)'!G45,'【方向別】自動車交通量(15)'!G45,'【方向別】自動車交通量(20)'!G45)</f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f>SUM('【方向別】自動車交通量(5)'!D46,'【方向別】自動車交通量(10)'!D46,'【方向別】自動車交通量(15)'!D46,'【方向別】自動車交通量(20)'!D46)</f>
        <v>0</v>
      </c>
      <c r="E46" s="93">
        <f>SUM('【方向別】自動車交通量(5)'!E46,'【方向別】自動車交通量(10)'!E46,'【方向別】自動車交通量(15)'!E46,'【方向別】自動車交通量(20)'!E46)</f>
        <v>0</v>
      </c>
      <c r="F46" s="93">
        <f>SUM('【方向別】自動車交通量(5)'!F46,'【方向別】自動車交通量(10)'!F46,'【方向別】自動車交通量(15)'!F46,'【方向別】自動車交通量(20)'!F46)</f>
        <v>0</v>
      </c>
      <c r="G46" s="93">
        <f>SUM('【方向別】自動車交通量(5)'!G46,'【方向別】自動車交通量(10)'!G46,'【方向別】自動車交通量(15)'!G46,'【方向別】自動車交通量(20)'!G46)</f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f>SUM('【方向別】自動車交通量(5)'!D47,'【方向別】自動車交通量(10)'!D47,'【方向別】自動車交通量(15)'!D47,'【方向別】自動車交通量(20)'!D47)</f>
        <v>0</v>
      </c>
      <c r="E47" s="93">
        <f>SUM('【方向別】自動車交通量(5)'!E47,'【方向別】自動車交通量(10)'!E47,'【方向別】自動車交通量(15)'!E47,'【方向別】自動車交通量(20)'!E47)</f>
        <v>0</v>
      </c>
      <c r="F47" s="93">
        <f>SUM('【方向別】自動車交通量(5)'!F47,'【方向別】自動車交通量(10)'!F47,'【方向別】自動車交通量(15)'!F47,'【方向別】自動車交通量(20)'!F47)</f>
        <v>0</v>
      </c>
      <c r="G47" s="93">
        <f>SUM('【方向別】自動車交通量(5)'!G47,'【方向別】自動車交通量(10)'!G47,'【方向別】自動車交通量(15)'!G47,'【方向別】自動車交通量(20)'!G47)</f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f>SUM('【方向別】自動車交通量(5)'!D48,'【方向別】自動車交通量(10)'!D48,'【方向別】自動車交通量(15)'!D48,'【方向別】自動車交通量(20)'!D48)</f>
        <v>0</v>
      </c>
      <c r="E48" s="93">
        <f>SUM('【方向別】自動車交通量(5)'!E48,'【方向別】自動車交通量(10)'!E48,'【方向別】自動車交通量(15)'!E48,'【方向別】自動車交通量(20)'!E48)</f>
        <v>0</v>
      </c>
      <c r="F48" s="93">
        <f>SUM('【方向別】自動車交通量(5)'!F48,'【方向別】自動車交通量(10)'!F48,'【方向別】自動車交通量(15)'!F48,'【方向別】自動車交通量(20)'!F48)</f>
        <v>0</v>
      </c>
      <c r="G48" s="93">
        <f>SUM('【方向別】自動車交通量(5)'!G48,'【方向別】自動車交通量(10)'!G48,'【方向別】自動車交通量(15)'!G48,'【方向別】自動車交通量(20)'!G48)</f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f>SUM('【方向別】自動車交通量(5)'!D49,'【方向別】自動車交通量(10)'!D49,'【方向別】自動車交通量(15)'!D49,'【方向別】自動車交通量(20)'!D49)</f>
        <v>0</v>
      </c>
      <c r="E49" s="93">
        <f>SUM('【方向別】自動車交通量(5)'!E49,'【方向別】自動車交通量(10)'!E49,'【方向別】自動車交通量(15)'!E49,'【方向別】自動車交通量(20)'!E49)</f>
        <v>0</v>
      </c>
      <c r="F49" s="93">
        <f>SUM('【方向別】自動車交通量(5)'!F49,'【方向別】自動車交通量(10)'!F49,'【方向別】自動車交通量(15)'!F49,'【方向別】自動車交通量(20)'!F49)</f>
        <v>0</v>
      </c>
      <c r="G49" s="93">
        <f>SUM('【方向別】自動車交通量(5)'!G49,'【方向別】自動車交通量(10)'!G49,'【方向別】自動車交通量(15)'!G49,'【方向別】自動車交通量(20)'!G49)</f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f>SUM('【方向別】自動車交通量(5)'!D50,'【方向別】自動車交通量(10)'!D50,'【方向別】自動車交通量(15)'!D50,'【方向別】自動車交通量(20)'!D50)</f>
        <v>0</v>
      </c>
      <c r="E50" s="87">
        <f>SUM('【方向別】自動車交通量(5)'!E50,'【方向別】自動車交通量(10)'!E50,'【方向別】自動車交通量(15)'!E50,'【方向別】自動車交通量(20)'!E50)</f>
        <v>0</v>
      </c>
      <c r="F50" s="87">
        <f>SUM('【方向別】自動車交通量(5)'!F50,'【方向別】自動車交通量(10)'!F50,'【方向別】自動車交通量(15)'!F50,'【方向別】自動車交通量(20)'!F50)</f>
        <v>0</v>
      </c>
      <c r="G50" s="87">
        <f>SUM('【方向別】自動車交通量(5)'!G50,'【方向別】自動車交通量(10)'!G50,'【方向別】自動車交通量(15)'!G50,'【方向別】自動車交通量(20)'!G50)</f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</v>
      </c>
      <c r="E52" s="75">
        <f t="shared" si="18"/>
        <v>11</v>
      </c>
      <c r="F52" s="75">
        <f t="shared" si="18"/>
        <v>0</v>
      </c>
      <c r="G52" s="75">
        <f t="shared" si="18"/>
        <v>0</v>
      </c>
      <c r="H52" s="75">
        <f t="shared" si="18"/>
        <v>13</v>
      </c>
      <c r="I52" s="75">
        <f t="shared" si="18"/>
        <v>0</v>
      </c>
      <c r="J52" s="75">
        <f t="shared" si="18"/>
        <v>13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zoomScaleNormal="100" zoomScaleSheetLayoutView="100" workbookViewId="0">
      <selection activeCell="N18" sqref="N18"/>
    </sheetView>
  </sheetViews>
  <sheetFormatPr defaultColWidth="8.875" defaultRowHeight="11.25"/>
  <cols>
    <col min="1" max="1" width="2.25" style="63" customWidth="1"/>
    <col min="2" max="3" width="5.125" style="63" customWidth="1"/>
    <col min="4" max="10" width="10.25" style="63" customWidth="1"/>
    <col min="11" max="16384" width="8.875" style="63"/>
  </cols>
  <sheetData>
    <row r="2" spans="2:10" ht="14.25">
      <c r="B2" s="65" t="s">
        <v>85</v>
      </c>
    </row>
    <row r="3" spans="2:10" ht="9" customHeight="1"/>
    <row r="4" spans="2:10">
      <c r="B4" s="63" t="s">
        <v>84</v>
      </c>
      <c r="D4" s="63" t="s">
        <v>83</v>
      </c>
    </row>
    <row r="5" spans="2:10" ht="9" customHeight="1"/>
    <row r="6" spans="2:10">
      <c r="B6" s="63" t="s">
        <v>82</v>
      </c>
      <c r="D6" s="63" t="s">
        <v>81</v>
      </c>
      <c r="G6" s="63" t="s">
        <v>80</v>
      </c>
      <c r="H6" s="63" t="s">
        <v>79</v>
      </c>
    </row>
    <row r="7" spans="2:10" ht="9" customHeight="1"/>
    <row r="8" spans="2:10">
      <c r="B8" s="63" t="s">
        <v>78</v>
      </c>
      <c r="J8" s="64" t="s">
        <v>77</v>
      </c>
    </row>
    <row r="9" spans="2:10" s="409" customFormat="1" ht="18.75" customHeight="1">
      <c r="B9" s="406"/>
      <c r="C9" s="407"/>
      <c r="D9" s="408"/>
      <c r="E9" s="452" t="s">
        <v>76</v>
      </c>
      <c r="F9" s="453"/>
      <c r="G9" s="453"/>
      <c r="H9" s="453"/>
      <c r="I9" s="453"/>
      <c r="J9" s="454"/>
    </row>
    <row r="10" spans="2:10" s="409" customFormat="1" ht="18.75" customHeight="1">
      <c r="B10" s="410"/>
      <c r="C10" s="411"/>
      <c r="D10" s="412" t="s">
        <v>75</v>
      </c>
      <c r="E10" s="413" t="s">
        <v>73</v>
      </c>
      <c r="F10" s="413" t="s">
        <v>72</v>
      </c>
      <c r="G10" s="413" t="s">
        <v>71</v>
      </c>
      <c r="H10" s="413" t="s">
        <v>70</v>
      </c>
      <c r="I10" s="396" t="s">
        <v>69</v>
      </c>
      <c r="J10" s="414" t="s">
        <v>64</v>
      </c>
    </row>
    <row r="11" spans="2:10" s="409" customFormat="1" ht="18.75" customHeight="1">
      <c r="B11" s="455" t="s">
        <v>74</v>
      </c>
      <c r="C11" s="458" t="s">
        <v>73</v>
      </c>
      <c r="D11" s="415" t="s">
        <v>68</v>
      </c>
      <c r="E11" s="416"/>
      <c r="F11" s="417">
        <v>4</v>
      </c>
      <c r="G11" s="417">
        <v>2</v>
      </c>
      <c r="H11" s="417">
        <v>1</v>
      </c>
      <c r="I11" s="418">
        <v>4</v>
      </c>
      <c r="J11" s="419">
        <f>SUM(E11:I11)</f>
        <v>11</v>
      </c>
    </row>
    <row r="12" spans="2:10" s="409" customFormat="1" ht="18.75" customHeight="1">
      <c r="B12" s="456"/>
      <c r="C12" s="459"/>
      <c r="D12" s="420" t="s">
        <v>67</v>
      </c>
      <c r="E12" s="421"/>
      <c r="F12" s="422">
        <v>5</v>
      </c>
      <c r="G12" s="422">
        <v>2</v>
      </c>
      <c r="H12" s="422">
        <v>2</v>
      </c>
      <c r="I12" s="423">
        <v>0</v>
      </c>
      <c r="J12" s="424">
        <f>SUM(E12:I12)</f>
        <v>9</v>
      </c>
    </row>
    <row r="13" spans="2:10" s="409" customFormat="1" ht="18.75" customHeight="1">
      <c r="B13" s="456"/>
      <c r="C13" s="459"/>
      <c r="D13" s="420" t="s">
        <v>66</v>
      </c>
      <c r="E13" s="421"/>
      <c r="F13" s="422">
        <v>0</v>
      </c>
      <c r="G13" s="422">
        <v>0</v>
      </c>
      <c r="H13" s="422">
        <v>0</v>
      </c>
      <c r="I13" s="423">
        <v>0</v>
      </c>
      <c r="J13" s="424">
        <f>SUM(E13:I13)</f>
        <v>0</v>
      </c>
    </row>
    <row r="14" spans="2:10" s="409" customFormat="1" ht="18.75" customHeight="1">
      <c r="B14" s="456"/>
      <c r="C14" s="459"/>
      <c r="D14" s="425" t="s">
        <v>65</v>
      </c>
      <c r="E14" s="426"/>
      <c r="F14" s="427">
        <v>0</v>
      </c>
      <c r="G14" s="427">
        <v>0</v>
      </c>
      <c r="H14" s="427">
        <v>0</v>
      </c>
      <c r="I14" s="428">
        <v>0</v>
      </c>
      <c r="J14" s="429">
        <f>SUM(E14:I14)</f>
        <v>0</v>
      </c>
    </row>
    <row r="15" spans="2:10" s="409" customFormat="1" ht="18.75" customHeight="1" thickBot="1">
      <c r="B15" s="456"/>
      <c r="C15" s="460"/>
      <c r="D15" s="430" t="s">
        <v>64</v>
      </c>
      <c r="E15" s="431"/>
      <c r="F15" s="432">
        <f>SUM(F11:F14)</f>
        <v>9</v>
      </c>
      <c r="G15" s="432">
        <f>SUM(G11:G14)</f>
        <v>4</v>
      </c>
      <c r="H15" s="432">
        <f>SUM(H11:H14)</f>
        <v>3</v>
      </c>
      <c r="I15" s="433">
        <f>SUM(I11:I14)</f>
        <v>4</v>
      </c>
      <c r="J15" s="434">
        <f>SUM(J11:J14)</f>
        <v>20</v>
      </c>
    </row>
    <row r="16" spans="2:10" s="409" customFormat="1" ht="18.75" customHeight="1" thickTop="1">
      <c r="B16" s="456"/>
      <c r="C16" s="458" t="s">
        <v>72</v>
      </c>
      <c r="D16" s="415" t="s">
        <v>68</v>
      </c>
      <c r="E16" s="417">
        <v>0</v>
      </c>
      <c r="F16" s="416"/>
      <c r="G16" s="417">
        <v>129</v>
      </c>
      <c r="H16" s="417">
        <v>547</v>
      </c>
      <c r="I16" s="418">
        <v>5504</v>
      </c>
      <c r="J16" s="419">
        <f>SUM(E16:I16)</f>
        <v>6180</v>
      </c>
    </row>
    <row r="17" spans="2:10" s="409" customFormat="1" ht="18.75" customHeight="1">
      <c r="B17" s="456"/>
      <c r="C17" s="459"/>
      <c r="D17" s="420" t="s">
        <v>67</v>
      </c>
      <c r="E17" s="422">
        <v>1</v>
      </c>
      <c r="F17" s="421"/>
      <c r="G17" s="422">
        <v>27</v>
      </c>
      <c r="H17" s="422">
        <v>44</v>
      </c>
      <c r="I17" s="423">
        <v>813</v>
      </c>
      <c r="J17" s="424">
        <f>SUM(E17:I17)</f>
        <v>885</v>
      </c>
    </row>
    <row r="18" spans="2:10" s="409" customFormat="1" ht="18.75" customHeight="1">
      <c r="B18" s="456"/>
      <c r="C18" s="459"/>
      <c r="D18" s="420" t="s">
        <v>66</v>
      </c>
      <c r="E18" s="422">
        <v>0</v>
      </c>
      <c r="F18" s="421"/>
      <c r="G18" s="422">
        <v>9</v>
      </c>
      <c r="H18" s="422">
        <v>15</v>
      </c>
      <c r="I18" s="423">
        <v>388</v>
      </c>
      <c r="J18" s="424">
        <f>SUM(E18:I18)</f>
        <v>412</v>
      </c>
    </row>
    <row r="19" spans="2:10" s="409" customFormat="1" ht="18.75" customHeight="1">
      <c r="B19" s="456"/>
      <c r="C19" s="459"/>
      <c r="D19" s="425" t="s">
        <v>65</v>
      </c>
      <c r="E19" s="427">
        <v>0</v>
      </c>
      <c r="F19" s="426"/>
      <c r="G19" s="427">
        <v>5</v>
      </c>
      <c r="H19" s="427">
        <v>6</v>
      </c>
      <c r="I19" s="428">
        <v>40</v>
      </c>
      <c r="J19" s="429">
        <f>SUM(E19:I19)</f>
        <v>51</v>
      </c>
    </row>
    <row r="20" spans="2:10" s="409" customFormat="1" ht="18.75" customHeight="1" thickBot="1">
      <c r="B20" s="456"/>
      <c r="C20" s="460"/>
      <c r="D20" s="430" t="s">
        <v>64</v>
      </c>
      <c r="E20" s="432">
        <f>SUM(E16:E19)</f>
        <v>1</v>
      </c>
      <c r="F20" s="431"/>
      <c r="G20" s="432">
        <f>SUM(G16:G19)</f>
        <v>170</v>
      </c>
      <c r="H20" s="432">
        <f>SUM(H16:H19)</f>
        <v>612</v>
      </c>
      <c r="I20" s="433">
        <f>SUM(I16:I19)</f>
        <v>6745</v>
      </c>
      <c r="J20" s="434">
        <f>SUM(J16:J19)</f>
        <v>7528</v>
      </c>
    </row>
    <row r="21" spans="2:10" s="409" customFormat="1" ht="18.75" customHeight="1" thickTop="1">
      <c r="B21" s="456"/>
      <c r="C21" s="458" t="s">
        <v>71</v>
      </c>
      <c r="D21" s="415" t="s">
        <v>68</v>
      </c>
      <c r="E21" s="417">
        <v>1</v>
      </c>
      <c r="F21" s="417">
        <v>152</v>
      </c>
      <c r="G21" s="416"/>
      <c r="H21" s="417">
        <v>28</v>
      </c>
      <c r="I21" s="417">
        <v>285</v>
      </c>
      <c r="J21" s="419">
        <f>SUM(E21:I21)</f>
        <v>466</v>
      </c>
    </row>
    <row r="22" spans="2:10" s="409" customFormat="1" ht="18.75" customHeight="1">
      <c r="B22" s="456"/>
      <c r="C22" s="459"/>
      <c r="D22" s="420" t="s">
        <v>67</v>
      </c>
      <c r="E22" s="422">
        <v>2</v>
      </c>
      <c r="F22" s="422">
        <v>19</v>
      </c>
      <c r="G22" s="421"/>
      <c r="H22" s="422">
        <v>5</v>
      </c>
      <c r="I22" s="422">
        <v>63</v>
      </c>
      <c r="J22" s="424">
        <f>SUM(E22:I22)</f>
        <v>89</v>
      </c>
    </row>
    <row r="23" spans="2:10" s="409" customFormat="1" ht="18.75" customHeight="1">
      <c r="B23" s="456"/>
      <c r="C23" s="459"/>
      <c r="D23" s="420" t="s">
        <v>66</v>
      </c>
      <c r="E23" s="422">
        <v>0</v>
      </c>
      <c r="F23" s="422">
        <v>15</v>
      </c>
      <c r="G23" s="421"/>
      <c r="H23" s="422">
        <v>1</v>
      </c>
      <c r="I23" s="422">
        <v>27</v>
      </c>
      <c r="J23" s="424">
        <f>SUM(E23:I23)</f>
        <v>43</v>
      </c>
    </row>
    <row r="24" spans="2:10" s="409" customFormat="1" ht="18.75" customHeight="1">
      <c r="B24" s="456"/>
      <c r="C24" s="459"/>
      <c r="D24" s="425" t="s">
        <v>65</v>
      </c>
      <c r="E24" s="427">
        <v>0</v>
      </c>
      <c r="F24" s="427">
        <v>0</v>
      </c>
      <c r="G24" s="426"/>
      <c r="H24" s="427">
        <v>0</v>
      </c>
      <c r="I24" s="427">
        <v>2</v>
      </c>
      <c r="J24" s="429">
        <f>SUM(E24:I24)</f>
        <v>2</v>
      </c>
    </row>
    <row r="25" spans="2:10" s="409" customFormat="1" ht="18.75" customHeight="1" thickBot="1">
      <c r="B25" s="456"/>
      <c r="C25" s="460"/>
      <c r="D25" s="430" t="s">
        <v>64</v>
      </c>
      <c r="E25" s="432">
        <f>SUM(E21:E24)</f>
        <v>3</v>
      </c>
      <c r="F25" s="432">
        <f>SUM(F21:F24)</f>
        <v>186</v>
      </c>
      <c r="G25" s="431"/>
      <c r="H25" s="432">
        <f>SUM(H21:H24)</f>
        <v>34</v>
      </c>
      <c r="I25" s="432">
        <f>SUM(I21:I24)</f>
        <v>377</v>
      </c>
      <c r="J25" s="434">
        <f>SUM(J21:J24)</f>
        <v>600</v>
      </c>
    </row>
    <row r="26" spans="2:10" s="409" customFormat="1" ht="18.75" customHeight="1" thickTop="1">
      <c r="B26" s="456"/>
      <c r="C26" s="458" t="s">
        <v>70</v>
      </c>
      <c r="D26" s="415" t="s">
        <v>68</v>
      </c>
      <c r="E26" s="417">
        <v>1</v>
      </c>
      <c r="F26" s="417">
        <v>594</v>
      </c>
      <c r="G26" s="417">
        <v>27</v>
      </c>
      <c r="H26" s="416"/>
      <c r="I26" s="417">
        <v>604</v>
      </c>
      <c r="J26" s="419">
        <f>SUM(E26:I26)</f>
        <v>1226</v>
      </c>
    </row>
    <row r="27" spans="2:10" s="409" customFormat="1" ht="18.75" customHeight="1">
      <c r="B27" s="456"/>
      <c r="C27" s="459"/>
      <c r="D27" s="420" t="s">
        <v>67</v>
      </c>
      <c r="E27" s="422">
        <v>2</v>
      </c>
      <c r="F27" s="422">
        <v>22</v>
      </c>
      <c r="G27" s="422">
        <v>6</v>
      </c>
      <c r="H27" s="421"/>
      <c r="I27" s="422">
        <v>11</v>
      </c>
      <c r="J27" s="424">
        <f>SUM(E27:I27)</f>
        <v>41</v>
      </c>
    </row>
    <row r="28" spans="2:10" s="409" customFormat="1" ht="18.75" customHeight="1">
      <c r="B28" s="456"/>
      <c r="C28" s="459"/>
      <c r="D28" s="420" t="s">
        <v>66</v>
      </c>
      <c r="E28" s="422">
        <v>0</v>
      </c>
      <c r="F28" s="422">
        <v>14</v>
      </c>
      <c r="G28" s="422">
        <v>0</v>
      </c>
      <c r="H28" s="421"/>
      <c r="I28" s="422">
        <v>45</v>
      </c>
      <c r="J28" s="424">
        <f>SUM(E28:I28)</f>
        <v>59</v>
      </c>
    </row>
    <row r="29" spans="2:10" s="409" customFormat="1" ht="18.75" customHeight="1">
      <c r="B29" s="456"/>
      <c r="C29" s="459"/>
      <c r="D29" s="425" t="s">
        <v>65</v>
      </c>
      <c r="E29" s="427">
        <v>0</v>
      </c>
      <c r="F29" s="427">
        <v>0</v>
      </c>
      <c r="G29" s="427">
        <v>0</v>
      </c>
      <c r="H29" s="426"/>
      <c r="I29" s="427">
        <v>28</v>
      </c>
      <c r="J29" s="429">
        <f>SUM(E29:I29)</f>
        <v>28</v>
      </c>
    </row>
    <row r="30" spans="2:10" s="409" customFormat="1" ht="18.75" customHeight="1" thickBot="1">
      <c r="B30" s="456"/>
      <c r="C30" s="460"/>
      <c r="D30" s="435" t="s">
        <v>64</v>
      </c>
      <c r="E30" s="432">
        <f>SUM(E26:E29)</f>
        <v>3</v>
      </c>
      <c r="F30" s="432">
        <f>SUM(F26:F29)</f>
        <v>630</v>
      </c>
      <c r="G30" s="432">
        <f>SUM(G26:G29)</f>
        <v>33</v>
      </c>
      <c r="H30" s="431"/>
      <c r="I30" s="432">
        <f>SUM(I26:I29)</f>
        <v>688</v>
      </c>
      <c r="J30" s="434">
        <f>SUM(J26:J29)</f>
        <v>1354</v>
      </c>
    </row>
    <row r="31" spans="2:10" s="409" customFormat="1" ht="18.75" customHeight="1" thickTop="1">
      <c r="B31" s="456"/>
      <c r="C31" s="458" t="s">
        <v>69</v>
      </c>
      <c r="D31" s="415" t="s">
        <v>68</v>
      </c>
      <c r="E31" s="417">
        <v>0</v>
      </c>
      <c r="F31" s="417">
        <v>4212</v>
      </c>
      <c r="G31" s="417">
        <v>224</v>
      </c>
      <c r="H31" s="417">
        <v>511</v>
      </c>
      <c r="I31" s="416"/>
      <c r="J31" s="419">
        <f>SUM(E31:I31)</f>
        <v>4947</v>
      </c>
    </row>
    <row r="32" spans="2:10" s="409" customFormat="1" ht="18.75" customHeight="1">
      <c r="B32" s="456"/>
      <c r="C32" s="459"/>
      <c r="D32" s="420" t="s">
        <v>67</v>
      </c>
      <c r="E32" s="422">
        <v>6</v>
      </c>
      <c r="F32" s="422">
        <v>592</v>
      </c>
      <c r="G32" s="422">
        <v>50</v>
      </c>
      <c r="H32" s="422">
        <v>23</v>
      </c>
      <c r="I32" s="421"/>
      <c r="J32" s="424">
        <f>SUM(E32:I32)</f>
        <v>671</v>
      </c>
    </row>
    <row r="33" spans="2:10" s="409" customFormat="1" ht="18.75" customHeight="1">
      <c r="B33" s="456"/>
      <c r="C33" s="459"/>
      <c r="D33" s="420" t="s">
        <v>66</v>
      </c>
      <c r="E33" s="422">
        <v>0</v>
      </c>
      <c r="F33" s="422">
        <v>296</v>
      </c>
      <c r="G33" s="422">
        <v>15</v>
      </c>
      <c r="H33" s="422">
        <v>11</v>
      </c>
      <c r="I33" s="421"/>
      <c r="J33" s="424">
        <f>SUM(E33:I33)</f>
        <v>322</v>
      </c>
    </row>
    <row r="34" spans="2:10" s="409" customFormat="1" ht="18.75" customHeight="1">
      <c r="B34" s="456"/>
      <c r="C34" s="459"/>
      <c r="D34" s="425" t="s">
        <v>65</v>
      </c>
      <c r="E34" s="427">
        <v>0</v>
      </c>
      <c r="F34" s="427">
        <v>32</v>
      </c>
      <c r="G34" s="427">
        <v>0</v>
      </c>
      <c r="H34" s="427">
        <v>28</v>
      </c>
      <c r="I34" s="426"/>
      <c r="J34" s="429">
        <f>SUM(E34:I34)</f>
        <v>60</v>
      </c>
    </row>
    <row r="35" spans="2:10" s="409" customFormat="1" ht="18.75" customHeight="1" thickBot="1">
      <c r="B35" s="456"/>
      <c r="C35" s="460"/>
      <c r="D35" s="435" t="s">
        <v>64</v>
      </c>
      <c r="E35" s="432">
        <f>SUM(E31:E34)</f>
        <v>6</v>
      </c>
      <c r="F35" s="432">
        <f>SUM(F31:F34)</f>
        <v>5132</v>
      </c>
      <c r="G35" s="432">
        <f>SUM(G31:G34)</f>
        <v>289</v>
      </c>
      <c r="H35" s="432">
        <f>SUM(H31:H34)</f>
        <v>573</v>
      </c>
      <c r="I35" s="431"/>
      <c r="J35" s="434">
        <f>SUM(J31:J34)</f>
        <v>6000</v>
      </c>
    </row>
    <row r="36" spans="2:10" s="409" customFormat="1" ht="18.75" customHeight="1" thickTop="1">
      <c r="B36" s="456"/>
      <c r="C36" s="459" t="s">
        <v>64</v>
      </c>
      <c r="D36" s="436" t="s">
        <v>68</v>
      </c>
      <c r="E36" s="437">
        <f t="shared" ref="E36:I39" si="0">SUM(E11,E16,E21,E26,E31)</f>
        <v>2</v>
      </c>
      <c r="F36" s="437">
        <f t="shared" si="0"/>
        <v>4962</v>
      </c>
      <c r="G36" s="437">
        <f t="shared" si="0"/>
        <v>382</v>
      </c>
      <c r="H36" s="437">
        <f t="shared" si="0"/>
        <v>1087</v>
      </c>
      <c r="I36" s="438">
        <f t="shared" si="0"/>
        <v>6397</v>
      </c>
      <c r="J36" s="439">
        <f>SUM(E36:I36)</f>
        <v>12830</v>
      </c>
    </row>
    <row r="37" spans="2:10" s="409" customFormat="1" ht="18.75" customHeight="1">
      <c r="B37" s="456"/>
      <c r="C37" s="459"/>
      <c r="D37" s="420" t="s">
        <v>67</v>
      </c>
      <c r="E37" s="440">
        <f t="shared" si="0"/>
        <v>11</v>
      </c>
      <c r="F37" s="440">
        <f t="shared" si="0"/>
        <v>638</v>
      </c>
      <c r="G37" s="440">
        <f t="shared" si="0"/>
        <v>85</v>
      </c>
      <c r="H37" s="440">
        <f t="shared" si="0"/>
        <v>74</v>
      </c>
      <c r="I37" s="441">
        <f t="shared" si="0"/>
        <v>887</v>
      </c>
      <c r="J37" s="424">
        <f>SUM(E37:I37)</f>
        <v>1695</v>
      </c>
    </row>
    <row r="38" spans="2:10" s="409" customFormat="1" ht="18.75" customHeight="1">
      <c r="B38" s="456"/>
      <c r="C38" s="459"/>
      <c r="D38" s="420" t="s">
        <v>66</v>
      </c>
      <c r="E38" s="440">
        <f t="shared" si="0"/>
        <v>0</v>
      </c>
      <c r="F38" s="440">
        <f t="shared" si="0"/>
        <v>325</v>
      </c>
      <c r="G38" s="440">
        <f t="shared" si="0"/>
        <v>24</v>
      </c>
      <c r="H38" s="440">
        <f t="shared" si="0"/>
        <v>27</v>
      </c>
      <c r="I38" s="441">
        <f t="shared" si="0"/>
        <v>460</v>
      </c>
      <c r="J38" s="424">
        <f>SUM(E38:I38)</f>
        <v>836</v>
      </c>
    </row>
    <row r="39" spans="2:10" s="409" customFormat="1" ht="18.75" customHeight="1">
      <c r="B39" s="456"/>
      <c r="C39" s="459"/>
      <c r="D39" s="425" t="s">
        <v>65</v>
      </c>
      <c r="E39" s="442">
        <f t="shared" si="0"/>
        <v>0</v>
      </c>
      <c r="F39" s="442">
        <f t="shared" si="0"/>
        <v>32</v>
      </c>
      <c r="G39" s="442">
        <f t="shared" si="0"/>
        <v>5</v>
      </c>
      <c r="H39" s="442">
        <f t="shared" si="0"/>
        <v>34</v>
      </c>
      <c r="I39" s="443">
        <f t="shared" si="0"/>
        <v>70</v>
      </c>
      <c r="J39" s="429">
        <f>SUM(E39:I39)</f>
        <v>141</v>
      </c>
    </row>
    <row r="40" spans="2:10" s="409" customFormat="1" ht="18.75" customHeight="1">
      <c r="B40" s="457"/>
      <c r="C40" s="461"/>
      <c r="D40" s="444" t="s">
        <v>64</v>
      </c>
      <c r="E40" s="445">
        <f t="shared" ref="E40:J40" si="1">SUM(E36:E39)</f>
        <v>13</v>
      </c>
      <c r="F40" s="445">
        <f t="shared" si="1"/>
        <v>5957</v>
      </c>
      <c r="G40" s="445">
        <f t="shared" si="1"/>
        <v>496</v>
      </c>
      <c r="H40" s="445">
        <f t="shared" si="1"/>
        <v>1222</v>
      </c>
      <c r="I40" s="446">
        <f t="shared" si="1"/>
        <v>7814</v>
      </c>
      <c r="J40" s="447">
        <f t="shared" si="1"/>
        <v>15502</v>
      </c>
    </row>
  </sheetData>
  <mergeCells count="8">
    <mergeCell ref="E9:J9"/>
    <mergeCell ref="B11:B40"/>
    <mergeCell ref="C11:C15"/>
    <mergeCell ref="C16:C20"/>
    <mergeCell ref="C21:C25"/>
    <mergeCell ref="C26:C30"/>
    <mergeCell ref="C31:C35"/>
    <mergeCell ref="C36:C40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3" sqref="M23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170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SUM('【断面別】自動車交通量(A断面流入)'!D16,'【断面別】自動車交通量(A断面流出)'!D16)</f>
        <v>2</v>
      </c>
      <c r="E16" s="99">
        <f>SUM('【断面別】自動車交通量(A断面流入)'!E16,'【断面別】自動車交通量(A断面流出)'!E16)</f>
        <v>0</v>
      </c>
      <c r="F16" s="99">
        <f>SUM('【断面別】自動車交通量(A断面流入)'!F16,'【断面別】自動車交通量(A断面流出)'!F16)</f>
        <v>0</v>
      </c>
      <c r="G16" s="99">
        <f>SUM('【断面別】自動車交通量(A断面流入)'!G16,'【断面別】自動車交通量(A断面流出)'!G16)</f>
        <v>0</v>
      </c>
      <c r="H16" s="99">
        <f t="shared" ref="H16:H21" si="0">SUM(D16:E16)</f>
        <v>2</v>
      </c>
      <c r="I16" s="99">
        <f t="shared" ref="I16:I21" si="1">SUM(F16:G16)</f>
        <v>0</v>
      </c>
      <c r="J16" s="99">
        <f t="shared" ref="J16:J21" si="2">SUM(H16:I16)</f>
        <v>2</v>
      </c>
      <c r="K16" s="98">
        <f t="shared" ref="K16:K52" si="3">IF(J16=0,0,ROUND(I16/J16*100,1))</f>
        <v>0</v>
      </c>
      <c r="L16" s="97">
        <f t="shared" ref="L16:L52" si="4">IF(J16=0,0,ROUND(J16/$J$52*100,1))</f>
        <v>6.1</v>
      </c>
    </row>
    <row r="17" spans="2:12" ht="14.45" customHeight="1">
      <c r="B17" s="96" t="s">
        <v>166</v>
      </c>
      <c r="C17" s="95"/>
      <c r="D17" s="94">
        <f>SUM('【断面別】自動車交通量(A断面流入)'!D17,'【断面別】自動車交通量(A断面流出)'!D17)</f>
        <v>0</v>
      </c>
      <c r="E17" s="93">
        <f>SUM('【断面別】自動車交通量(A断面流入)'!E17,'【断面別】自動車交通量(A断面流出)'!E17)</f>
        <v>0</v>
      </c>
      <c r="F17" s="93">
        <f>SUM('【断面別】自動車交通量(A断面流入)'!F17,'【断面別】自動車交通量(A断面流出)'!F17)</f>
        <v>0</v>
      </c>
      <c r="G17" s="93">
        <f>SUM('【断面別】自動車交通量(A断面流入)'!G17,'【断面別】自動車交通量(A断面流出)'!G17)</f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165</v>
      </c>
      <c r="C18" s="95"/>
      <c r="D18" s="94">
        <f>SUM('【断面別】自動車交通量(A断面流入)'!D18,'【断面別】自動車交通量(A断面流出)'!D18)</f>
        <v>0</v>
      </c>
      <c r="E18" s="93">
        <f>SUM('【断面別】自動車交通量(A断面流入)'!E18,'【断面別】自動車交通量(A断面流出)'!E18)</f>
        <v>0</v>
      </c>
      <c r="F18" s="93">
        <f>SUM('【断面別】自動車交通量(A断面流入)'!F18,'【断面別】自動車交通量(A断面流出)'!F18)</f>
        <v>0</v>
      </c>
      <c r="G18" s="93">
        <f>SUM('【断面別】自動車交通量(A断面流入)'!G18,'【断面別】自動車交通量(A断面流出)'!G18)</f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164</v>
      </c>
      <c r="C19" s="95"/>
      <c r="D19" s="94">
        <f>SUM('【断面別】自動車交通量(A断面流入)'!D19,'【断面別】自動車交通量(A断面流出)'!D19)</f>
        <v>1</v>
      </c>
      <c r="E19" s="93">
        <f>SUM('【断面別】自動車交通量(A断面流入)'!E19,'【断面別】自動車交通量(A断面流出)'!E19)</f>
        <v>0</v>
      </c>
      <c r="F19" s="93">
        <f>SUM('【断面別】自動車交通量(A断面流入)'!F19,'【断面別】自動車交通量(A断面流出)'!F19)</f>
        <v>0</v>
      </c>
      <c r="G19" s="93">
        <f>SUM('【断面別】自動車交通量(A断面流入)'!G19,'【断面別】自動車交通量(A断面流出)'!G19)</f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3</v>
      </c>
    </row>
    <row r="20" spans="2:12" ht="14.45" customHeight="1">
      <c r="B20" s="96" t="s">
        <v>163</v>
      </c>
      <c r="C20" s="95"/>
      <c r="D20" s="94">
        <f>SUM('【断面別】自動車交通量(A断面流入)'!D20,'【断面別】自動車交通量(A断面流出)'!D20)</f>
        <v>0</v>
      </c>
      <c r="E20" s="93">
        <f>SUM('【断面別】自動車交通量(A断面流入)'!E20,'【断面別】自動車交通量(A断面流出)'!E20)</f>
        <v>0</v>
      </c>
      <c r="F20" s="93">
        <f>SUM('【断面別】自動車交通量(A断面流入)'!F20,'【断面別】自動車交通量(A断面流出)'!F20)</f>
        <v>0</v>
      </c>
      <c r="G20" s="93">
        <f>SUM('【断面別】自動車交通量(A断面流入)'!G20,'【断面別】自動車交通量(A断面流出)'!G20)</f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162</v>
      </c>
      <c r="C21" s="89"/>
      <c r="D21" s="88">
        <f>SUM('【断面別】自動車交通量(A断面流入)'!D21,'【断面別】自動車交通量(A断面流出)'!D21)</f>
        <v>0</v>
      </c>
      <c r="E21" s="87">
        <f>SUM('【断面別】自動車交通量(A断面流入)'!E21,'【断面別】自動車交通量(A断面流出)'!E21)</f>
        <v>0</v>
      </c>
      <c r="F21" s="87">
        <f>SUM('【断面別】自動車交通量(A断面流入)'!F21,'【断面別】自動車交通量(A断面流出)'!F21)</f>
        <v>0</v>
      </c>
      <c r="G21" s="87">
        <f>SUM('【断面別】自動車交通量(A断面流入)'!G21,'【断面別】自動車交通量(A断面流出)'!G21)</f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3</v>
      </c>
      <c r="I22" s="81">
        <f t="shared" si="5"/>
        <v>0</v>
      </c>
      <c r="J22" s="81">
        <f t="shared" si="5"/>
        <v>3</v>
      </c>
      <c r="K22" s="80">
        <f t="shared" si="3"/>
        <v>0</v>
      </c>
      <c r="L22" s="79">
        <f t="shared" si="4"/>
        <v>9.1</v>
      </c>
    </row>
    <row r="23" spans="2:12" ht="14.45" customHeight="1" thickTop="1">
      <c r="B23" s="102" t="s">
        <v>114</v>
      </c>
      <c r="C23" s="101"/>
      <c r="D23" s="100">
        <f>SUM('【断面別】自動車交通量(A断面流入)'!D23,'【断面別】自動車交通量(A断面流出)'!D23)</f>
        <v>0</v>
      </c>
      <c r="E23" s="99">
        <f>SUM('【断面別】自動車交通量(A断面流入)'!E23,'【断面別】自動車交通量(A断面流出)'!E23)</f>
        <v>2</v>
      </c>
      <c r="F23" s="99">
        <f>SUM('【断面別】自動車交通量(A断面流入)'!F23,'【断面別】自動車交通量(A断面流出)'!F23)</f>
        <v>0</v>
      </c>
      <c r="G23" s="99">
        <f>SUM('【断面別】自動車交通量(A断面流入)'!G23,'【断面別】自動車交通量(A断面流出)'!G23)</f>
        <v>0</v>
      </c>
      <c r="H23" s="99">
        <f t="shared" ref="H23:H28" si="6">SUM(D23:E23)</f>
        <v>2</v>
      </c>
      <c r="I23" s="99">
        <f t="shared" ref="I23:I28" si="7">SUM(F23:G23)</f>
        <v>0</v>
      </c>
      <c r="J23" s="99">
        <f t="shared" ref="J23:J28" si="8">SUM(H23:I23)</f>
        <v>2</v>
      </c>
      <c r="K23" s="98">
        <f t="shared" si="3"/>
        <v>0</v>
      </c>
      <c r="L23" s="97">
        <f t="shared" si="4"/>
        <v>6.1</v>
      </c>
    </row>
    <row r="24" spans="2:12" ht="14.45" customHeight="1">
      <c r="B24" s="96" t="s">
        <v>113</v>
      </c>
      <c r="C24" s="95"/>
      <c r="D24" s="94">
        <f>SUM('【断面別】自動車交通量(A断面流入)'!D24,'【断面別】自動車交通量(A断面流出)'!D24)</f>
        <v>0</v>
      </c>
      <c r="E24" s="93">
        <f>SUM('【断面別】自動車交通量(A断面流入)'!E24,'【断面別】自動車交通量(A断面流出)'!E24)</f>
        <v>0</v>
      </c>
      <c r="F24" s="93">
        <f>SUM('【断面別】自動車交通量(A断面流入)'!F24,'【断面別】自動車交通量(A断面流出)'!F24)</f>
        <v>0</v>
      </c>
      <c r="G24" s="93">
        <f>SUM('【断面別】自動車交通量(A断面流入)'!G24,'【断面別】自動車交通量(A断面流出)'!G24)</f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f>SUM('【断面別】自動車交通量(A断面流入)'!D25,'【断面別】自動車交通量(A断面流出)'!D25)</f>
        <v>0</v>
      </c>
      <c r="E25" s="93">
        <f>SUM('【断面別】自動車交通量(A断面流入)'!E25,'【断面別】自動車交通量(A断面流出)'!E25)</f>
        <v>1</v>
      </c>
      <c r="F25" s="93">
        <f>SUM('【断面別】自動車交通量(A断面流入)'!F25,'【断面別】自動車交通量(A断面流出)'!F25)</f>
        <v>0</v>
      </c>
      <c r="G25" s="93">
        <f>SUM('【断面別】自動車交通量(A断面流入)'!G25,'【断面別】自動車交通量(A断面流出)'!G25)</f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3</v>
      </c>
    </row>
    <row r="26" spans="2:12" ht="14.45" customHeight="1">
      <c r="B26" s="96" t="s">
        <v>111</v>
      </c>
      <c r="C26" s="95"/>
      <c r="D26" s="94">
        <f>SUM('【断面別】自動車交通量(A断面流入)'!D26,'【断面別】自動車交通量(A断面流出)'!D26)</f>
        <v>0</v>
      </c>
      <c r="E26" s="93">
        <f>SUM('【断面別】自動車交通量(A断面流入)'!E26,'【断面別】自動車交通量(A断面流出)'!E26)</f>
        <v>1</v>
      </c>
      <c r="F26" s="93">
        <f>SUM('【断面別】自動車交通量(A断面流入)'!F26,'【断面別】自動車交通量(A断面流出)'!F26)</f>
        <v>0</v>
      </c>
      <c r="G26" s="93">
        <f>SUM('【断面別】自動車交通量(A断面流入)'!G26,'【断面別】自動車交通量(A断面流出)'!G26)</f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3</v>
      </c>
    </row>
    <row r="27" spans="2:12" ht="14.45" customHeight="1">
      <c r="B27" s="96" t="s">
        <v>110</v>
      </c>
      <c r="C27" s="95"/>
      <c r="D27" s="94">
        <f>SUM('【断面別】自動車交通量(A断面流入)'!D27,'【断面別】自動車交通量(A断面流出)'!D27)</f>
        <v>0</v>
      </c>
      <c r="E27" s="93">
        <f>SUM('【断面別】自動車交通量(A断面流入)'!E27,'【断面別】自動車交通量(A断面流出)'!E27)</f>
        <v>0</v>
      </c>
      <c r="F27" s="93">
        <f>SUM('【断面別】自動車交通量(A断面流入)'!F27,'【断面別】自動車交通量(A断面流出)'!F27)</f>
        <v>0</v>
      </c>
      <c r="G27" s="93">
        <f>SUM('【断面別】自動車交通量(A断面流入)'!G27,'【断面別】自動車交通量(A断面流出)'!G27)</f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161</v>
      </c>
      <c r="C28" s="89"/>
      <c r="D28" s="88">
        <f>SUM('【断面別】自動車交通量(A断面流入)'!D28,'【断面別】自動車交通量(A断面流出)'!D28)</f>
        <v>0</v>
      </c>
      <c r="E28" s="87">
        <f>SUM('【断面別】自動車交通量(A断面流入)'!E28,'【断面別】自動車交通量(A断面流出)'!E28)</f>
        <v>0</v>
      </c>
      <c r="F28" s="87">
        <f>SUM('【断面別】自動車交通量(A断面流入)'!F28,'【断面別】自動車交通量(A断面流出)'!F28)</f>
        <v>0</v>
      </c>
      <c r="G28" s="87">
        <f>SUM('【断面別】自動車交通量(A断面流入)'!G28,'【断面別】自動車交通量(A断面流出)'!G28)</f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4</v>
      </c>
      <c r="F29" s="81">
        <f t="shared" si="9"/>
        <v>0</v>
      </c>
      <c r="G29" s="81">
        <f t="shared" si="9"/>
        <v>0</v>
      </c>
      <c r="H29" s="81">
        <f t="shared" si="9"/>
        <v>4</v>
      </c>
      <c r="I29" s="81">
        <f t="shared" si="9"/>
        <v>0</v>
      </c>
      <c r="J29" s="81">
        <f t="shared" si="9"/>
        <v>4</v>
      </c>
      <c r="K29" s="80">
        <f t="shared" si="3"/>
        <v>0</v>
      </c>
      <c r="L29" s="79">
        <f t="shared" si="4"/>
        <v>12.1</v>
      </c>
    </row>
    <row r="30" spans="2:12" ht="14.45" customHeight="1" thickTop="1">
      <c r="B30" s="110" t="s">
        <v>160</v>
      </c>
      <c r="C30" s="109"/>
      <c r="D30" s="76">
        <f>SUM('【断面別】自動車交通量(A断面流入)'!D30,'【断面別】自動車交通量(A断面流出)'!D30)</f>
        <v>0</v>
      </c>
      <c r="E30" s="75">
        <f>SUM('【断面別】自動車交通量(A断面流入)'!E30,'【断面別】自動車交通量(A断面流出)'!E30)</f>
        <v>2</v>
      </c>
      <c r="F30" s="75">
        <f>SUM('【断面別】自動車交通量(A断面流入)'!F30,'【断面別】自動車交通量(A断面流出)'!F30)</f>
        <v>0</v>
      </c>
      <c r="G30" s="75">
        <f>SUM('【断面別】自動車交通量(A断面流入)'!G30,'【断面別】自動車交通量(A断面流出)'!G30)</f>
        <v>0</v>
      </c>
      <c r="H30" s="75">
        <f t="shared" ref="H30:H43" si="10">SUM(D30:E30)</f>
        <v>2</v>
      </c>
      <c r="I30" s="75">
        <f t="shared" ref="I30:I43" si="11">SUM(F30:G30)</f>
        <v>0</v>
      </c>
      <c r="J30" s="75">
        <f t="shared" ref="J30:J43" si="12">SUM(H30:I30)</f>
        <v>2</v>
      </c>
      <c r="K30" s="74">
        <f t="shared" si="3"/>
        <v>0</v>
      </c>
      <c r="L30" s="73">
        <f t="shared" si="4"/>
        <v>6.1</v>
      </c>
    </row>
    <row r="31" spans="2:12" ht="14.45" customHeight="1">
      <c r="B31" s="108" t="s">
        <v>159</v>
      </c>
      <c r="C31" s="107"/>
      <c r="D31" s="106">
        <f>SUM('【断面別】自動車交通量(A断面流入)'!D31,'【断面別】自動車交通量(A断面流出)'!D31)</f>
        <v>1</v>
      </c>
      <c r="E31" s="105">
        <f>SUM('【断面別】自動車交通量(A断面流入)'!E31,'【断面別】自動車交通量(A断面流出)'!E31)</f>
        <v>4</v>
      </c>
      <c r="F31" s="105">
        <f>SUM('【断面別】自動車交通量(A断面流入)'!F31,'【断面別】自動車交通量(A断面流出)'!F31)</f>
        <v>0</v>
      </c>
      <c r="G31" s="105">
        <f>SUM('【断面別】自動車交通量(A断面流入)'!G31,'【断面別】自動車交通量(A断面流出)'!G31)</f>
        <v>0</v>
      </c>
      <c r="H31" s="105">
        <f t="shared" si="10"/>
        <v>5</v>
      </c>
      <c r="I31" s="105">
        <f t="shared" si="11"/>
        <v>0</v>
      </c>
      <c r="J31" s="105">
        <f t="shared" si="12"/>
        <v>5</v>
      </c>
      <c r="K31" s="104">
        <f t="shared" si="3"/>
        <v>0</v>
      </c>
      <c r="L31" s="103">
        <f t="shared" si="4"/>
        <v>15.2</v>
      </c>
    </row>
    <row r="32" spans="2:12" ht="14.45" customHeight="1">
      <c r="B32" s="108" t="s">
        <v>158</v>
      </c>
      <c r="C32" s="107"/>
      <c r="D32" s="106">
        <f>SUM('【断面別】自動車交通量(A断面流入)'!D32,'【断面別】自動車交通量(A断面流出)'!D32)</f>
        <v>2</v>
      </c>
      <c r="E32" s="105">
        <f>SUM('【断面別】自動車交通量(A断面流入)'!E32,'【断面別】自動車交通量(A断面流出)'!E32)</f>
        <v>3</v>
      </c>
      <c r="F32" s="105">
        <f>SUM('【断面別】自動車交通量(A断面流入)'!F32,'【断面別】自動車交通量(A断面流出)'!F32)</f>
        <v>0</v>
      </c>
      <c r="G32" s="105">
        <f>SUM('【断面別】自動車交通量(A断面流入)'!G32,'【断面別】自動車交通量(A断面流出)'!G32)</f>
        <v>0</v>
      </c>
      <c r="H32" s="105">
        <f t="shared" si="10"/>
        <v>5</v>
      </c>
      <c r="I32" s="105">
        <f t="shared" si="11"/>
        <v>0</v>
      </c>
      <c r="J32" s="105">
        <f t="shared" si="12"/>
        <v>5</v>
      </c>
      <c r="K32" s="104">
        <f t="shared" si="3"/>
        <v>0</v>
      </c>
      <c r="L32" s="103">
        <f t="shared" si="4"/>
        <v>15.2</v>
      </c>
    </row>
    <row r="33" spans="2:12" ht="14.45" customHeight="1">
      <c r="B33" s="108" t="s">
        <v>157</v>
      </c>
      <c r="C33" s="107"/>
      <c r="D33" s="106">
        <f>SUM('【断面別】自動車交通量(A断面流入)'!D33,'【断面別】自動車交通量(A断面流出)'!D33)</f>
        <v>1</v>
      </c>
      <c r="E33" s="105">
        <f>SUM('【断面別】自動車交通量(A断面流入)'!E33,'【断面別】自動車交通量(A断面流出)'!E33)</f>
        <v>2</v>
      </c>
      <c r="F33" s="105">
        <f>SUM('【断面別】自動車交通量(A断面流入)'!F33,'【断面別】自動車交通量(A断面流出)'!F33)</f>
        <v>0</v>
      </c>
      <c r="G33" s="105">
        <f>SUM('【断面別】自動車交通量(A断面流入)'!G33,'【断面別】自動車交通量(A断面流出)'!G33)</f>
        <v>0</v>
      </c>
      <c r="H33" s="105">
        <f t="shared" si="10"/>
        <v>3</v>
      </c>
      <c r="I33" s="105">
        <f t="shared" si="11"/>
        <v>0</v>
      </c>
      <c r="J33" s="105">
        <f t="shared" si="12"/>
        <v>3</v>
      </c>
      <c r="K33" s="104">
        <f t="shared" si="3"/>
        <v>0</v>
      </c>
      <c r="L33" s="103">
        <f t="shared" si="4"/>
        <v>9.1</v>
      </c>
    </row>
    <row r="34" spans="2:12" ht="14.45" customHeight="1">
      <c r="B34" s="108" t="s">
        <v>156</v>
      </c>
      <c r="C34" s="107"/>
      <c r="D34" s="106">
        <f>SUM('【断面別】自動車交通量(A断面流入)'!D34,'【断面別】自動車交通量(A断面流出)'!D34)</f>
        <v>1</v>
      </c>
      <c r="E34" s="105">
        <f>SUM('【断面別】自動車交通量(A断面流入)'!E34,'【断面別】自動車交通量(A断面流出)'!E34)</f>
        <v>1</v>
      </c>
      <c r="F34" s="105">
        <f>SUM('【断面別】自動車交通量(A断面流入)'!F34,'【断面別】自動車交通量(A断面流出)'!F34)</f>
        <v>0</v>
      </c>
      <c r="G34" s="105">
        <f>SUM('【断面別】自動車交通量(A断面流入)'!G34,'【断面別】自動車交通量(A断面流出)'!G34)</f>
        <v>0</v>
      </c>
      <c r="H34" s="105">
        <f t="shared" si="10"/>
        <v>2</v>
      </c>
      <c r="I34" s="105">
        <f t="shared" si="11"/>
        <v>0</v>
      </c>
      <c r="J34" s="105">
        <f t="shared" si="12"/>
        <v>2</v>
      </c>
      <c r="K34" s="104">
        <f t="shared" si="3"/>
        <v>0</v>
      </c>
      <c r="L34" s="103">
        <f t="shared" si="4"/>
        <v>6.1</v>
      </c>
    </row>
    <row r="35" spans="2:12" ht="14.45" customHeight="1">
      <c r="B35" s="108" t="s">
        <v>155</v>
      </c>
      <c r="C35" s="107"/>
      <c r="D35" s="106">
        <f>SUM('【断面別】自動車交通量(A断面流入)'!D35,'【断面別】自動車交通量(A断面流出)'!D35)</f>
        <v>1</v>
      </c>
      <c r="E35" s="105">
        <f>SUM('【断面別】自動車交通量(A断面流入)'!E35,'【断面別】自動車交通量(A断面流出)'!E35)</f>
        <v>1</v>
      </c>
      <c r="F35" s="105">
        <f>SUM('【断面別】自動車交通量(A断面流入)'!F35,'【断面別】自動車交通量(A断面流出)'!F35)</f>
        <v>0</v>
      </c>
      <c r="G35" s="105">
        <f>SUM('【断面別】自動車交通量(A断面流入)'!G35,'【断面別】自動車交通量(A断面流出)'!G35)</f>
        <v>0</v>
      </c>
      <c r="H35" s="105">
        <f t="shared" si="10"/>
        <v>2</v>
      </c>
      <c r="I35" s="105">
        <f t="shared" si="11"/>
        <v>0</v>
      </c>
      <c r="J35" s="105">
        <f t="shared" si="12"/>
        <v>2</v>
      </c>
      <c r="K35" s="104">
        <f t="shared" si="3"/>
        <v>0</v>
      </c>
      <c r="L35" s="103">
        <f t="shared" si="4"/>
        <v>6.1</v>
      </c>
    </row>
    <row r="36" spans="2:12" ht="14.45" customHeight="1">
      <c r="B36" s="108" t="s">
        <v>154</v>
      </c>
      <c r="C36" s="107"/>
      <c r="D36" s="106">
        <f>SUM('【断面別】自動車交通量(A断面流入)'!D36,'【断面別】自動車交通量(A断面流出)'!D36)</f>
        <v>0</v>
      </c>
      <c r="E36" s="105">
        <f>SUM('【断面別】自動車交通量(A断面流入)'!E36,'【断面別】自動車交通量(A断面流出)'!E36)</f>
        <v>0</v>
      </c>
      <c r="F36" s="105">
        <f>SUM('【断面別】自動車交通量(A断面流入)'!F36,'【断面別】自動車交通量(A断面流出)'!F36)</f>
        <v>0</v>
      </c>
      <c r="G36" s="105">
        <f>SUM('【断面別】自動車交通量(A断面流入)'!G36,'【断面別】自動車交通量(A断面流出)'!G36)</f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153</v>
      </c>
      <c r="C37" s="107"/>
      <c r="D37" s="106">
        <f>SUM('【断面別】自動車交通量(A断面流入)'!D37,'【断面別】自動車交通量(A断面流出)'!D37)</f>
        <v>0</v>
      </c>
      <c r="E37" s="105">
        <f>SUM('【断面別】自動車交通量(A断面流入)'!E37,'【断面別】自動車交通量(A断面流出)'!E37)</f>
        <v>1</v>
      </c>
      <c r="F37" s="105">
        <f>SUM('【断面別】自動車交通量(A断面流入)'!F37,'【断面別】自動車交通量(A断面流出)'!F37)</f>
        <v>0</v>
      </c>
      <c r="G37" s="105">
        <f>SUM('【断面別】自動車交通量(A断面流入)'!G37,'【断面別】自動車交通量(A断面流出)'!G37)</f>
        <v>0</v>
      </c>
      <c r="H37" s="105">
        <f t="shared" si="10"/>
        <v>1</v>
      </c>
      <c r="I37" s="105">
        <f t="shared" si="11"/>
        <v>0</v>
      </c>
      <c r="J37" s="105">
        <f t="shared" si="12"/>
        <v>1</v>
      </c>
      <c r="K37" s="104">
        <f t="shared" si="3"/>
        <v>0</v>
      </c>
      <c r="L37" s="103">
        <f t="shared" si="4"/>
        <v>3</v>
      </c>
    </row>
    <row r="38" spans="2:12" ht="14.45" customHeight="1">
      <c r="B38" s="102" t="s">
        <v>99</v>
      </c>
      <c r="C38" s="101"/>
      <c r="D38" s="100">
        <f>SUM('【断面別】自動車交通量(A断面流入)'!D38,'【断面別】自動車交通量(A断面流出)'!D38)</f>
        <v>0</v>
      </c>
      <c r="E38" s="99">
        <f>SUM('【断面別】自動車交通量(A断面流入)'!E38,'【断面別】自動車交通量(A断面流出)'!E38)</f>
        <v>0</v>
      </c>
      <c r="F38" s="99">
        <f>SUM('【断面別】自動車交通量(A断面流入)'!F38,'【断面別】自動車交通量(A断面流出)'!F38)</f>
        <v>0</v>
      </c>
      <c r="G38" s="99">
        <f>SUM('【断面別】自動車交通量(A断面流入)'!G38,'【断面別】自動車交通量(A断面流出)'!G38)</f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f>SUM('【断面別】自動車交通量(A断面流入)'!D39,'【断面別】自動車交通量(A断面流出)'!D39)</f>
        <v>1</v>
      </c>
      <c r="E39" s="93">
        <f>SUM('【断面別】自動車交通量(A断面流入)'!E39,'【断面別】自動車交通量(A断面流出)'!E39)</f>
        <v>0</v>
      </c>
      <c r="F39" s="93">
        <f>SUM('【断面別】自動車交通量(A断面流入)'!F39,'【断面別】自動車交通量(A断面流出)'!F39)</f>
        <v>0</v>
      </c>
      <c r="G39" s="93">
        <f>SUM('【断面別】自動車交通量(A断面流入)'!G39,'【断面別】自動車交通量(A断面流出)'!G39)</f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3</v>
      </c>
    </row>
    <row r="40" spans="2:12" ht="14.45" customHeight="1">
      <c r="B40" s="96" t="s">
        <v>97</v>
      </c>
      <c r="C40" s="95"/>
      <c r="D40" s="94">
        <f>SUM('【断面別】自動車交通量(A断面流入)'!D40,'【断面別】自動車交通量(A断面流出)'!D40)</f>
        <v>0</v>
      </c>
      <c r="E40" s="93">
        <f>SUM('【断面別】自動車交通量(A断面流入)'!E40,'【断面別】自動車交通量(A断面流出)'!E40)</f>
        <v>0</v>
      </c>
      <c r="F40" s="93">
        <f>SUM('【断面別】自動車交通量(A断面流入)'!F40,'【断面別】自動車交通量(A断面流出)'!F40)</f>
        <v>0</v>
      </c>
      <c r="G40" s="93">
        <f>SUM('【断面別】自動車交通量(A断面流入)'!G40,'【断面別】自動車交通量(A断面流出)'!G40)</f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f>SUM('【断面別】自動車交通量(A断面流入)'!D41,'【断面別】自動車交通量(A断面流出)'!D41)</f>
        <v>0</v>
      </c>
      <c r="E41" s="93">
        <f>SUM('【断面別】自動車交通量(A断面流入)'!E41,'【断面別】自動車交通量(A断面流出)'!E41)</f>
        <v>1</v>
      </c>
      <c r="F41" s="93">
        <f>SUM('【断面別】自動車交通量(A断面流入)'!F41,'【断面別】自動車交通量(A断面流出)'!F41)</f>
        <v>0</v>
      </c>
      <c r="G41" s="93">
        <f>SUM('【断面別】自動車交通量(A断面流入)'!G41,'【断面別】自動車交通量(A断面流出)'!G41)</f>
        <v>0</v>
      </c>
      <c r="H41" s="93">
        <f t="shared" si="10"/>
        <v>1</v>
      </c>
      <c r="I41" s="93">
        <f t="shared" si="11"/>
        <v>0</v>
      </c>
      <c r="J41" s="93">
        <f t="shared" si="12"/>
        <v>1</v>
      </c>
      <c r="K41" s="92">
        <f t="shared" si="3"/>
        <v>0</v>
      </c>
      <c r="L41" s="91">
        <f t="shared" si="4"/>
        <v>3</v>
      </c>
    </row>
    <row r="42" spans="2:12" ht="14.45" customHeight="1">
      <c r="B42" s="96" t="s">
        <v>95</v>
      </c>
      <c r="C42" s="95"/>
      <c r="D42" s="94">
        <f>SUM('【断面別】自動車交通量(A断面流入)'!D42,'【断面別】自動車交通量(A断面流出)'!D42)</f>
        <v>2</v>
      </c>
      <c r="E42" s="93">
        <f>SUM('【断面別】自動車交通量(A断面流入)'!E42,'【断面別】自動車交通量(A断面流出)'!E42)</f>
        <v>1</v>
      </c>
      <c r="F42" s="93">
        <f>SUM('【断面別】自動車交通量(A断面流入)'!F42,'【断面別】自動車交通量(A断面流出)'!F42)</f>
        <v>0</v>
      </c>
      <c r="G42" s="93">
        <f>SUM('【断面別】自動車交通量(A断面流入)'!G42,'【断面別】自動車交通量(A断面流出)'!G42)</f>
        <v>0</v>
      </c>
      <c r="H42" s="93">
        <f t="shared" si="10"/>
        <v>3</v>
      </c>
      <c r="I42" s="93">
        <f t="shared" si="11"/>
        <v>0</v>
      </c>
      <c r="J42" s="93">
        <f t="shared" si="12"/>
        <v>3</v>
      </c>
      <c r="K42" s="92">
        <f t="shared" si="3"/>
        <v>0</v>
      </c>
      <c r="L42" s="91">
        <f t="shared" si="4"/>
        <v>9.1</v>
      </c>
    </row>
    <row r="43" spans="2:12" ht="14.45" customHeight="1">
      <c r="B43" s="90" t="s">
        <v>152</v>
      </c>
      <c r="C43" s="89"/>
      <c r="D43" s="88">
        <f>SUM('【断面別】自動車交通量(A断面流入)'!D43,'【断面別】自動車交通量(A断面流出)'!D43)</f>
        <v>1</v>
      </c>
      <c r="E43" s="87">
        <f>SUM('【断面別】自動車交通量(A断面流入)'!E43,'【断面別】自動車交通量(A断面流出)'!E43)</f>
        <v>0</v>
      </c>
      <c r="F43" s="87">
        <f>SUM('【断面別】自動車交通量(A断面流入)'!F43,'【断面別】自動車交通量(A断面流出)'!F43)</f>
        <v>0</v>
      </c>
      <c r="G43" s="87">
        <f>SUM('【断面別】自動車交通量(A断面流入)'!G43,'【断面別】自動車交通量(A断面流出)'!G43)</f>
        <v>0</v>
      </c>
      <c r="H43" s="87">
        <f t="shared" si="10"/>
        <v>1</v>
      </c>
      <c r="I43" s="87">
        <f t="shared" si="11"/>
        <v>0</v>
      </c>
      <c r="J43" s="87">
        <f t="shared" si="12"/>
        <v>1</v>
      </c>
      <c r="K43" s="86">
        <f t="shared" si="3"/>
        <v>0</v>
      </c>
      <c r="L43" s="85">
        <f t="shared" si="4"/>
        <v>3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</v>
      </c>
      <c r="E44" s="81">
        <f t="shared" si="13"/>
        <v>2</v>
      </c>
      <c r="F44" s="81">
        <f t="shared" si="13"/>
        <v>0</v>
      </c>
      <c r="G44" s="81">
        <f t="shared" si="13"/>
        <v>0</v>
      </c>
      <c r="H44" s="81">
        <f t="shared" si="13"/>
        <v>6</v>
      </c>
      <c r="I44" s="81">
        <f t="shared" si="13"/>
        <v>0</v>
      </c>
      <c r="J44" s="81">
        <f t="shared" si="13"/>
        <v>6</v>
      </c>
      <c r="K44" s="80">
        <f t="shared" si="3"/>
        <v>0</v>
      </c>
      <c r="L44" s="79">
        <f t="shared" si="4"/>
        <v>18.2</v>
      </c>
    </row>
    <row r="45" spans="2:12" ht="14.45" customHeight="1" thickTop="1">
      <c r="B45" s="102" t="s">
        <v>92</v>
      </c>
      <c r="C45" s="101"/>
      <c r="D45" s="100">
        <f>SUM('【断面別】自動車交通量(A断面流入)'!D45,'【断面別】自動車交通量(A断面流出)'!D45)</f>
        <v>0</v>
      </c>
      <c r="E45" s="99">
        <f>SUM('【断面別】自動車交通量(A断面流入)'!E45,'【断面別】自動車交通量(A断面流出)'!E45)</f>
        <v>0</v>
      </c>
      <c r="F45" s="99">
        <f>SUM('【断面別】自動車交通量(A断面流入)'!F45,'【断面別】自動車交通量(A断面流出)'!F45)</f>
        <v>0</v>
      </c>
      <c r="G45" s="99">
        <f>SUM('【断面別】自動車交通量(A断面流入)'!G45,'【断面別】自動車交通量(A断面流出)'!G45)</f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f>SUM('【断面別】自動車交通量(A断面流入)'!D46,'【断面別】自動車交通量(A断面流出)'!D46)</f>
        <v>0</v>
      </c>
      <c r="E46" s="93">
        <f>SUM('【断面別】自動車交通量(A断面流入)'!E46,'【断面別】自動車交通量(A断面流出)'!E46)</f>
        <v>0</v>
      </c>
      <c r="F46" s="93">
        <f>SUM('【断面別】自動車交通量(A断面流入)'!F46,'【断面別】自動車交通量(A断面流出)'!F46)</f>
        <v>0</v>
      </c>
      <c r="G46" s="93">
        <f>SUM('【断面別】自動車交通量(A断面流入)'!G46,'【断面別】自動車交通量(A断面流出)'!G46)</f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f>SUM('【断面別】自動車交通量(A断面流入)'!D47,'【断面別】自動車交通量(A断面流出)'!D47)</f>
        <v>0</v>
      </c>
      <c r="E47" s="93">
        <f>SUM('【断面別】自動車交通量(A断面流入)'!E47,'【断面別】自動車交通量(A断面流出)'!E47)</f>
        <v>0</v>
      </c>
      <c r="F47" s="93">
        <f>SUM('【断面別】自動車交通量(A断面流入)'!F47,'【断面別】自動車交通量(A断面流出)'!F47)</f>
        <v>0</v>
      </c>
      <c r="G47" s="93">
        <f>SUM('【断面別】自動車交通量(A断面流入)'!G47,'【断面別】自動車交通量(A断面流出)'!G47)</f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f>SUM('【断面別】自動車交通量(A断面流入)'!D48,'【断面別】自動車交通量(A断面流出)'!D48)</f>
        <v>0</v>
      </c>
      <c r="E48" s="93">
        <f>SUM('【断面別】自動車交通量(A断面流入)'!E48,'【断面別】自動車交通量(A断面流出)'!E48)</f>
        <v>0</v>
      </c>
      <c r="F48" s="93">
        <f>SUM('【断面別】自動車交通量(A断面流入)'!F48,'【断面別】自動車交通量(A断面流出)'!F48)</f>
        <v>0</v>
      </c>
      <c r="G48" s="93">
        <f>SUM('【断面別】自動車交通量(A断面流入)'!G48,'【断面別】自動車交通量(A断面流出)'!G48)</f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f>SUM('【断面別】自動車交通量(A断面流入)'!D49,'【断面別】自動車交通量(A断面流出)'!D49)</f>
        <v>0</v>
      </c>
      <c r="E49" s="93">
        <f>SUM('【断面別】自動車交通量(A断面流入)'!E49,'【断面別】自動車交通量(A断面流出)'!E49)</f>
        <v>0</v>
      </c>
      <c r="F49" s="93">
        <f>SUM('【断面別】自動車交通量(A断面流入)'!F49,'【断面別】自動車交通量(A断面流出)'!F49)</f>
        <v>0</v>
      </c>
      <c r="G49" s="93">
        <f>SUM('【断面別】自動車交通量(A断面流入)'!G49,'【断面別】自動車交通量(A断面流出)'!G49)</f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151</v>
      </c>
      <c r="C50" s="89"/>
      <c r="D50" s="88">
        <f>SUM('【断面別】自動車交通量(A断面流入)'!D50,'【断面別】自動車交通量(A断面流出)'!D50)</f>
        <v>0</v>
      </c>
      <c r="E50" s="87">
        <f>SUM('【断面別】自動車交通量(A断面流入)'!E50,'【断面別】自動車交通量(A断面流出)'!E50)</f>
        <v>0</v>
      </c>
      <c r="F50" s="87">
        <f>SUM('【断面別】自動車交通量(A断面流入)'!F50,'【断面別】自動車交通量(A断面流出)'!F50)</f>
        <v>0</v>
      </c>
      <c r="G50" s="87">
        <f>SUM('【断面別】自動車交通量(A断面流入)'!G50,'【断面別】自動車交通量(A断面流出)'!G50)</f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13</v>
      </c>
      <c r="E52" s="75">
        <f t="shared" si="18"/>
        <v>20</v>
      </c>
      <c r="F52" s="75">
        <f t="shared" si="18"/>
        <v>0</v>
      </c>
      <c r="G52" s="75">
        <f t="shared" si="18"/>
        <v>0</v>
      </c>
      <c r="H52" s="75">
        <f t="shared" si="18"/>
        <v>33</v>
      </c>
      <c r="I52" s="75">
        <f t="shared" si="18"/>
        <v>0</v>
      </c>
      <c r="J52" s="75">
        <f t="shared" si="18"/>
        <v>33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1" sqref="M21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171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SUM('【方向別】自動車交通量(5)'!D16,'【方向別】自動車交通量(6)'!D16,'【方向別】自動車交通量(7)'!D16,'【方向別】自動車交通量(8)'!D16)</f>
        <v>114</v>
      </c>
      <c r="E16" s="99">
        <f>SUM('【方向別】自動車交通量(5)'!E16,'【方向別】自動車交通量(6)'!E16,'【方向別】自動車交通量(7)'!E16,'【方向別】自動車交通量(8)'!E16)</f>
        <v>20</v>
      </c>
      <c r="F16" s="99">
        <f>SUM('【方向別】自動車交通量(5)'!F16,'【方向別】自動車交通量(6)'!F16,'【方向別】自動車交通量(7)'!F16,'【方向別】自動車交通量(8)'!F16)</f>
        <v>4</v>
      </c>
      <c r="G16" s="99">
        <f>SUM('【方向別】自動車交通量(5)'!G16,'【方向別】自動車交通量(6)'!G16,'【方向別】自動車交通量(7)'!G16,'【方向別】自動車交通量(8)'!G16)</f>
        <v>0</v>
      </c>
      <c r="H16" s="99">
        <f t="shared" ref="H16:H21" si="0">SUM(D16:E16)</f>
        <v>134</v>
      </c>
      <c r="I16" s="99">
        <f t="shared" ref="I16:I21" si="1">SUM(F16:G16)</f>
        <v>4</v>
      </c>
      <c r="J16" s="99">
        <f t="shared" ref="J16:J21" si="2">SUM(H16:I16)</f>
        <v>138</v>
      </c>
      <c r="K16" s="98">
        <f t="shared" ref="K16:K52" si="3">IF(J16=0,0,ROUND(I16/J16*100,1))</f>
        <v>2.9</v>
      </c>
      <c r="L16" s="97">
        <f t="shared" ref="L16:L52" si="4">IF(J16=0,0,ROUND(J16/$J$52*100,1))</f>
        <v>1.8</v>
      </c>
    </row>
    <row r="17" spans="2:12" ht="14.45" customHeight="1">
      <c r="B17" s="96" t="s">
        <v>166</v>
      </c>
      <c r="C17" s="95"/>
      <c r="D17" s="94">
        <f>SUM('【方向別】自動車交通量(5)'!D17,'【方向別】自動車交通量(6)'!D17,'【方向別】自動車交通量(7)'!D17,'【方向別】自動車交通量(8)'!D17)</f>
        <v>98</v>
      </c>
      <c r="E17" s="93">
        <f>SUM('【方向別】自動車交通量(5)'!E17,'【方向別】自動車交通量(6)'!E17,'【方向別】自動車交通量(7)'!E17,'【方向別】自動車交通量(8)'!E17)</f>
        <v>22</v>
      </c>
      <c r="F17" s="93">
        <f>SUM('【方向別】自動車交通量(5)'!F17,'【方向別】自動車交通量(6)'!F17,'【方向別】自動車交通量(7)'!F17,'【方向別】自動車交通量(8)'!F17)</f>
        <v>3</v>
      </c>
      <c r="G17" s="93">
        <f>SUM('【方向別】自動車交通量(5)'!G17,'【方向別】自動車交通量(6)'!G17,'【方向別】自動車交通量(7)'!G17,'【方向別】自動車交通量(8)'!G17)</f>
        <v>0</v>
      </c>
      <c r="H17" s="93">
        <f t="shared" si="0"/>
        <v>120</v>
      </c>
      <c r="I17" s="93">
        <f t="shared" si="1"/>
        <v>3</v>
      </c>
      <c r="J17" s="93">
        <f t="shared" si="2"/>
        <v>123</v>
      </c>
      <c r="K17" s="92">
        <f t="shared" si="3"/>
        <v>2.4</v>
      </c>
      <c r="L17" s="91">
        <f t="shared" si="4"/>
        <v>1.6</v>
      </c>
    </row>
    <row r="18" spans="2:12" ht="14.45" customHeight="1">
      <c r="B18" s="96" t="s">
        <v>165</v>
      </c>
      <c r="C18" s="95"/>
      <c r="D18" s="94">
        <f>SUM('【方向別】自動車交通量(5)'!D18,'【方向別】自動車交通量(6)'!D18,'【方向別】自動車交通量(7)'!D18,'【方向別】自動車交通量(8)'!D18)</f>
        <v>88</v>
      </c>
      <c r="E18" s="93">
        <f>SUM('【方向別】自動車交通量(5)'!E18,'【方向別】自動車交通量(6)'!E18,'【方向別】自動車交通量(7)'!E18,'【方向別】自動車交通量(8)'!E18)</f>
        <v>28</v>
      </c>
      <c r="F18" s="93">
        <f>SUM('【方向別】自動車交通量(5)'!F18,'【方向別】自動車交通量(6)'!F18,'【方向別】自動車交通量(7)'!F18,'【方向別】自動車交通量(8)'!F18)</f>
        <v>4</v>
      </c>
      <c r="G18" s="93">
        <f>SUM('【方向別】自動車交通量(5)'!G18,'【方向別】自動車交通量(6)'!G18,'【方向別】自動車交通量(7)'!G18,'【方向別】自動車交通量(8)'!G18)</f>
        <v>0</v>
      </c>
      <c r="H18" s="93">
        <f t="shared" si="0"/>
        <v>116</v>
      </c>
      <c r="I18" s="93">
        <f t="shared" si="1"/>
        <v>4</v>
      </c>
      <c r="J18" s="93">
        <f t="shared" si="2"/>
        <v>120</v>
      </c>
      <c r="K18" s="92">
        <f t="shared" si="3"/>
        <v>3.3</v>
      </c>
      <c r="L18" s="91">
        <f t="shared" si="4"/>
        <v>1.6</v>
      </c>
    </row>
    <row r="19" spans="2:12" ht="14.45" customHeight="1">
      <c r="B19" s="96" t="s">
        <v>164</v>
      </c>
      <c r="C19" s="95"/>
      <c r="D19" s="94">
        <f>SUM('【方向別】自動車交通量(5)'!D19,'【方向別】自動車交通量(6)'!D19,'【方向別】自動車交通量(7)'!D19,'【方向別】自動車交通量(8)'!D19)</f>
        <v>86</v>
      </c>
      <c r="E19" s="93">
        <f>SUM('【方向別】自動車交通量(5)'!E19,'【方向別】自動車交通量(6)'!E19,'【方向別】自動車交通量(7)'!E19,'【方向別】自動車交通量(8)'!E19)</f>
        <v>29</v>
      </c>
      <c r="F19" s="93">
        <f>SUM('【方向別】自動車交通量(5)'!F19,'【方向別】自動車交通量(6)'!F19,'【方向別】自動車交通量(7)'!F19,'【方向別】自動車交通量(8)'!F19)</f>
        <v>3</v>
      </c>
      <c r="G19" s="93">
        <f>SUM('【方向別】自動車交通量(5)'!G19,'【方向別】自動車交通量(6)'!G19,'【方向別】自動車交通量(7)'!G19,'【方向別】自動車交通量(8)'!G19)</f>
        <v>2</v>
      </c>
      <c r="H19" s="93">
        <f t="shared" si="0"/>
        <v>115</v>
      </c>
      <c r="I19" s="93">
        <f t="shared" si="1"/>
        <v>5</v>
      </c>
      <c r="J19" s="93">
        <f t="shared" si="2"/>
        <v>120</v>
      </c>
      <c r="K19" s="92">
        <f t="shared" si="3"/>
        <v>4.2</v>
      </c>
      <c r="L19" s="91">
        <f t="shared" si="4"/>
        <v>1.6</v>
      </c>
    </row>
    <row r="20" spans="2:12" ht="14.45" customHeight="1">
      <c r="B20" s="96" t="s">
        <v>163</v>
      </c>
      <c r="C20" s="95"/>
      <c r="D20" s="94">
        <f>SUM('【方向別】自動車交通量(5)'!D20,'【方向別】自動車交通量(6)'!D20,'【方向別】自動車交通量(7)'!D20,'【方向別】自動車交通量(8)'!D20)</f>
        <v>89</v>
      </c>
      <c r="E20" s="93">
        <f>SUM('【方向別】自動車交通量(5)'!E20,'【方向別】自動車交通量(6)'!E20,'【方向別】自動車交通量(7)'!E20,'【方向別】自動車交通量(8)'!E20)</f>
        <v>13</v>
      </c>
      <c r="F20" s="93">
        <f>SUM('【方向別】自動車交通量(5)'!F20,'【方向別】自動車交通量(6)'!F20,'【方向別】自動車交通量(7)'!F20,'【方向別】自動車交通量(8)'!F20)</f>
        <v>3</v>
      </c>
      <c r="G20" s="93">
        <f>SUM('【方向別】自動車交通量(5)'!G20,'【方向別】自動車交通量(6)'!G20,'【方向別】自動車交通量(7)'!G20,'【方向別】自動車交通量(8)'!G20)</f>
        <v>0</v>
      </c>
      <c r="H20" s="93">
        <f t="shared" si="0"/>
        <v>102</v>
      </c>
      <c r="I20" s="93">
        <f t="shared" si="1"/>
        <v>3</v>
      </c>
      <c r="J20" s="93">
        <f t="shared" si="2"/>
        <v>105</v>
      </c>
      <c r="K20" s="92">
        <f t="shared" si="3"/>
        <v>2.9</v>
      </c>
      <c r="L20" s="91">
        <f t="shared" si="4"/>
        <v>1.4</v>
      </c>
    </row>
    <row r="21" spans="2:12" ht="14.45" customHeight="1">
      <c r="B21" s="90" t="s">
        <v>162</v>
      </c>
      <c r="C21" s="89"/>
      <c r="D21" s="88">
        <f>SUM('【方向別】自動車交通量(5)'!D21,'【方向別】自動車交通量(6)'!D21,'【方向別】自動車交通量(7)'!D21,'【方向別】自動車交通量(8)'!D21)</f>
        <v>96</v>
      </c>
      <c r="E21" s="87">
        <f>SUM('【方向別】自動車交通量(5)'!E21,'【方向別】自動車交通量(6)'!E21,'【方向別】自動車交通量(7)'!E21,'【方向別】自動車交通量(8)'!E21)</f>
        <v>11</v>
      </c>
      <c r="F21" s="87">
        <f>SUM('【方向別】自動車交通量(5)'!F21,'【方向別】自動車交通量(6)'!F21,'【方向別】自動車交通量(7)'!F21,'【方向別】自動車交通量(8)'!F21)</f>
        <v>3</v>
      </c>
      <c r="G21" s="87">
        <f>SUM('【方向別】自動車交通量(5)'!G21,'【方向別】自動車交通量(6)'!G21,'【方向別】自動車交通量(7)'!G21,'【方向別】自動車交通量(8)'!G21)</f>
        <v>0</v>
      </c>
      <c r="H21" s="87">
        <f t="shared" si="0"/>
        <v>107</v>
      </c>
      <c r="I21" s="87">
        <f t="shared" si="1"/>
        <v>3</v>
      </c>
      <c r="J21" s="87">
        <f t="shared" si="2"/>
        <v>110</v>
      </c>
      <c r="K21" s="86">
        <f t="shared" si="3"/>
        <v>2.7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571</v>
      </c>
      <c r="E22" s="81">
        <f t="shared" si="5"/>
        <v>123</v>
      </c>
      <c r="F22" s="81">
        <f t="shared" si="5"/>
        <v>20</v>
      </c>
      <c r="G22" s="81">
        <f t="shared" si="5"/>
        <v>2</v>
      </c>
      <c r="H22" s="81">
        <f t="shared" si="5"/>
        <v>694</v>
      </c>
      <c r="I22" s="81">
        <f t="shared" si="5"/>
        <v>22</v>
      </c>
      <c r="J22" s="81">
        <f t="shared" si="5"/>
        <v>716</v>
      </c>
      <c r="K22" s="80">
        <f t="shared" si="3"/>
        <v>3.1</v>
      </c>
      <c r="L22" s="79">
        <f t="shared" si="4"/>
        <v>9.5</v>
      </c>
    </row>
    <row r="23" spans="2:12" ht="14.45" customHeight="1" thickTop="1">
      <c r="B23" s="102" t="s">
        <v>114</v>
      </c>
      <c r="C23" s="101"/>
      <c r="D23" s="100">
        <f>SUM('【方向別】自動車交通量(5)'!D23,'【方向別】自動車交通量(6)'!D23,'【方向別】自動車交通量(7)'!D23,'【方向別】自動車交通量(8)'!D23)</f>
        <v>110</v>
      </c>
      <c r="E23" s="99">
        <f>SUM('【方向別】自動車交通量(5)'!E23,'【方向別】自動車交通量(6)'!E23,'【方向別】自動車交通量(7)'!E23,'【方向別】自動車交通量(8)'!E23)</f>
        <v>13</v>
      </c>
      <c r="F23" s="99">
        <f>SUM('【方向別】自動車交通量(5)'!F23,'【方向別】自動車交通量(6)'!F23,'【方向別】自動車交通量(7)'!F23,'【方向別】自動車交通量(8)'!F23)</f>
        <v>6</v>
      </c>
      <c r="G23" s="99">
        <f>SUM('【方向別】自動車交通量(5)'!G23,'【方向別】自動車交通量(6)'!G23,'【方向別】自動車交通量(7)'!G23,'【方向別】自動車交通量(8)'!G23)</f>
        <v>3</v>
      </c>
      <c r="H23" s="99">
        <f t="shared" ref="H23:H28" si="6">SUM(D23:E23)</f>
        <v>123</v>
      </c>
      <c r="I23" s="99">
        <f t="shared" ref="I23:I28" si="7">SUM(F23:G23)</f>
        <v>9</v>
      </c>
      <c r="J23" s="99">
        <f t="shared" ref="J23:J28" si="8">SUM(H23:I23)</f>
        <v>132</v>
      </c>
      <c r="K23" s="98">
        <f t="shared" si="3"/>
        <v>6.8</v>
      </c>
      <c r="L23" s="97">
        <f t="shared" si="4"/>
        <v>1.8</v>
      </c>
    </row>
    <row r="24" spans="2:12" ht="14.45" customHeight="1">
      <c r="B24" s="96" t="s">
        <v>113</v>
      </c>
      <c r="C24" s="95"/>
      <c r="D24" s="94">
        <f>SUM('【方向別】自動車交通量(5)'!D24,'【方向別】自動車交通量(6)'!D24,'【方向別】自動車交通量(7)'!D24,'【方向別】自動車交通量(8)'!D24)</f>
        <v>113</v>
      </c>
      <c r="E24" s="93">
        <f>SUM('【方向別】自動車交通量(5)'!E24,'【方向別】自動車交通量(6)'!E24,'【方向別】自動車交通量(7)'!E24,'【方向別】自動車交通量(8)'!E24)</f>
        <v>8</v>
      </c>
      <c r="F24" s="93">
        <f>SUM('【方向別】自動車交通量(5)'!F24,'【方向別】自動車交通量(6)'!F24,'【方向別】自動車交通量(7)'!F24,'【方向別】自動車交通量(8)'!F24)</f>
        <v>0</v>
      </c>
      <c r="G24" s="93">
        <f>SUM('【方向別】自動車交通量(5)'!G24,'【方向別】自動車交通量(6)'!G24,'【方向別】自動車交通量(7)'!G24,'【方向別】自動車交通量(8)'!G24)</f>
        <v>2</v>
      </c>
      <c r="H24" s="93">
        <f t="shared" si="6"/>
        <v>121</v>
      </c>
      <c r="I24" s="93">
        <f t="shared" si="7"/>
        <v>2</v>
      </c>
      <c r="J24" s="93">
        <f t="shared" si="8"/>
        <v>123</v>
      </c>
      <c r="K24" s="92">
        <f t="shared" si="3"/>
        <v>1.6</v>
      </c>
      <c r="L24" s="91">
        <f t="shared" si="4"/>
        <v>1.6</v>
      </c>
    </row>
    <row r="25" spans="2:12" ht="14.45" customHeight="1">
      <c r="B25" s="96" t="s">
        <v>112</v>
      </c>
      <c r="C25" s="95"/>
      <c r="D25" s="94">
        <f>SUM('【方向別】自動車交通量(5)'!D25,'【方向別】自動車交通量(6)'!D25,'【方向別】自動車交通量(7)'!D25,'【方向別】自動車交通量(8)'!D25)</f>
        <v>96</v>
      </c>
      <c r="E25" s="93">
        <f>SUM('【方向別】自動車交通量(5)'!E25,'【方向別】自動車交通量(6)'!E25,'【方向別】自動車交通量(7)'!E25,'【方向別】自動車交通量(8)'!E25)</f>
        <v>8</v>
      </c>
      <c r="F25" s="93">
        <f>SUM('【方向別】自動車交通量(5)'!F25,'【方向別】自動車交通量(6)'!F25,'【方向別】自動車交通量(7)'!F25,'【方向別】自動車交通量(8)'!F25)</f>
        <v>8</v>
      </c>
      <c r="G25" s="93">
        <f>SUM('【方向別】自動車交通量(5)'!G25,'【方向別】自動車交通量(6)'!G25,'【方向別】自動車交通量(7)'!G25,'【方向別】自動車交通量(8)'!G25)</f>
        <v>1</v>
      </c>
      <c r="H25" s="93">
        <f t="shared" si="6"/>
        <v>104</v>
      </c>
      <c r="I25" s="93">
        <f t="shared" si="7"/>
        <v>9</v>
      </c>
      <c r="J25" s="93">
        <f t="shared" si="8"/>
        <v>113</v>
      </c>
      <c r="K25" s="92">
        <f t="shared" si="3"/>
        <v>8</v>
      </c>
      <c r="L25" s="91">
        <f t="shared" si="4"/>
        <v>1.5</v>
      </c>
    </row>
    <row r="26" spans="2:12" ht="14.45" customHeight="1">
      <c r="B26" s="96" t="s">
        <v>111</v>
      </c>
      <c r="C26" s="95"/>
      <c r="D26" s="94">
        <f>SUM('【方向別】自動車交通量(5)'!D26,'【方向別】自動車交通量(6)'!D26,'【方向別】自動車交通量(7)'!D26,'【方向別】自動車交通量(8)'!D26)</f>
        <v>87</v>
      </c>
      <c r="E26" s="93">
        <f>SUM('【方向別】自動車交通量(5)'!E26,'【方向別】自動車交通量(6)'!E26,'【方向別】自動車交通量(7)'!E26,'【方向別】自動車交通量(8)'!E26)</f>
        <v>9</v>
      </c>
      <c r="F26" s="93">
        <f>SUM('【方向別】自動車交通量(5)'!F26,'【方向別】自動車交通量(6)'!F26,'【方向別】自動車交通量(7)'!F26,'【方向別】自動車交通量(8)'!F26)</f>
        <v>6</v>
      </c>
      <c r="G26" s="93">
        <f>SUM('【方向別】自動車交通量(5)'!G26,'【方向別】自動車交通量(6)'!G26,'【方向別】自動車交通量(7)'!G26,'【方向別】自動車交通量(8)'!G26)</f>
        <v>0</v>
      </c>
      <c r="H26" s="93">
        <f t="shared" si="6"/>
        <v>96</v>
      </c>
      <c r="I26" s="93">
        <f t="shared" si="7"/>
        <v>6</v>
      </c>
      <c r="J26" s="93">
        <f t="shared" si="8"/>
        <v>102</v>
      </c>
      <c r="K26" s="92">
        <f t="shared" si="3"/>
        <v>5.9</v>
      </c>
      <c r="L26" s="91">
        <f t="shared" si="4"/>
        <v>1.4</v>
      </c>
    </row>
    <row r="27" spans="2:12" ht="14.45" customHeight="1">
      <c r="B27" s="96" t="s">
        <v>110</v>
      </c>
      <c r="C27" s="95"/>
      <c r="D27" s="94">
        <f>SUM('【方向別】自動車交通量(5)'!D27,'【方向別】自動車交通量(6)'!D27,'【方向別】自動車交通量(7)'!D27,'【方向別】自動車交通量(8)'!D27)</f>
        <v>119</v>
      </c>
      <c r="E27" s="93">
        <f>SUM('【方向別】自動車交通量(5)'!E27,'【方向別】自動車交通量(6)'!E27,'【方向別】自動車交通量(7)'!E27,'【方向別】自動車交通量(8)'!E27)</f>
        <v>13</v>
      </c>
      <c r="F27" s="93">
        <f>SUM('【方向別】自動車交通量(5)'!F27,'【方向別】自動車交通量(6)'!F27,'【方向別】自動車交通量(7)'!F27,'【方向別】自動車交通量(8)'!F27)</f>
        <v>13</v>
      </c>
      <c r="G27" s="93">
        <f>SUM('【方向別】自動車交通量(5)'!G27,'【方向別】自動車交通量(6)'!G27,'【方向別】自動車交通量(7)'!G27,'【方向別】自動車交通量(8)'!G27)</f>
        <v>0</v>
      </c>
      <c r="H27" s="93">
        <f t="shared" si="6"/>
        <v>132</v>
      </c>
      <c r="I27" s="93">
        <f t="shared" si="7"/>
        <v>13</v>
      </c>
      <c r="J27" s="93">
        <f t="shared" si="8"/>
        <v>145</v>
      </c>
      <c r="K27" s="92">
        <f t="shared" si="3"/>
        <v>9</v>
      </c>
      <c r="L27" s="91">
        <f t="shared" si="4"/>
        <v>1.9</v>
      </c>
    </row>
    <row r="28" spans="2:12" ht="14.45" customHeight="1">
      <c r="B28" s="90" t="s">
        <v>161</v>
      </c>
      <c r="C28" s="89"/>
      <c r="D28" s="88">
        <f>SUM('【方向別】自動車交通量(5)'!D28,'【方向別】自動車交通量(6)'!D28,'【方向別】自動車交通量(7)'!D28,'【方向別】自動車交通量(8)'!D28)</f>
        <v>98</v>
      </c>
      <c r="E28" s="87">
        <f>SUM('【方向別】自動車交通量(5)'!E28,'【方向別】自動車交通量(6)'!E28,'【方向別】自動車交通量(7)'!E28,'【方向別】自動車交通量(8)'!E28)</f>
        <v>11</v>
      </c>
      <c r="F28" s="87">
        <f>SUM('【方向別】自動車交通量(5)'!F28,'【方向別】自動車交通量(6)'!F28,'【方向別】自動車交通量(7)'!F28,'【方向別】自動車交通量(8)'!F28)</f>
        <v>19</v>
      </c>
      <c r="G28" s="87">
        <f>SUM('【方向別】自動車交通量(5)'!G28,'【方向別】自動車交通量(6)'!G28,'【方向別】自動車交通量(7)'!G28,'【方向別】自動車交通量(8)'!G28)</f>
        <v>0</v>
      </c>
      <c r="H28" s="87">
        <f t="shared" si="6"/>
        <v>109</v>
      </c>
      <c r="I28" s="87">
        <f t="shared" si="7"/>
        <v>19</v>
      </c>
      <c r="J28" s="87">
        <f t="shared" si="8"/>
        <v>128</v>
      </c>
      <c r="K28" s="86">
        <f t="shared" si="3"/>
        <v>14.8</v>
      </c>
      <c r="L28" s="85">
        <f t="shared" si="4"/>
        <v>1.7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623</v>
      </c>
      <c r="E29" s="81">
        <f t="shared" si="9"/>
        <v>62</v>
      </c>
      <c r="F29" s="81">
        <f t="shared" si="9"/>
        <v>52</v>
      </c>
      <c r="G29" s="81">
        <f t="shared" si="9"/>
        <v>6</v>
      </c>
      <c r="H29" s="81">
        <f t="shared" si="9"/>
        <v>685</v>
      </c>
      <c r="I29" s="81">
        <f t="shared" si="9"/>
        <v>58</v>
      </c>
      <c r="J29" s="81">
        <f t="shared" si="9"/>
        <v>743</v>
      </c>
      <c r="K29" s="80">
        <f t="shared" si="3"/>
        <v>7.8</v>
      </c>
      <c r="L29" s="79">
        <f t="shared" si="4"/>
        <v>9.9</v>
      </c>
    </row>
    <row r="30" spans="2:12" ht="14.45" customHeight="1" thickTop="1">
      <c r="B30" s="110" t="s">
        <v>160</v>
      </c>
      <c r="C30" s="109"/>
      <c r="D30" s="76">
        <f>SUM('【方向別】自動車交通量(5)'!D30,'【方向別】自動車交通量(6)'!D30,'【方向別】自動車交通量(7)'!D30,'【方向別】自動車交通量(8)'!D30)</f>
        <v>557</v>
      </c>
      <c r="E30" s="75">
        <f>SUM('【方向別】自動車交通量(5)'!E30,'【方向別】自動車交通量(6)'!E30,'【方向別】自動車交通量(7)'!E30,'【方向別】自動車交通量(8)'!E30)</f>
        <v>52</v>
      </c>
      <c r="F30" s="75">
        <f>SUM('【方向別】自動車交通量(5)'!F30,'【方向別】自動車交通量(6)'!F30,'【方向別】自動車交通量(7)'!F30,'【方向別】自動車交通量(8)'!F30)</f>
        <v>44</v>
      </c>
      <c r="G30" s="75">
        <f>SUM('【方向別】自動車交通量(5)'!G30,'【方向別】自動車交通量(6)'!G30,'【方向別】自動車交通量(7)'!G30,'【方向別】自動車交通量(8)'!G30)</f>
        <v>5</v>
      </c>
      <c r="H30" s="75">
        <f t="shared" ref="H30:H43" si="10">SUM(D30:E30)</f>
        <v>609</v>
      </c>
      <c r="I30" s="75">
        <f t="shared" ref="I30:I43" si="11">SUM(F30:G30)</f>
        <v>49</v>
      </c>
      <c r="J30" s="75">
        <f t="shared" ref="J30:J43" si="12">SUM(H30:I30)</f>
        <v>658</v>
      </c>
      <c r="K30" s="74">
        <f t="shared" si="3"/>
        <v>7.4</v>
      </c>
      <c r="L30" s="73">
        <f t="shared" si="4"/>
        <v>8.6999999999999993</v>
      </c>
    </row>
    <row r="31" spans="2:12" ht="14.45" customHeight="1">
      <c r="B31" s="108" t="s">
        <v>159</v>
      </c>
      <c r="C31" s="107"/>
      <c r="D31" s="106">
        <f>SUM('【方向別】自動車交通量(5)'!D31,'【方向別】自動車交通量(6)'!D31,'【方向別】自動車交通量(7)'!D31,'【方向別】自動車交通量(8)'!D31)</f>
        <v>526</v>
      </c>
      <c r="E31" s="105">
        <f>SUM('【方向別】自動車交通量(5)'!E31,'【方向別】自動車交通量(6)'!E31,'【方向別】自動車交通量(7)'!E31,'【方向別】自動車交通量(8)'!E31)</f>
        <v>69</v>
      </c>
      <c r="F31" s="105">
        <f>SUM('【方向別】自動車交通量(5)'!F31,'【方向別】自動車交通量(6)'!F31,'【方向別】自動車交通量(7)'!F31,'【方向別】自動車交通量(8)'!F31)</f>
        <v>39</v>
      </c>
      <c r="G31" s="105">
        <f>SUM('【方向別】自動車交通量(5)'!G31,'【方向別】自動車交通量(6)'!G31,'【方向別】自動車交通量(7)'!G31,'【方向別】自動車交通量(8)'!G31)</f>
        <v>2</v>
      </c>
      <c r="H31" s="105">
        <f t="shared" si="10"/>
        <v>595</v>
      </c>
      <c r="I31" s="105">
        <f t="shared" si="11"/>
        <v>41</v>
      </c>
      <c r="J31" s="105">
        <f t="shared" si="12"/>
        <v>636</v>
      </c>
      <c r="K31" s="104">
        <f t="shared" si="3"/>
        <v>6.4</v>
      </c>
      <c r="L31" s="103">
        <f t="shared" si="4"/>
        <v>8.4</v>
      </c>
    </row>
    <row r="32" spans="2:12" ht="14.45" customHeight="1">
      <c r="B32" s="108" t="s">
        <v>158</v>
      </c>
      <c r="C32" s="107"/>
      <c r="D32" s="106">
        <f>SUM('【方向別】自動車交通量(5)'!D32,'【方向別】自動車交通量(6)'!D32,'【方向別】自動車交通量(7)'!D32,'【方向別】自動車交通量(8)'!D32)</f>
        <v>547</v>
      </c>
      <c r="E32" s="105">
        <f>SUM('【方向別】自動車交通量(5)'!E32,'【方向別】自動車交通量(6)'!E32,'【方向別】自動車交通量(7)'!E32,'【方向別】自動車交通量(8)'!E32)</f>
        <v>79</v>
      </c>
      <c r="F32" s="105">
        <f>SUM('【方向別】自動車交通量(5)'!F32,'【方向別】自動車交通量(6)'!F32,'【方向別】自動車交通量(7)'!F32,'【方向別】自動車交通量(8)'!F32)</f>
        <v>48</v>
      </c>
      <c r="G32" s="105">
        <f>SUM('【方向別】自動車交通量(5)'!G32,'【方向別】自動車交通量(6)'!G32,'【方向別】自動車交通量(7)'!G32,'【方向別】自動車交通量(8)'!G32)</f>
        <v>1</v>
      </c>
      <c r="H32" s="105">
        <f t="shared" si="10"/>
        <v>626</v>
      </c>
      <c r="I32" s="105">
        <f t="shared" si="11"/>
        <v>49</v>
      </c>
      <c r="J32" s="105">
        <f t="shared" si="12"/>
        <v>675</v>
      </c>
      <c r="K32" s="104">
        <f t="shared" si="3"/>
        <v>7.3</v>
      </c>
      <c r="L32" s="103">
        <f t="shared" si="4"/>
        <v>9</v>
      </c>
    </row>
    <row r="33" spans="2:12" ht="14.45" customHeight="1">
      <c r="B33" s="108" t="s">
        <v>157</v>
      </c>
      <c r="C33" s="107"/>
      <c r="D33" s="106">
        <f>SUM('【方向別】自動車交通量(5)'!D33,'【方向別】自動車交通量(6)'!D33,'【方向別】自動車交通量(7)'!D33,'【方向別】自動車交通量(8)'!D33)</f>
        <v>455</v>
      </c>
      <c r="E33" s="105">
        <f>SUM('【方向別】自動車交通量(5)'!E33,'【方向別】自動車交通量(6)'!E33,'【方向別】自動車交通量(7)'!E33,'【方向別】自動車交通量(8)'!E33)</f>
        <v>65</v>
      </c>
      <c r="F33" s="105">
        <f>SUM('【方向別】自動車交通量(5)'!F33,'【方向別】自動車交通量(6)'!F33,'【方向別】自動車交通量(7)'!F33,'【方向別】自動車交通量(8)'!F33)</f>
        <v>35</v>
      </c>
      <c r="G33" s="105">
        <f>SUM('【方向別】自動車交通量(5)'!G33,'【方向別】自動車交通量(6)'!G33,'【方向別】自動車交通量(7)'!G33,'【方向別】自動車交通量(8)'!G33)</f>
        <v>4</v>
      </c>
      <c r="H33" s="105">
        <f t="shared" si="10"/>
        <v>520</v>
      </c>
      <c r="I33" s="105">
        <f t="shared" si="11"/>
        <v>39</v>
      </c>
      <c r="J33" s="105">
        <f t="shared" si="12"/>
        <v>559</v>
      </c>
      <c r="K33" s="104">
        <f t="shared" si="3"/>
        <v>7</v>
      </c>
      <c r="L33" s="103">
        <f t="shared" si="4"/>
        <v>7.4</v>
      </c>
    </row>
    <row r="34" spans="2:12" ht="14.45" customHeight="1">
      <c r="B34" s="108" t="s">
        <v>156</v>
      </c>
      <c r="C34" s="107"/>
      <c r="D34" s="106">
        <f>SUM('【方向別】自動車交通量(5)'!D34,'【方向別】自動車交通量(6)'!D34,'【方向別】自動車交通量(7)'!D34,'【方向別】自動車交通量(8)'!D34)</f>
        <v>478</v>
      </c>
      <c r="E34" s="105">
        <f>SUM('【方向別】自動車交通量(5)'!E34,'【方向別】自動車交通量(6)'!E34,'【方向別】自動車交通量(7)'!E34,'【方向別】自動車交通量(8)'!E34)</f>
        <v>66</v>
      </c>
      <c r="F34" s="105">
        <f>SUM('【方向別】自動車交通量(5)'!F34,'【方向別】自動車交通量(6)'!F34,'【方向別】自動車交通量(7)'!F34,'【方向別】自動車交通量(8)'!F34)</f>
        <v>38</v>
      </c>
      <c r="G34" s="105">
        <f>SUM('【方向別】自動車交通量(5)'!G34,'【方向別】自動車交通量(6)'!G34,'【方向別】自動車交通量(7)'!G34,'【方向別】自動車交通量(8)'!G34)</f>
        <v>3</v>
      </c>
      <c r="H34" s="105">
        <f t="shared" si="10"/>
        <v>544</v>
      </c>
      <c r="I34" s="105">
        <f t="shared" si="11"/>
        <v>41</v>
      </c>
      <c r="J34" s="105">
        <f t="shared" si="12"/>
        <v>585</v>
      </c>
      <c r="K34" s="104">
        <f t="shared" si="3"/>
        <v>7</v>
      </c>
      <c r="L34" s="103">
        <f t="shared" si="4"/>
        <v>7.8</v>
      </c>
    </row>
    <row r="35" spans="2:12" ht="14.45" customHeight="1">
      <c r="B35" s="108" t="s">
        <v>155</v>
      </c>
      <c r="C35" s="107"/>
      <c r="D35" s="106">
        <f>SUM('【方向別】自動車交通量(5)'!D35,'【方向別】自動車交通量(6)'!D35,'【方向別】自動車交通量(7)'!D35,'【方向別】自動車交通量(8)'!D35)</f>
        <v>442</v>
      </c>
      <c r="E35" s="105">
        <f>SUM('【方向別】自動車交通量(5)'!E35,'【方向別】自動車交通量(6)'!E35,'【方向別】自動車交通量(7)'!E35,'【方向別】自動車交通量(8)'!E35)</f>
        <v>79</v>
      </c>
      <c r="F35" s="105">
        <f>SUM('【方向別】自動車交通量(5)'!F35,'【方向別】自動車交通量(6)'!F35,'【方向別】自動車交通量(7)'!F35,'【方向別】自動車交通量(8)'!F35)</f>
        <v>32</v>
      </c>
      <c r="G35" s="105">
        <f>SUM('【方向別】自動車交通量(5)'!G35,'【方向別】自動車交通量(6)'!G35,'【方向別】自動車交通量(7)'!G35,'【方向別】自動車交通量(8)'!G35)</f>
        <v>7</v>
      </c>
      <c r="H35" s="105">
        <f t="shared" si="10"/>
        <v>521</v>
      </c>
      <c r="I35" s="105">
        <f t="shared" si="11"/>
        <v>39</v>
      </c>
      <c r="J35" s="105">
        <f t="shared" si="12"/>
        <v>560</v>
      </c>
      <c r="K35" s="104">
        <f t="shared" si="3"/>
        <v>7</v>
      </c>
      <c r="L35" s="103">
        <f t="shared" si="4"/>
        <v>7.4</v>
      </c>
    </row>
    <row r="36" spans="2:12" ht="14.45" customHeight="1">
      <c r="B36" s="108" t="s">
        <v>154</v>
      </c>
      <c r="C36" s="107"/>
      <c r="D36" s="106">
        <f>SUM('【方向別】自動車交通量(5)'!D36,'【方向別】自動車交通量(6)'!D36,'【方向別】自動車交通量(7)'!D36,'【方向別】自動車交通量(8)'!D36)</f>
        <v>429</v>
      </c>
      <c r="E36" s="105">
        <f>SUM('【方向別】自動車交通量(5)'!E36,'【方向別】自動車交通量(6)'!E36,'【方向別】自動車交通量(7)'!E36,'【方向別】自動車交通量(8)'!E36)</f>
        <v>79</v>
      </c>
      <c r="F36" s="105">
        <f>SUM('【方向別】自動車交通量(5)'!F36,'【方向別】自動車交通量(6)'!F36,'【方向別】自動車交通量(7)'!F36,'【方向別】自動車交通量(8)'!F36)</f>
        <v>38</v>
      </c>
      <c r="G36" s="105">
        <f>SUM('【方向別】自動車交通量(5)'!G36,'【方向別】自動車交通量(6)'!G36,'【方向別】自動車交通量(7)'!G36,'【方向別】自動車交通量(8)'!G36)</f>
        <v>7</v>
      </c>
      <c r="H36" s="105">
        <f t="shared" si="10"/>
        <v>508</v>
      </c>
      <c r="I36" s="105">
        <f t="shared" si="11"/>
        <v>45</v>
      </c>
      <c r="J36" s="105">
        <f t="shared" si="12"/>
        <v>553</v>
      </c>
      <c r="K36" s="104">
        <f t="shared" si="3"/>
        <v>8.1</v>
      </c>
      <c r="L36" s="103">
        <f t="shared" si="4"/>
        <v>7.3</v>
      </c>
    </row>
    <row r="37" spans="2:12" ht="14.45" customHeight="1">
      <c r="B37" s="108" t="s">
        <v>153</v>
      </c>
      <c r="C37" s="107"/>
      <c r="D37" s="106">
        <f>SUM('【方向別】自動車交通量(5)'!D37,'【方向別】自動車交通量(6)'!D37,'【方向別】自動車交通量(7)'!D37,'【方向別】自動車交通量(8)'!D37)</f>
        <v>488</v>
      </c>
      <c r="E37" s="105">
        <f>SUM('【方向別】自動車交通量(5)'!E37,'【方向別】自動車交通量(6)'!E37,'【方向別】自動車交通量(7)'!E37,'【方向別】自動車交通量(8)'!E37)</f>
        <v>85</v>
      </c>
      <c r="F37" s="105">
        <f>SUM('【方向別】自動車交通量(5)'!F37,'【方向別】自動車交通量(6)'!F37,'【方向別】自動車交通量(7)'!F37,'【方向別】自動車交通量(8)'!F37)</f>
        <v>22</v>
      </c>
      <c r="G37" s="105">
        <f>SUM('【方向別】自動車交通量(5)'!G37,'【方向別】自動車交通量(6)'!G37,'【方向別】自動車交通量(7)'!G37,'【方向別】自動車交通量(8)'!G37)</f>
        <v>6</v>
      </c>
      <c r="H37" s="105">
        <f t="shared" si="10"/>
        <v>573</v>
      </c>
      <c r="I37" s="105">
        <f t="shared" si="11"/>
        <v>28</v>
      </c>
      <c r="J37" s="105">
        <f t="shared" si="12"/>
        <v>601</v>
      </c>
      <c r="K37" s="104">
        <f t="shared" si="3"/>
        <v>4.7</v>
      </c>
      <c r="L37" s="103">
        <f t="shared" si="4"/>
        <v>8</v>
      </c>
    </row>
    <row r="38" spans="2:12" ht="14.45" customHeight="1">
      <c r="B38" s="102" t="s">
        <v>99</v>
      </c>
      <c r="C38" s="101"/>
      <c r="D38" s="100">
        <f>SUM('【方向別】自動車交通量(5)'!D38,'【方向別】自動車交通量(6)'!D38,'【方向別】自動車交通量(7)'!D38,'【方向別】自動車交通量(8)'!D38)</f>
        <v>81</v>
      </c>
      <c r="E38" s="99">
        <f>SUM('【方向別】自動車交通量(5)'!E38,'【方向別】自動車交通量(6)'!E38,'【方向別】自動車交通量(7)'!E38,'【方向別】自動車交通量(8)'!E38)</f>
        <v>14</v>
      </c>
      <c r="F38" s="99">
        <f>SUM('【方向別】自動車交通量(5)'!F38,'【方向別】自動車交通量(6)'!F38,'【方向別】自動車交通量(7)'!F38,'【方向別】自動車交通量(8)'!F38)</f>
        <v>2</v>
      </c>
      <c r="G38" s="99">
        <f>SUM('【方向別】自動車交通量(5)'!G38,'【方向別】自動車交通量(6)'!G38,'【方向別】自動車交通量(7)'!G38,'【方向別】自動車交通量(8)'!G38)</f>
        <v>0</v>
      </c>
      <c r="H38" s="99">
        <f t="shared" si="10"/>
        <v>95</v>
      </c>
      <c r="I38" s="99">
        <f t="shared" si="11"/>
        <v>2</v>
      </c>
      <c r="J38" s="99">
        <f t="shared" si="12"/>
        <v>97</v>
      </c>
      <c r="K38" s="98">
        <f t="shared" si="3"/>
        <v>2.1</v>
      </c>
      <c r="L38" s="97">
        <f t="shared" si="4"/>
        <v>1.3</v>
      </c>
    </row>
    <row r="39" spans="2:12" ht="14.45" customHeight="1">
      <c r="B39" s="96" t="s">
        <v>98</v>
      </c>
      <c r="C39" s="95"/>
      <c r="D39" s="94">
        <f>SUM('【方向別】自動車交通量(5)'!D39,'【方向別】自動車交通量(6)'!D39,'【方向別】自動車交通量(7)'!D39,'【方向別】自動車交通量(8)'!D39)</f>
        <v>93</v>
      </c>
      <c r="E39" s="93">
        <f>SUM('【方向別】自動車交通量(5)'!E39,'【方向別】自動車交通量(6)'!E39,'【方向別】自動車交通量(7)'!E39,'【方向別】自動車交通量(8)'!E39)</f>
        <v>19</v>
      </c>
      <c r="F39" s="93">
        <f>SUM('【方向別】自動車交通量(5)'!F39,'【方向別】自動車交通量(6)'!F39,'【方向別】自動車交通量(7)'!F39,'【方向別】自動車交通量(8)'!F39)</f>
        <v>6</v>
      </c>
      <c r="G39" s="93">
        <f>SUM('【方向別】自動車交通量(5)'!G39,'【方向別】自動車交通量(6)'!G39,'【方向別】自動車交通量(7)'!G39,'【方向別】自動車交通量(8)'!G39)</f>
        <v>1</v>
      </c>
      <c r="H39" s="93">
        <f t="shared" si="10"/>
        <v>112</v>
      </c>
      <c r="I39" s="93">
        <f t="shared" si="11"/>
        <v>7</v>
      </c>
      <c r="J39" s="93">
        <f t="shared" si="12"/>
        <v>119</v>
      </c>
      <c r="K39" s="92">
        <f t="shared" si="3"/>
        <v>5.9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f>SUM('【方向別】自動車交通量(5)'!D40,'【方向別】自動車交通量(6)'!D40,'【方向別】自動車交通量(7)'!D40,'【方向別】自動車交通量(8)'!D40)</f>
        <v>91</v>
      </c>
      <c r="E40" s="93">
        <f>SUM('【方向別】自動車交通量(5)'!E40,'【方向別】自動車交通量(6)'!E40,'【方向別】自動車交通量(7)'!E40,'【方向別】自動車交通量(8)'!E40)</f>
        <v>19</v>
      </c>
      <c r="F40" s="93">
        <f>SUM('【方向別】自動車交通量(5)'!F40,'【方向別】自動車交通量(6)'!F40,'【方向別】自動車交通量(7)'!F40,'【方向別】自動車交通量(8)'!F40)</f>
        <v>3</v>
      </c>
      <c r="G40" s="93">
        <f>SUM('【方向別】自動車交通量(5)'!G40,'【方向別】自動車交通量(6)'!G40,'【方向別】自動車交通量(7)'!G40,'【方向別】自動車交通量(8)'!G40)</f>
        <v>2</v>
      </c>
      <c r="H40" s="93">
        <f t="shared" si="10"/>
        <v>110</v>
      </c>
      <c r="I40" s="93">
        <f t="shared" si="11"/>
        <v>5</v>
      </c>
      <c r="J40" s="93">
        <f t="shared" si="12"/>
        <v>115</v>
      </c>
      <c r="K40" s="92">
        <f t="shared" si="3"/>
        <v>4.3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SUM('【方向別】自動車交通量(5)'!D41,'【方向別】自動車交通量(6)'!D41,'【方向別】自動車交通量(7)'!D41,'【方向別】自動車交通量(8)'!D41)</f>
        <v>81</v>
      </c>
      <c r="E41" s="93">
        <f>SUM('【方向別】自動車交通量(5)'!E41,'【方向別】自動車交通量(6)'!E41,'【方向別】自動車交通量(7)'!E41,'【方向別】自動車交通量(8)'!E41)</f>
        <v>22</v>
      </c>
      <c r="F41" s="93">
        <f>SUM('【方向別】自動車交通量(5)'!F41,'【方向別】自動車交通量(6)'!F41,'【方向別】自動車交通量(7)'!F41,'【方向別】自動車交通量(8)'!F41)</f>
        <v>3</v>
      </c>
      <c r="G41" s="93">
        <f>SUM('【方向別】自動車交通量(5)'!G41,'【方向別】自動車交通量(6)'!G41,'【方向別】自動車交通量(7)'!G41,'【方向別】自動車交通量(8)'!G41)</f>
        <v>0</v>
      </c>
      <c r="H41" s="93">
        <f t="shared" si="10"/>
        <v>103</v>
      </c>
      <c r="I41" s="93">
        <f t="shared" si="11"/>
        <v>3</v>
      </c>
      <c r="J41" s="93">
        <f t="shared" si="12"/>
        <v>106</v>
      </c>
      <c r="K41" s="92">
        <f t="shared" si="3"/>
        <v>2.8</v>
      </c>
      <c r="L41" s="91">
        <f t="shared" si="4"/>
        <v>1.4</v>
      </c>
    </row>
    <row r="42" spans="2:12" ht="14.45" customHeight="1">
      <c r="B42" s="96" t="s">
        <v>95</v>
      </c>
      <c r="C42" s="95"/>
      <c r="D42" s="94">
        <f>SUM('【方向別】自動車交通量(5)'!D42,'【方向別】自動車交通量(6)'!D42,'【方向別】自動車交通量(7)'!D42,'【方向別】自動車交通量(8)'!D42)</f>
        <v>95</v>
      </c>
      <c r="E42" s="93">
        <f>SUM('【方向別】自動車交通量(5)'!E42,'【方向別】自動車交通量(6)'!E42,'【方向別】自動車交通量(7)'!E42,'【方向別】自動車交通量(8)'!E42)</f>
        <v>14</v>
      </c>
      <c r="F42" s="93">
        <f>SUM('【方向別】自動車交通量(5)'!F42,'【方向別】自動車交通量(6)'!F42,'【方向別】自動車交通量(7)'!F42,'【方向別】自動車交通量(8)'!F42)</f>
        <v>7</v>
      </c>
      <c r="G42" s="93">
        <f>SUM('【方向別】自動車交通量(5)'!G42,'【方向別】自動車交通量(6)'!G42,'【方向別】自動車交通量(7)'!G42,'【方向別】自動車交通量(8)'!G42)</f>
        <v>1</v>
      </c>
      <c r="H42" s="93">
        <f t="shared" si="10"/>
        <v>109</v>
      </c>
      <c r="I42" s="93">
        <f t="shared" si="11"/>
        <v>8</v>
      </c>
      <c r="J42" s="93">
        <f t="shared" si="12"/>
        <v>117</v>
      </c>
      <c r="K42" s="92">
        <f t="shared" si="3"/>
        <v>6.8</v>
      </c>
      <c r="L42" s="91">
        <f t="shared" si="4"/>
        <v>1.6</v>
      </c>
    </row>
    <row r="43" spans="2:12" ht="14.45" customHeight="1">
      <c r="B43" s="90" t="s">
        <v>152</v>
      </c>
      <c r="C43" s="89"/>
      <c r="D43" s="88">
        <f>SUM('【方向別】自動車交通量(5)'!D43,'【方向別】自動車交通量(6)'!D43,'【方向別】自動車交通量(7)'!D43,'【方向別】自動車交通量(8)'!D43)</f>
        <v>101</v>
      </c>
      <c r="E43" s="87">
        <f>SUM('【方向別】自動車交通量(5)'!E43,'【方向別】自動車交通量(6)'!E43,'【方向別】自動車交通量(7)'!E43,'【方向別】自動車交通量(8)'!E43)</f>
        <v>8</v>
      </c>
      <c r="F43" s="87">
        <f>SUM('【方向別】自動車交通量(5)'!F43,'【方向別】自動車交通量(6)'!F43,'【方向別】自動車交通量(7)'!F43,'【方向別】自動車交通量(8)'!F43)</f>
        <v>3</v>
      </c>
      <c r="G43" s="87">
        <f>SUM('【方向別】自動車交通量(5)'!G43,'【方向別】自動車交通量(6)'!G43,'【方向別】自動車交通量(7)'!G43,'【方向別】自動車交通量(8)'!G43)</f>
        <v>1</v>
      </c>
      <c r="H43" s="87">
        <f t="shared" si="10"/>
        <v>109</v>
      </c>
      <c r="I43" s="87">
        <f t="shared" si="11"/>
        <v>4</v>
      </c>
      <c r="J43" s="87">
        <f t="shared" si="12"/>
        <v>113</v>
      </c>
      <c r="K43" s="86">
        <f t="shared" si="3"/>
        <v>3.5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542</v>
      </c>
      <c r="E44" s="81">
        <f t="shared" si="13"/>
        <v>96</v>
      </c>
      <c r="F44" s="81">
        <f t="shared" si="13"/>
        <v>24</v>
      </c>
      <c r="G44" s="81">
        <f t="shared" si="13"/>
        <v>5</v>
      </c>
      <c r="H44" s="81">
        <f t="shared" si="13"/>
        <v>638</v>
      </c>
      <c r="I44" s="81">
        <f t="shared" si="13"/>
        <v>29</v>
      </c>
      <c r="J44" s="81">
        <f t="shared" si="13"/>
        <v>667</v>
      </c>
      <c r="K44" s="80">
        <f t="shared" si="3"/>
        <v>4.3</v>
      </c>
      <c r="L44" s="79">
        <f t="shared" si="4"/>
        <v>8.9</v>
      </c>
    </row>
    <row r="45" spans="2:12" ht="14.45" customHeight="1" thickTop="1">
      <c r="B45" s="102" t="s">
        <v>92</v>
      </c>
      <c r="C45" s="101"/>
      <c r="D45" s="100">
        <f>SUM('【方向別】自動車交通量(5)'!D45,'【方向別】自動車交通量(6)'!D45,'【方向別】自動車交通量(7)'!D45,'【方向別】自動車交通量(8)'!D45)</f>
        <v>90</v>
      </c>
      <c r="E45" s="99">
        <f>SUM('【方向別】自動車交通量(5)'!E45,'【方向別】自動車交通量(6)'!E45,'【方向別】自動車交通量(7)'!E45,'【方向別】自動車交通量(8)'!E45)</f>
        <v>5</v>
      </c>
      <c r="F45" s="99">
        <f>SUM('【方向別】自動車交通量(5)'!F45,'【方向別】自動車交通量(6)'!F45,'【方向別】自動車交通量(7)'!F45,'【方向別】自動車交通量(8)'!F45)</f>
        <v>8</v>
      </c>
      <c r="G45" s="99">
        <f>SUM('【方向別】自動車交通量(5)'!G45,'【方向別】自動車交通量(6)'!G45,'【方向別】自動車交通量(7)'!G45,'【方向別】自動車交通量(8)'!G45)</f>
        <v>1</v>
      </c>
      <c r="H45" s="99">
        <f t="shared" ref="H45:H50" si="14">SUM(D45:E45)</f>
        <v>95</v>
      </c>
      <c r="I45" s="99">
        <f t="shared" ref="I45:I50" si="15">SUM(F45:G45)</f>
        <v>9</v>
      </c>
      <c r="J45" s="99">
        <f t="shared" ref="J45:J50" si="16">SUM(H45:I45)</f>
        <v>104</v>
      </c>
      <c r="K45" s="98">
        <f t="shared" si="3"/>
        <v>8.6999999999999993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SUM('【方向別】自動車交通量(5)'!D46,'【方向別】自動車交通量(6)'!D46,'【方向別】自動車交通量(7)'!D46,'【方向別】自動車交通量(8)'!D46)</f>
        <v>97</v>
      </c>
      <c r="E46" s="93">
        <f>SUM('【方向別】自動車交通量(5)'!E46,'【方向別】自動車交通量(6)'!E46,'【方向別】自動車交通量(7)'!E46,'【方向別】自動車交通量(8)'!E46)</f>
        <v>10</v>
      </c>
      <c r="F46" s="93">
        <f>SUM('【方向別】自動車交通量(5)'!F46,'【方向別】自動車交通量(6)'!F46,'【方向別】自動車交通量(7)'!F46,'【方向別】自動車交通量(8)'!F46)</f>
        <v>1</v>
      </c>
      <c r="G46" s="93">
        <f>SUM('【方向別】自動車交通量(5)'!G46,'【方向別】自動車交通量(6)'!G46,'【方向別】自動車交通量(7)'!G46,'【方向別】自動車交通量(8)'!G46)</f>
        <v>2</v>
      </c>
      <c r="H46" s="93">
        <f t="shared" si="14"/>
        <v>107</v>
      </c>
      <c r="I46" s="93">
        <f t="shared" si="15"/>
        <v>3</v>
      </c>
      <c r="J46" s="93">
        <f t="shared" si="16"/>
        <v>110</v>
      </c>
      <c r="K46" s="92">
        <f t="shared" si="3"/>
        <v>2.7</v>
      </c>
      <c r="L46" s="91">
        <f t="shared" si="4"/>
        <v>1.5</v>
      </c>
    </row>
    <row r="47" spans="2:12" ht="14.45" customHeight="1">
      <c r="B47" s="96" t="s">
        <v>90</v>
      </c>
      <c r="C47" s="95"/>
      <c r="D47" s="94">
        <f>SUM('【方向別】自動車交通量(5)'!D47,'【方向別】自動車交通量(6)'!D47,'【方向別】自動車交通量(7)'!D47,'【方向別】自動車交通量(8)'!D47)</f>
        <v>74</v>
      </c>
      <c r="E47" s="93">
        <f>SUM('【方向別】自動車交通量(5)'!E47,'【方向別】自動車交通量(6)'!E47,'【方向別】自動車交通量(7)'!E47,'【方向別】自動車交通量(8)'!E47)</f>
        <v>1</v>
      </c>
      <c r="F47" s="93">
        <f>SUM('【方向別】自動車交通量(5)'!F47,'【方向別】自動車交通量(6)'!F47,'【方向別】自動車交通量(7)'!F47,'【方向別】自動車交通量(8)'!F47)</f>
        <v>3</v>
      </c>
      <c r="G47" s="93">
        <f>SUM('【方向別】自動車交通量(5)'!G47,'【方向別】自動車交通量(6)'!G47,'【方向別】自動車交通量(7)'!G47,'【方向別】自動車交通量(8)'!G47)</f>
        <v>0</v>
      </c>
      <c r="H47" s="93">
        <f t="shared" si="14"/>
        <v>75</v>
      </c>
      <c r="I47" s="93">
        <f t="shared" si="15"/>
        <v>3</v>
      </c>
      <c r="J47" s="93">
        <f t="shared" si="16"/>
        <v>78</v>
      </c>
      <c r="K47" s="92">
        <f t="shared" si="3"/>
        <v>3.8</v>
      </c>
      <c r="L47" s="91">
        <f t="shared" si="4"/>
        <v>1</v>
      </c>
    </row>
    <row r="48" spans="2:12" ht="14.45" customHeight="1">
      <c r="B48" s="96" t="s">
        <v>89</v>
      </c>
      <c r="C48" s="95"/>
      <c r="D48" s="94">
        <f>SUM('【方向別】自動車交通量(5)'!D48,'【方向別】自動車交通量(6)'!D48,'【方向別】自動車交通量(7)'!D48,'【方向別】自動車交通量(8)'!D48)</f>
        <v>83</v>
      </c>
      <c r="E48" s="93">
        <f>SUM('【方向別】自動車交通量(5)'!E48,'【方向別】自動車交通量(6)'!E48,'【方向別】自動車交通量(7)'!E48,'【方向別】自動車交通量(8)'!E48)</f>
        <v>4</v>
      </c>
      <c r="F48" s="93">
        <f>SUM('【方向別】自動車交通量(5)'!F48,'【方向別】自動車交通量(6)'!F48,'【方向別】自動車交通量(7)'!F48,'【方向別】自動車交通量(8)'!F48)</f>
        <v>3</v>
      </c>
      <c r="G48" s="93">
        <f>SUM('【方向別】自動車交通量(5)'!G48,'【方向別】自動車交通量(6)'!G48,'【方向別】自動車交通量(7)'!G48,'【方向別】自動車交通量(8)'!G48)</f>
        <v>0</v>
      </c>
      <c r="H48" s="93">
        <f t="shared" si="14"/>
        <v>87</v>
      </c>
      <c r="I48" s="93">
        <f t="shared" si="15"/>
        <v>3</v>
      </c>
      <c r="J48" s="93">
        <f t="shared" si="16"/>
        <v>90</v>
      </c>
      <c r="K48" s="92">
        <f t="shared" si="3"/>
        <v>3.3</v>
      </c>
      <c r="L48" s="91">
        <f t="shared" si="4"/>
        <v>1.2</v>
      </c>
    </row>
    <row r="49" spans="2:13" ht="14.45" customHeight="1">
      <c r="B49" s="96" t="s">
        <v>88</v>
      </c>
      <c r="C49" s="95"/>
      <c r="D49" s="94">
        <f>SUM('【方向別】自動車交通量(5)'!D49,'【方向別】自動車交通量(6)'!D49,'【方向別】自動車交通量(7)'!D49,'【方向別】自動車交通量(8)'!D49)</f>
        <v>127</v>
      </c>
      <c r="E49" s="93">
        <f>SUM('【方向別】自動車交通量(5)'!E49,'【方向別】自動車交通量(6)'!E49,'【方向別】自動車交通量(7)'!E49,'【方向別】自動車交通量(8)'!E49)</f>
        <v>8</v>
      </c>
      <c r="F49" s="93">
        <f>SUM('【方向別】自動車交通量(5)'!F49,'【方向別】自動車交通量(6)'!F49,'【方向別】自動車交通量(7)'!F49,'【方向別】自動車交通量(8)'!F49)</f>
        <v>5</v>
      </c>
      <c r="G49" s="93">
        <f>SUM('【方向別】自動車交通量(5)'!G49,'【方向別】自動車交通量(6)'!G49,'【方向別】自動車交通量(7)'!G49,'【方向別】自動車交通量(8)'!G49)</f>
        <v>0</v>
      </c>
      <c r="H49" s="93">
        <f t="shared" si="14"/>
        <v>135</v>
      </c>
      <c r="I49" s="93">
        <f t="shared" si="15"/>
        <v>5</v>
      </c>
      <c r="J49" s="93">
        <f t="shared" si="16"/>
        <v>140</v>
      </c>
      <c r="K49" s="92">
        <f t="shared" si="3"/>
        <v>3.6</v>
      </c>
      <c r="L49" s="91">
        <f t="shared" si="4"/>
        <v>1.9</v>
      </c>
    </row>
    <row r="50" spans="2:13" ht="14.45" customHeight="1">
      <c r="B50" s="90" t="s">
        <v>151</v>
      </c>
      <c r="C50" s="89"/>
      <c r="D50" s="88">
        <f>SUM('【方向別】自動車交通量(5)'!D50,'【方向別】自動車交通量(6)'!D50,'【方向別】自動車交通量(7)'!D50,'【方向別】自動車交通量(8)'!D50)</f>
        <v>51</v>
      </c>
      <c r="E50" s="87">
        <f>SUM('【方向別】自動車交通量(5)'!E50,'【方向別】自動車交通量(6)'!E50,'【方向別】自動車交通量(7)'!E50,'【方向別】自動車交通量(8)'!E50)</f>
        <v>2</v>
      </c>
      <c r="F50" s="87">
        <f>SUM('【方向別】自動車交通量(5)'!F50,'【方向別】自動車交通量(6)'!F50,'【方向別】自動車交通量(7)'!F50,'【方向別】自動車交通量(8)'!F50)</f>
        <v>0</v>
      </c>
      <c r="G50" s="87">
        <f>SUM('【方向別】自動車交通量(5)'!G50,'【方向別】自動車交通量(6)'!G50,'【方向別】自動車交通量(7)'!G50,'【方向別】自動車交通量(8)'!G50)</f>
        <v>0</v>
      </c>
      <c r="H50" s="87">
        <f t="shared" si="14"/>
        <v>53</v>
      </c>
      <c r="I50" s="87">
        <f t="shared" si="15"/>
        <v>0</v>
      </c>
      <c r="J50" s="87">
        <f t="shared" si="16"/>
        <v>53</v>
      </c>
      <c r="K50" s="86">
        <f t="shared" si="3"/>
        <v>0</v>
      </c>
      <c r="L50" s="85">
        <f t="shared" si="4"/>
        <v>0.7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522</v>
      </c>
      <c r="E51" s="81">
        <f t="shared" si="17"/>
        <v>30</v>
      </c>
      <c r="F51" s="81">
        <f t="shared" si="17"/>
        <v>20</v>
      </c>
      <c r="G51" s="81">
        <f t="shared" si="17"/>
        <v>3</v>
      </c>
      <c r="H51" s="81">
        <f t="shared" si="17"/>
        <v>552</v>
      </c>
      <c r="I51" s="81">
        <f t="shared" si="17"/>
        <v>23</v>
      </c>
      <c r="J51" s="81">
        <f t="shared" si="17"/>
        <v>575</v>
      </c>
      <c r="K51" s="80">
        <f t="shared" si="3"/>
        <v>4</v>
      </c>
      <c r="L51" s="79">
        <f t="shared" si="4"/>
        <v>7.6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6180</v>
      </c>
      <c r="E52" s="75">
        <f t="shared" si="18"/>
        <v>885</v>
      </c>
      <c r="F52" s="75">
        <f t="shared" si="18"/>
        <v>412</v>
      </c>
      <c r="G52" s="75">
        <f t="shared" si="18"/>
        <v>51</v>
      </c>
      <c r="H52" s="75">
        <f t="shared" si="18"/>
        <v>7065</v>
      </c>
      <c r="I52" s="75">
        <f t="shared" si="18"/>
        <v>463</v>
      </c>
      <c r="J52" s="75">
        <f t="shared" si="18"/>
        <v>7528</v>
      </c>
      <c r="K52" s="74">
        <f t="shared" si="3"/>
        <v>6.2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7" sqref="M17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172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SUM('【方向別】自動車交通量(4)'!D16,'【方向別】自動車交通量(9)'!D16,'【方向別】自動車交通量(14)'!D16,'【方向別】自動車交通量(19)'!D16)</f>
        <v>47</v>
      </c>
      <c r="E16" s="99">
        <f>SUM('【方向別】自動車交通量(4)'!E16,'【方向別】自動車交通量(9)'!E16,'【方向別】自動車交通量(14)'!E16,'【方向別】自動車交通量(19)'!E16)</f>
        <v>8</v>
      </c>
      <c r="F16" s="99">
        <f>SUM('【方向別】自動車交通量(4)'!F16,'【方向別】自動車交通量(9)'!F16,'【方向別】自動車交通量(14)'!F16,'【方向別】自動車交通量(19)'!F16)</f>
        <v>5</v>
      </c>
      <c r="G16" s="99">
        <f>SUM('【方向別】自動車交通量(4)'!G16,'【方向別】自動車交通量(9)'!G16,'【方向別】自動車交通量(14)'!G16,'【方向別】自動車交通量(19)'!G16)</f>
        <v>0</v>
      </c>
      <c r="H16" s="99">
        <f t="shared" ref="H16:H21" si="0">SUM(D16:E16)</f>
        <v>55</v>
      </c>
      <c r="I16" s="99">
        <f t="shared" ref="I16:I21" si="1">SUM(F16:G16)</f>
        <v>5</v>
      </c>
      <c r="J16" s="99">
        <f t="shared" ref="J16:J21" si="2">SUM(H16:I16)</f>
        <v>60</v>
      </c>
      <c r="K16" s="98">
        <f t="shared" ref="K16:K52" si="3">IF(J16=0,0,ROUND(I16/J16*100,1))</f>
        <v>8.3000000000000007</v>
      </c>
      <c r="L16" s="97">
        <f t="shared" ref="L16:L52" si="4">IF(J16=0,0,ROUND(J16/$J$52*100,1))</f>
        <v>1</v>
      </c>
    </row>
    <row r="17" spans="2:12" ht="14.45" customHeight="1">
      <c r="B17" s="96" t="s">
        <v>166</v>
      </c>
      <c r="C17" s="95"/>
      <c r="D17" s="94">
        <f>SUM('【方向別】自動車交通量(4)'!D17,'【方向別】自動車交通量(9)'!D17,'【方向別】自動車交通量(14)'!D17,'【方向別】自動車交通量(19)'!D17)</f>
        <v>67</v>
      </c>
      <c r="E17" s="93">
        <f>SUM('【方向別】自動車交通量(4)'!E17,'【方向別】自動車交通量(9)'!E17,'【方向別】自動車交通量(14)'!E17,'【方向別】自動車交通量(19)'!E17)</f>
        <v>6</v>
      </c>
      <c r="F17" s="93">
        <f>SUM('【方向別】自動車交通量(4)'!F17,'【方向別】自動車交通量(9)'!F17,'【方向別】自動車交通量(14)'!F17,'【方向別】自動車交通量(19)'!F17)</f>
        <v>6</v>
      </c>
      <c r="G17" s="93">
        <f>SUM('【方向別】自動車交通量(4)'!G17,'【方向別】自動車交通量(9)'!G17,'【方向別】自動車交通量(14)'!G17,'【方向別】自動車交通量(19)'!G17)</f>
        <v>1</v>
      </c>
      <c r="H17" s="93">
        <f t="shared" si="0"/>
        <v>73</v>
      </c>
      <c r="I17" s="93">
        <f t="shared" si="1"/>
        <v>7</v>
      </c>
      <c r="J17" s="93">
        <f t="shared" si="2"/>
        <v>80</v>
      </c>
      <c r="K17" s="92">
        <f t="shared" si="3"/>
        <v>8.8000000000000007</v>
      </c>
      <c r="L17" s="91">
        <f t="shared" si="4"/>
        <v>1.3</v>
      </c>
    </row>
    <row r="18" spans="2:12" ht="14.45" customHeight="1">
      <c r="B18" s="96" t="s">
        <v>165</v>
      </c>
      <c r="C18" s="95"/>
      <c r="D18" s="94">
        <f>SUM('【方向別】自動車交通量(4)'!D18,'【方向別】自動車交通量(9)'!D18,'【方向別】自動車交通量(14)'!D18,'【方向別】自動車交通量(19)'!D18)</f>
        <v>83</v>
      </c>
      <c r="E18" s="93">
        <f>SUM('【方向別】自動車交通量(4)'!E18,'【方向別】自動車交通量(9)'!E18,'【方向別】自動車交通量(14)'!E18,'【方向別】自動車交通量(19)'!E18)</f>
        <v>10</v>
      </c>
      <c r="F18" s="93">
        <f>SUM('【方向別】自動車交通量(4)'!F18,'【方向別】自動車交通量(9)'!F18,'【方向別】自動車交通量(14)'!F18,'【方向別】自動車交通量(19)'!F18)</f>
        <v>9</v>
      </c>
      <c r="G18" s="93">
        <f>SUM('【方向別】自動車交通量(4)'!G18,'【方向別】自動車交通量(9)'!G18,'【方向別】自動車交通量(14)'!G18,'【方向別】自動車交通量(19)'!G18)</f>
        <v>0</v>
      </c>
      <c r="H18" s="93">
        <f t="shared" si="0"/>
        <v>93</v>
      </c>
      <c r="I18" s="93">
        <f t="shared" si="1"/>
        <v>9</v>
      </c>
      <c r="J18" s="93">
        <f t="shared" si="2"/>
        <v>102</v>
      </c>
      <c r="K18" s="92">
        <f t="shared" si="3"/>
        <v>8.8000000000000007</v>
      </c>
      <c r="L18" s="91">
        <f t="shared" si="4"/>
        <v>1.7</v>
      </c>
    </row>
    <row r="19" spans="2:12" ht="14.45" customHeight="1">
      <c r="B19" s="96" t="s">
        <v>164</v>
      </c>
      <c r="C19" s="95"/>
      <c r="D19" s="94">
        <f>SUM('【方向別】自動車交通量(4)'!D19,'【方向別】自動車交通量(9)'!D19,'【方向別】自動車交通量(14)'!D19,'【方向別】自動車交通量(19)'!D19)</f>
        <v>64</v>
      </c>
      <c r="E19" s="93">
        <f>SUM('【方向別】自動車交通量(4)'!E19,'【方向別】自動車交通量(9)'!E19,'【方向別】自動車交通量(14)'!E19,'【方向別】自動車交通量(19)'!E19)</f>
        <v>6</v>
      </c>
      <c r="F19" s="93">
        <f>SUM('【方向別】自動車交通量(4)'!F19,'【方向別】自動車交通量(9)'!F19,'【方向別】自動車交通量(14)'!F19,'【方向別】自動車交通量(19)'!F19)</f>
        <v>5</v>
      </c>
      <c r="G19" s="93">
        <f>SUM('【方向別】自動車交通量(4)'!G19,'【方向別】自動車交通量(9)'!G19,'【方向別】自動車交通量(14)'!G19,'【方向別】自動車交通量(19)'!G19)</f>
        <v>2</v>
      </c>
      <c r="H19" s="93">
        <f t="shared" si="0"/>
        <v>70</v>
      </c>
      <c r="I19" s="93">
        <f t="shared" si="1"/>
        <v>7</v>
      </c>
      <c r="J19" s="93">
        <f t="shared" si="2"/>
        <v>77</v>
      </c>
      <c r="K19" s="92">
        <f t="shared" si="3"/>
        <v>9.1</v>
      </c>
      <c r="L19" s="91">
        <f t="shared" si="4"/>
        <v>1.3</v>
      </c>
    </row>
    <row r="20" spans="2:12" ht="14.45" customHeight="1">
      <c r="B20" s="96" t="s">
        <v>163</v>
      </c>
      <c r="C20" s="95"/>
      <c r="D20" s="94">
        <f>SUM('【方向別】自動車交通量(4)'!D20,'【方向別】自動車交通量(9)'!D20,'【方向別】自動車交通量(14)'!D20,'【方向別】自動車交通量(19)'!D20)</f>
        <v>72</v>
      </c>
      <c r="E20" s="93">
        <f>SUM('【方向別】自動車交通量(4)'!E20,'【方向別】自動車交通量(9)'!E20,'【方向別】自動車交通量(14)'!E20,'【方向別】自動車交通量(19)'!E20)</f>
        <v>10</v>
      </c>
      <c r="F20" s="93">
        <f>SUM('【方向別】自動車交通量(4)'!F20,'【方向別】自動車交通量(9)'!F20,'【方向別】自動車交通量(14)'!F20,'【方向別】自動車交通量(19)'!F20)</f>
        <v>7</v>
      </c>
      <c r="G20" s="93">
        <f>SUM('【方向別】自動車交通量(4)'!G20,'【方向別】自動車交通量(9)'!G20,'【方向別】自動車交通量(14)'!G20,'【方向別】自動車交通量(19)'!G20)</f>
        <v>0</v>
      </c>
      <c r="H20" s="93">
        <f t="shared" si="0"/>
        <v>82</v>
      </c>
      <c r="I20" s="93">
        <f t="shared" si="1"/>
        <v>7</v>
      </c>
      <c r="J20" s="93">
        <f t="shared" si="2"/>
        <v>89</v>
      </c>
      <c r="K20" s="92">
        <f t="shared" si="3"/>
        <v>7.9</v>
      </c>
      <c r="L20" s="91">
        <f t="shared" si="4"/>
        <v>1.5</v>
      </c>
    </row>
    <row r="21" spans="2:12" ht="14.45" customHeight="1">
      <c r="B21" s="90" t="s">
        <v>162</v>
      </c>
      <c r="C21" s="89"/>
      <c r="D21" s="88">
        <f>SUM('【方向別】自動車交通量(4)'!D21,'【方向別】自動車交通量(9)'!D21,'【方向別】自動車交通量(14)'!D21,'【方向別】自動車交通量(19)'!D21)</f>
        <v>74</v>
      </c>
      <c r="E21" s="87">
        <f>SUM('【方向別】自動車交通量(4)'!E21,'【方向別】自動車交通量(9)'!E21,'【方向別】自動車交通量(14)'!E21,'【方向別】自動車交通量(19)'!E21)</f>
        <v>11</v>
      </c>
      <c r="F21" s="87">
        <f>SUM('【方向別】自動車交通量(4)'!F21,'【方向別】自動車交通量(9)'!F21,'【方向別】自動車交通量(14)'!F21,'【方向別】自動車交通量(19)'!F21)</f>
        <v>6</v>
      </c>
      <c r="G21" s="87">
        <f>SUM('【方向別】自動車交通量(4)'!G21,'【方向別】自動車交通量(9)'!G21,'【方向別】自動車交通量(14)'!G21,'【方向別】自動車交通量(19)'!G21)</f>
        <v>0</v>
      </c>
      <c r="H21" s="87">
        <f t="shared" si="0"/>
        <v>85</v>
      </c>
      <c r="I21" s="87">
        <f t="shared" si="1"/>
        <v>6</v>
      </c>
      <c r="J21" s="87">
        <f t="shared" si="2"/>
        <v>91</v>
      </c>
      <c r="K21" s="86">
        <f t="shared" si="3"/>
        <v>6.6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407</v>
      </c>
      <c r="E22" s="81">
        <f t="shared" si="5"/>
        <v>51</v>
      </c>
      <c r="F22" s="81">
        <f t="shared" si="5"/>
        <v>38</v>
      </c>
      <c r="G22" s="81">
        <f t="shared" si="5"/>
        <v>3</v>
      </c>
      <c r="H22" s="81">
        <f t="shared" si="5"/>
        <v>458</v>
      </c>
      <c r="I22" s="81">
        <f t="shared" si="5"/>
        <v>41</v>
      </c>
      <c r="J22" s="81">
        <f t="shared" si="5"/>
        <v>499</v>
      </c>
      <c r="K22" s="80">
        <f t="shared" si="3"/>
        <v>8.1999999999999993</v>
      </c>
      <c r="L22" s="79">
        <f t="shared" si="4"/>
        <v>8.4</v>
      </c>
    </row>
    <row r="23" spans="2:12" ht="14.45" customHeight="1" thickTop="1">
      <c r="B23" s="102" t="s">
        <v>114</v>
      </c>
      <c r="C23" s="101"/>
      <c r="D23" s="100">
        <f>SUM('【方向別】自動車交通量(4)'!D23,'【方向別】自動車交通量(9)'!D23,'【方向別】自動車交通量(14)'!D23,'【方向別】自動車交通量(19)'!D23)</f>
        <v>72</v>
      </c>
      <c r="E23" s="99">
        <f>SUM('【方向別】自動車交通量(4)'!E23,'【方向別】自動車交通量(9)'!E23,'【方向別】自動車交通量(14)'!E23,'【方向別】自動車交通量(19)'!E23)</f>
        <v>12</v>
      </c>
      <c r="F23" s="99">
        <f>SUM('【方向別】自動車交通量(4)'!F23,'【方向別】自動車交通量(9)'!F23,'【方向別】自動車交通量(14)'!F23,'【方向別】自動車交通量(19)'!F23)</f>
        <v>7</v>
      </c>
      <c r="G23" s="99">
        <f>SUM('【方向別】自動車交通量(4)'!G23,'【方向別】自動車交通量(9)'!G23,'【方向別】自動車交通量(14)'!G23,'【方向別】自動車交通量(19)'!G23)</f>
        <v>0</v>
      </c>
      <c r="H23" s="99">
        <f t="shared" ref="H23:H28" si="6">SUM(D23:E23)</f>
        <v>84</v>
      </c>
      <c r="I23" s="99">
        <f t="shared" ref="I23:I28" si="7">SUM(F23:G23)</f>
        <v>7</v>
      </c>
      <c r="J23" s="99">
        <f t="shared" ref="J23:J28" si="8">SUM(H23:I23)</f>
        <v>91</v>
      </c>
      <c r="K23" s="98">
        <f t="shared" si="3"/>
        <v>7.7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f>SUM('【方向別】自動車交通量(4)'!D24,'【方向別】自動車交通量(9)'!D24,'【方向別】自動車交通量(14)'!D24,'【方向別】自動車交通量(19)'!D24)</f>
        <v>99</v>
      </c>
      <c r="E24" s="93">
        <f>SUM('【方向別】自動車交通量(4)'!E24,'【方向別】自動車交通量(9)'!E24,'【方向別】自動車交通量(14)'!E24,'【方向別】自動車交通量(19)'!E24)</f>
        <v>9</v>
      </c>
      <c r="F24" s="93">
        <f>SUM('【方向別】自動車交通量(4)'!F24,'【方向別】自動車交通量(9)'!F24,'【方向別】自動車交通量(14)'!F24,'【方向別】自動車交通量(19)'!F24)</f>
        <v>6</v>
      </c>
      <c r="G24" s="93">
        <f>SUM('【方向別】自動車交通量(4)'!G24,'【方向別】自動車交通量(9)'!G24,'【方向別】自動車交通量(14)'!G24,'【方向別】自動車交通量(19)'!G24)</f>
        <v>0</v>
      </c>
      <c r="H24" s="93">
        <f t="shared" si="6"/>
        <v>108</v>
      </c>
      <c r="I24" s="93">
        <f t="shared" si="7"/>
        <v>6</v>
      </c>
      <c r="J24" s="93">
        <f t="shared" si="8"/>
        <v>114</v>
      </c>
      <c r="K24" s="92">
        <f t="shared" si="3"/>
        <v>5.3</v>
      </c>
      <c r="L24" s="91">
        <f t="shared" si="4"/>
        <v>1.9</v>
      </c>
    </row>
    <row r="25" spans="2:12" ht="14.45" customHeight="1">
      <c r="B25" s="96" t="s">
        <v>112</v>
      </c>
      <c r="C25" s="95"/>
      <c r="D25" s="94">
        <f>SUM('【方向別】自動車交通量(4)'!D25,'【方向別】自動車交通量(9)'!D25,'【方向別】自動車交通量(14)'!D25,'【方向別】自動車交通量(19)'!D25)</f>
        <v>61</v>
      </c>
      <c r="E25" s="93">
        <f>SUM('【方向別】自動車交通量(4)'!E25,'【方向別】自動車交通量(9)'!E25,'【方向別】自動車交通量(14)'!E25,'【方向別】自動車交通量(19)'!E25)</f>
        <v>9</v>
      </c>
      <c r="F25" s="93">
        <f>SUM('【方向別】自動車交通量(4)'!F25,'【方向別】自動車交通量(9)'!F25,'【方向別】自動車交通量(14)'!F25,'【方向別】自動車交通量(19)'!F25)</f>
        <v>5</v>
      </c>
      <c r="G25" s="93">
        <f>SUM('【方向別】自動車交通量(4)'!G25,'【方向別】自動車交通量(9)'!G25,'【方向別】自動車交通量(14)'!G25,'【方向別】自動車交通量(19)'!G25)</f>
        <v>0</v>
      </c>
      <c r="H25" s="93">
        <f t="shared" si="6"/>
        <v>70</v>
      </c>
      <c r="I25" s="93">
        <f t="shared" si="7"/>
        <v>5</v>
      </c>
      <c r="J25" s="93">
        <f t="shared" si="8"/>
        <v>75</v>
      </c>
      <c r="K25" s="92">
        <f t="shared" si="3"/>
        <v>6.7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SUM('【方向別】自動車交通量(4)'!D26,'【方向別】自動車交通量(9)'!D26,'【方向別】自動車交通量(14)'!D26,'【方向別】自動車交通量(19)'!D26)</f>
        <v>83</v>
      </c>
      <c r="E26" s="93">
        <f>SUM('【方向別】自動車交通量(4)'!E26,'【方向別】自動車交通量(9)'!E26,'【方向別】自動車交通量(14)'!E26,'【方向別】自動車交通量(19)'!E26)</f>
        <v>8</v>
      </c>
      <c r="F26" s="93">
        <f>SUM('【方向別】自動車交通量(4)'!F26,'【方向別】自動車交通量(9)'!F26,'【方向別】自動車交通量(14)'!F26,'【方向別】自動車交通量(19)'!F26)</f>
        <v>5</v>
      </c>
      <c r="G26" s="93">
        <f>SUM('【方向別】自動車交通量(4)'!G26,'【方向別】自動車交通量(9)'!G26,'【方向別】自動車交通量(14)'!G26,'【方向別】自動車交通量(19)'!G26)</f>
        <v>2</v>
      </c>
      <c r="H26" s="93">
        <f t="shared" si="6"/>
        <v>91</v>
      </c>
      <c r="I26" s="93">
        <f t="shared" si="7"/>
        <v>7</v>
      </c>
      <c r="J26" s="93">
        <f t="shared" si="8"/>
        <v>98</v>
      </c>
      <c r="K26" s="92">
        <f t="shared" si="3"/>
        <v>7.1</v>
      </c>
      <c r="L26" s="91">
        <f t="shared" si="4"/>
        <v>1.6</v>
      </c>
    </row>
    <row r="27" spans="2:12" ht="14.45" customHeight="1">
      <c r="B27" s="96" t="s">
        <v>110</v>
      </c>
      <c r="C27" s="95"/>
      <c r="D27" s="94">
        <f>SUM('【方向別】自動車交通量(4)'!D27,'【方向別】自動車交通量(9)'!D27,'【方向別】自動車交通量(14)'!D27,'【方向別】自動車交通量(19)'!D27)</f>
        <v>78</v>
      </c>
      <c r="E27" s="93">
        <f>SUM('【方向別】自動車交通量(4)'!E27,'【方向別】自動車交通量(9)'!E27,'【方向別】自動車交通量(14)'!E27,'【方向別】自動車交通量(19)'!E27)</f>
        <v>12</v>
      </c>
      <c r="F27" s="93">
        <f>SUM('【方向別】自動車交通量(4)'!F27,'【方向別】自動車交通量(9)'!F27,'【方向別】自動車交通量(14)'!F27,'【方向別】自動車交通量(19)'!F27)</f>
        <v>9</v>
      </c>
      <c r="G27" s="93">
        <f>SUM('【方向別】自動車交通量(4)'!G27,'【方向別】自動車交通量(9)'!G27,'【方向別】自動車交通量(14)'!G27,'【方向別】自動車交通量(19)'!G27)</f>
        <v>0</v>
      </c>
      <c r="H27" s="93">
        <f t="shared" si="6"/>
        <v>90</v>
      </c>
      <c r="I27" s="93">
        <f t="shared" si="7"/>
        <v>9</v>
      </c>
      <c r="J27" s="93">
        <f t="shared" si="8"/>
        <v>99</v>
      </c>
      <c r="K27" s="92">
        <f t="shared" si="3"/>
        <v>9.1</v>
      </c>
      <c r="L27" s="91">
        <f t="shared" si="4"/>
        <v>1.7</v>
      </c>
    </row>
    <row r="28" spans="2:12" ht="14.45" customHeight="1">
      <c r="B28" s="90" t="s">
        <v>161</v>
      </c>
      <c r="C28" s="89"/>
      <c r="D28" s="88">
        <f>SUM('【方向別】自動車交通量(4)'!D28,'【方向別】自動車交通量(9)'!D28,'【方向別】自動車交通量(14)'!D28,'【方向別】自動車交通量(19)'!D28)</f>
        <v>57</v>
      </c>
      <c r="E28" s="87">
        <f>SUM('【方向別】自動車交通量(4)'!E28,'【方向別】自動車交通量(9)'!E28,'【方向別】自動車交通量(14)'!E28,'【方向別】自動車交通量(19)'!E28)</f>
        <v>10</v>
      </c>
      <c r="F28" s="87">
        <f>SUM('【方向別】自動車交通量(4)'!F28,'【方向別】自動車交通量(9)'!F28,'【方向別】自動車交通量(14)'!F28,'【方向別】自動車交通量(19)'!F28)</f>
        <v>5</v>
      </c>
      <c r="G28" s="87">
        <f>SUM('【方向別】自動車交通量(4)'!G28,'【方向別】自動車交通量(9)'!G28,'【方向別】自動車交通量(14)'!G28,'【方向別】自動車交通量(19)'!G28)</f>
        <v>0</v>
      </c>
      <c r="H28" s="87">
        <f t="shared" si="6"/>
        <v>67</v>
      </c>
      <c r="I28" s="87">
        <f t="shared" si="7"/>
        <v>5</v>
      </c>
      <c r="J28" s="87">
        <f t="shared" si="8"/>
        <v>72</v>
      </c>
      <c r="K28" s="86">
        <f t="shared" si="3"/>
        <v>6.9</v>
      </c>
      <c r="L28" s="85">
        <f t="shared" si="4"/>
        <v>1.2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450</v>
      </c>
      <c r="E29" s="81">
        <f t="shared" si="9"/>
        <v>60</v>
      </c>
      <c r="F29" s="81">
        <f t="shared" si="9"/>
        <v>37</v>
      </c>
      <c r="G29" s="81">
        <f t="shared" si="9"/>
        <v>2</v>
      </c>
      <c r="H29" s="81">
        <f t="shared" si="9"/>
        <v>510</v>
      </c>
      <c r="I29" s="81">
        <f t="shared" si="9"/>
        <v>39</v>
      </c>
      <c r="J29" s="81">
        <f t="shared" si="9"/>
        <v>549</v>
      </c>
      <c r="K29" s="80">
        <f t="shared" si="3"/>
        <v>7.1</v>
      </c>
      <c r="L29" s="79">
        <f t="shared" si="4"/>
        <v>9.1999999999999993</v>
      </c>
    </row>
    <row r="30" spans="2:12" ht="14.45" customHeight="1" thickTop="1">
      <c r="B30" s="110" t="s">
        <v>160</v>
      </c>
      <c r="C30" s="109"/>
      <c r="D30" s="76">
        <f>SUM('【方向別】自動車交通量(4)'!D30,'【方向別】自動車交通量(9)'!D30,'【方向別】自動車交通量(14)'!D30,'【方向別】自動車交通量(19)'!D30)</f>
        <v>356</v>
      </c>
      <c r="E30" s="75">
        <f>SUM('【方向別】自動車交通量(4)'!E30,'【方向別】自動車交通量(9)'!E30,'【方向別】自動車交通量(14)'!E30,'【方向別】自動車交通量(19)'!E30)</f>
        <v>54</v>
      </c>
      <c r="F30" s="75">
        <f>SUM('【方向別】自動車交通量(4)'!F30,'【方向別】自動車交通量(9)'!F30,'【方向別】自動車交通量(14)'!F30,'【方向別】自動車交通量(19)'!F30)</f>
        <v>33</v>
      </c>
      <c r="G30" s="75">
        <f>SUM('【方向別】自動車交通量(4)'!G30,'【方向別】自動車交通量(9)'!G30,'【方向別】自動車交通量(14)'!G30,'【方向別】自動車交通量(19)'!G30)</f>
        <v>2</v>
      </c>
      <c r="H30" s="75">
        <f t="shared" ref="H30:H43" si="10">SUM(D30:E30)</f>
        <v>410</v>
      </c>
      <c r="I30" s="75">
        <f t="shared" ref="I30:I43" si="11">SUM(F30:G30)</f>
        <v>35</v>
      </c>
      <c r="J30" s="75">
        <f t="shared" ref="J30:J43" si="12">SUM(H30:I30)</f>
        <v>445</v>
      </c>
      <c r="K30" s="74">
        <f t="shared" si="3"/>
        <v>7.9</v>
      </c>
      <c r="L30" s="73">
        <f t="shared" si="4"/>
        <v>7.5</v>
      </c>
    </row>
    <row r="31" spans="2:12" ht="14.45" customHeight="1">
      <c r="B31" s="108" t="s">
        <v>159</v>
      </c>
      <c r="C31" s="107"/>
      <c r="D31" s="106">
        <f>SUM('【方向別】自動車交通量(4)'!D31,'【方向別】自動車交通量(9)'!D31,'【方向別】自動車交通量(14)'!D31,'【方向別】自動車交通量(19)'!D31)</f>
        <v>356</v>
      </c>
      <c r="E31" s="105">
        <f>SUM('【方向別】自動車交通量(4)'!E31,'【方向別】自動車交通量(9)'!E31,'【方向別】自動車交通量(14)'!E31,'【方向別】自動車交通量(19)'!E31)</f>
        <v>74</v>
      </c>
      <c r="F31" s="105">
        <f>SUM('【方向別】自動車交通量(4)'!F31,'【方向別】自動車交通量(9)'!F31,'【方向別】自動車交通量(14)'!F31,'【方向別】自動車交通量(19)'!F31)</f>
        <v>27</v>
      </c>
      <c r="G31" s="105">
        <f>SUM('【方向別】自動車交通量(4)'!G31,'【方向別】自動車交通量(9)'!G31,'【方向別】自動車交通量(14)'!G31,'【方向別】自動車交通量(19)'!G31)</f>
        <v>3</v>
      </c>
      <c r="H31" s="105">
        <f t="shared" si="10"/>
        <v>430</v>
      </c>
      <c r="I31" s="105">
        <f t="shared" si="11"/>
        <v>30</v>
      </c>
      <c r="J31" s="105">
        <f t="shared" si="12"/>
        <v>460</v>
      </c>
      <c r="K31" s="104">
        <f t="shared" si="3"/>
        <v>6.5</v>
      </c>
      <c r="L31" s="103">
        <f t="shared" si="4"/>
        <v>7.7</v>
      </c>
    </row>
    <row r="32" spans="2:12" ht="14.45" customHeight="1">
      <c r="B32" s="108" t="s">
        <v>158</v>
      </c>
      <c r="C32" s="107"/>
      <c r="D32" s="106">
        <f>SUM('【方向別】自動車交通量(4)'!D32,'【方向別】自動車交通量(9)'!D32,'【方向別】自動車交通量(14)'!D32,'【方向別】自動車交通量(19)'!D32)</f>
        <v>361</v>
      </c>
      <c r="E32" s="105">
        <f>SUM('【方向別】自動車交通量(4)'!E32,'【方向別】自動車交通量(9)'!E32,'【方向別】自動車交通量(14)'!E32,'【方向別】自動車交通量(19)'!E32)</f>
        <v>59</v>
      </c>
      <c r="F32" s="105">
        <f>SUM('【方向別】自動車交通量(4)'!F32,'【方向別】自動車交通量(9)'!F32,'【方向別】自動車交通量(14)'!F32,'【方向別】自動車交通量(19)'!F32)</f>
        <v>26</v>
      </c>
      <c r="G32" s="105">
        <f>SUM('【方向別】自動車交通量(4)'!G32,'【方向別】自動車交通量(9)'!G32,'【方向別】自動車交通量(14)'!G32,'【方向別】自動車交通量(19)'!G32)</f>
        <v>2</v>
      </c>
      <c r="H32" s="105">
        <f t="shared" si="10"/>
        <v>420</v>
      </c>
      <c r="I32" s="105">
        <f t="shared" si="11"/>
        <v>28</v>
      </c>
      <c r="J32" s="105">
        <f t="shared" si="12"/>
        <v>448</v>
      </c>
      <c r="K32" s="104">
        <f t="shared" si="3"/>
        <v>6.3</v>
      </c>
      <c r="L32" s="103">
        <f t="shared" si="4"/>
        <v>7.5</v>
      </c>
    </row>
    <row r="33" spans="2:12" ht="14.45" customHeight="1">
      <c r="B33" s="108" t="s">
        <v>157</v>
      </c>
      <c r="C33" s="107"/>
      <c r="D33" s="106">
        <f>SUM('【方向別】自動車交通量(4)'!D33,'【方向別】自動車交通量(9)'!D33,'【方向別】自動車交通量(14)'!D33,'【方向別】自動車交通量(19)'!D33)</f>
        <v>377</v>
      </c>
      <c r="E33" s="105">
        <f>SUM('【方向別】自動車交通量(4)'!E33,'【方向別】自動車交通量(9)'!E33,'【方向別】自動車交通量(14)'!E33,'【方向別】自動車交通量(19)'!E33)</f>
        <v>49</v>
      </c>
      <c r="F33" s="105">
        <f>SUM('【方向別】自動車交通量(4)'!F33,'【方向別】自動車交通量(9)'!F33,'【方向別】自動車交通量(14)'!F33,'【方向別】自動車交通量(19)'!F33)</f>
        <v>35</v>
      </c>
      <c r="G33" s="105">
        <f>SUM('【方向別】自動車交通量(4)'!G33,'【方向別】自動車交通量(9)'!G33,'【方向別】自動車交通量(14)'!G33,'【方向別】自動車交通量(19)'!G33)</f>
        <v>2</v>
      </c>
      <c r="H33" s="105">
        <f t="shared" si="10"/>
        <v>426</v>
      </c>
      <c r="I33" s="105">
        <f t="shared" si="11"/>
        <v>37</v>
      </c>
      <c r="J33" s="105">
        <f t="shared" si="12"/>
        <v>463</v>
      </c>
      <c r="K33" s="104">
        <f t="shared" si="3"/>
        <v>8</v>
      </c>
      <c r="L33" s="103">
        <f t="shared" si="4"/>
        <v>7.8</v>
      </c>
    </row>
    <row r="34" spans="2:12" ht="14.45" customHeight="1">
      <c r="B34" s="108" t="s">
        <v>156</v>
      </c>
      <c r="C34" s="107"/>
      <c r="D34" s="106">
        <f>SUM('【方向別】自動車交通量(4)'!D34,'【方向別】自動車交通量(9)'!D34,'【方向別】自動車交通量(14)'!D34,'【方向別】自動車交通量(19)'!D34)</f>
        <v>364</v>
      </c>
      <c r="E34" s="105">
        <f>SUM('【方向別】自動車交通量(4)'!E34,'【方向別】自動車交通量(9)'!E34,'【方向別】自動車交通量(14)'!E34,'【方向別】自動車交通量(19)'!E34)</f>
        <v>54</v>
      </c>
      <c r="F34" s="105">
        <f>SUM('【方向別】自動車交通量(4)'!F34,'【方向別】自動車交通量(9)'!F34,'【方向別】自動車交通量(14)'!F34,'【方向別】自動車交通量(19)'!F34)</f>
        <v>29</v>
      </c>
      <c r="G34" s="105">
        <f>SUM('【方向別】自動車交通量(4)'!G34,'【方向別】自動車交通量(9)'!G34,'【方向別】自動車交通量(14)'!G34,'【方向別】自動車交通量(19)'!G34)</f>
        <v>2</v>
      </c>
      <c r="H34" s="105">
        <f t="shared" si="10"/>
        <v>418</v>
      </c>
      <c r="I34" s="105">
        <f t="shared" si="11"/>
        <v>31</v>
      </c>
      <c r="J34" s="105">
        <f t="shared" si="12"/>
        <v>449</v>
      </c>
      <c r="K34" s="104">
        <f t="shared" si="3"/>
        <v>6.9</v>
      </c>
      <c r="L34" s="103">
        <f t="shared" si="4"/>
        <v>7.5</v>
      </c>
    </row>
    <row r="35" spans="2:12" ht="14.45" customHeight="1">
      <c r="B35" s="108" t="s">
        <v>155</v>
      </c>
      <c r="C35" s="107"/>
      <c r="D35" s="106">
        <f>SUM('【方向別】自動車交通量(4)'!D35,'【方向別】自動車交通量(9)'!D35,'【方向別】自動車交通量(14)'!D35,'【方向別】自動車交通量(19)'!D35)</f>
        <v>401</v>
      </c>
      <c r="E35" s="105">
        <f>SUM('【方向別】自動車交通量(4)'!E35,'【方向別】自動車交通量(9)'!E35,'【方向別】自動車交通量(14)'!E35,'【方向別】自動車交通量(19)'!E35)</f>
        <v>49</v>
      </c>
      <c r="F35" s="105">
        <f>SUM('【方向別】自動車交通量(4)'!F35,'【方向別】自動車交通量(9)'!F35,'【方向別】自動車交通量(14)'!F35,'【方向別】自動車交通量(19)'!F35)</f>
        <v>28</v>
      </c>
      <c r="G35" s="105">
        <f>SUM('【方向別】自動車交通量(4)'!G35,'【方向別】自動車交通量(9)'!G35,'【方向別】自動車交通量(14)'!G35,'【方向別】自動車交通量(19)'!G35)</f>
        <v>1</v>
      </c>
      <c r="H35" s="105">
        <f t="shared" si="10"/>
        <v>450</v>
      </c>
      <c r="I35" s="105">
        <f t="shared" si="11"/>
        <v>29</v>
      </c>
      <c r="J35" s="105">
        <f t="shared" si="12"/>
        <v>479</v>
      </c>
      <c r="K35" s="104">
        <f t="shared" si="3"/>
        <v>6.1</v>
      </c>
      <c r="L35" s="103">
        <f t="shared" si="4"/>
        <v>8</v>
      </c>
    </row>
    <row r="36" spans="2:12" ht="14.45" customHeight="1">
      <c r="B36" s="108" t="s">
        <v>154</v>
      </c>
      <c r="C36" s="107"/>
      <c r="D36" s="106">
        <f>SUM('【方向別】自動車交通量(4)'!D36,'【方向別】自動車交通量(9)'!D36,'【方向別】自動車交通量(14)'!D36,'【方向別】自動車交通量(19)'!D36)</f>
        <v>443</v>
      </c>
      <c r="E36" s="105">
        <f>SUM('【方向別】自動車交通量(4)'!E36,'【方向別】自動車交通量(9)'!E36,'【方向別】自動車交通量(14)'!E36,'【方向別】自動車交通量(19)'!E36)</f>
        <v>51</v>
      </c>
      <c r="F36" s="105">
        <f>SUM('【方向別】自動車交通量(4)'!F36,'【方向別】自動車交通量(9)'!F36,'【方向別】自動車交通量(14)'!F36,'【方向別】自動車交通量(19)'!F36)</f>
        <v>26</v>
      </c>
      <c r="G36" s="105">
        <f>SUM('【方向別】自動車交通量(4)'!G36,'【方向別】自動車交通量(9)'!G36,'【方向別】自動車交通量(14)'!G36,'【方向別】自動車交通量(19)'!G36)</f>
        <v>5</v>
      </c>
      <c r="H36" s="105">
        <f t="shared" si="10"/>
        <v>494</v>
      </c>
      <c r="I36" s="105">
        <f t="shared" si="11"/>
        <v>31</v>
      </c>
      <c r="J36" s="105">
        <f t="shared" si="12"/>
        <v>525</v>
      </c>
      <c r="K36" s="104">
        <f t="shared" si="3"/>
        <v>5.9</v>
      </c>
      <c r="L36" s="103">
        <f t="shared" si="4"/>
        <v>8.8000000000000007</v>
      </c>
    </row>
    <row r="37" spans="2:12" ht="14.45" customHeight="1">
      <c r="B37" s="108" t="s">
        <v>153</v>
      </c>
      <c r="C37" s="107"/>
      <c r="D37" s="106">
        <f>SUM('【方向別】自動車交通量(4)'!D37,'【方向別】自動車交通量(9)'!D37,'【方向別】自動車交通量(14)'!D37,'【方向別】自動車交通量(19)'!D37)</f>
        <v>457</v>
      </c>
      <c r="E37" s="105">
        <f>SUM('【方向別】自動車交通量(4)'!E37,'【方向別】自動車交通量(9)'!E37,'【方向別】自動車交通量(14)'!E37,'【方向別】自動車交通量(19)'!E37)</f>
        <v>53</v>
      </c>
      <c r="F37" s="105">
        <f>SUM('【方向別】自動車交通量(4)'!F37,'【方向別】自動車交通量(9)'!F37,'【方向別】自動車交通量(14)'!F37,'【方向別】自動車交通量(19)'!F37)</f>
        <v>19</v>
      </c>
      <c r="G37" s="105">
        <f>SUM('【方向別】自動車交通量(4)'!G37,'【方向別】自動車交通量(9)'!G37,'【方向別】自動車交通量(14)'!G37,'【方向別】自動車交通量(19)'!G37)</f>
        <v>6</v>
      </c>
      <c r="H37" s="105">
        <f t="shared" si="10"/>
        <v>510</v>
      </c>
      <c r="I37" s="105">
        <f t="shared" si="11"/>
        <v>25</v>
      </c>
      <c r="J37" s="105">
        <f t="shared" si="12"/>
        <v>535</v>
      </c>
      <c r="K37" s="104">
        <f t="shared" si="3"/>
        <v>4.7</v>
      </c>
      <c r="L37" s="103">
        <f t="shared" si="4"/>
        <v>9</v>
      </c>
    </row>
    <row r="38" spans="2:12" ht="14.45" customHeight="1">
      <c r="B38" s="102" t="s">
        <v>99</v>
      </c>
      <c r="C38" s="101"/>
      <c r="D38" s="100">
        <f>SUM('【方向別】自動車交通量(4)'!D38,'【方向別】自動車交通量(9)'!D38,'【方向別】自動車交通量(14)'!D38,'【方向別】自動車交通量(19)'!D38)</f>
        <v>82</v>
      </c>
      <c r="E38" s="99">
        <f>SUM('【方向別】自動車交通量(4)'!E38,'【方向別】自動車交通量(9)'!E38,'【方向別】自動車交通量(14)'!E38,'【方向別】自動車交通量(19)'!E38)</f>
        <v>7</v>
      </c>
      <c r="F38" s="99">
        <f>SUM('【方向別】自動車交通量(4)'!F38,'【方向別】自動車交通量(9)'!F38,'【方向別】自動車交通量(14)'!F38,'【方向別】自動車交通量(19)'!F38)</f>
        <v>5</v>
      </c>
      <c r="G38" s="99">
        <f>SUM('【方向別】自動車交通量(4)'!G38,'【方向別】自動車交通量(9)'!G38,'【方向別】自動車交通量(14)'!G38,'【方向別】自動車交通量(19)'!G38)</f>
        <v>0</v>
      </c>
      <c r="H38" s="99">
        <f t="shared" si="10"/>
        <v>89</v>
      </c>
      <c r="I38" s="99">
        <f t="shared" si="11"/>
        <v>5</v>
      </c>
      <c r="J38" s="99">
        <f t="shared" si="12"/>
        <v>94</v>
      </c>
      <c r="K38" s="98">
        <f t="shared" si="3"/>
        <v>5.3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f>SUM('【方向別】自動車交通量(4)'!D39,'【方向別】自動車交通量(9)'!D39,'【方向別】自動車交通量(14)'!D39,'【方向別】自動車交通量(19)'!D39)</f>
        <v>87</v>
      </c>
      <c r="E39" s="93">
        <f>SUM('【方向別】自動車交通量(4)'!E39,'【方向別】自動車交通量(9)'!E39,'【方向別】自動車交通量(14)'!E39,'【方向別】自動車交通量(19)'!E39)</f>
        <v>11</v>
      </c>
      <c r="F39" s="93">
        <f>SUM('【方向別】自動車交通量(4)'!F39,'【方向別】自動車交通量(9)'!F39,'【方向別】自動車交通量(14)'!F39,'【方向別】自動車交通量(19)'!F39)</f>
        <v>6</v>
      </c>
      <c r="G39" s="93">
        <f>SUM('【方向別】自動車交通量(4)'!G39,'【方向別】自動車交通量(9)'!G39,'【方向別】自動車交通量(14)'!G39,'【方向別】自動車交通量(19)'!G39)</f>
        <v>0</v>
      </c>
      <c r="H39" s="93">
        <f t="shared" si="10"/>
        <v>98</v>
      </c>
      <c r="I39" s="93">
        <f t="shared" si="11"/>
        <v>6</v>
      </c>
      <c r="J39" s="93">
        <f t="shared" si="12"/>
        <v>104</v>
      </c>
      <c r="K39" s="92">
        <f t="shared" si="3"/>
        <v>5.8</v>
      </c>
      <c r="L39" s="91">
        <f t="shared" si="4"/>
        <v>1.7</v>
      </c>
    </row>
    <row r="40" spans="2:12" ht="14.45" customHeight="1">
      <c r="B40" s="96" t="s">
        <v>97</v>
      </c>
      <c r="C40" s="95"/>
      <c r="D40" s="94">
        <f>SUM('【方向別】自動車交通量(4)'!D40,'【方向別】自動車交通量(9)'!D40,'【方向別】自動車交通量(14)'!D40,'【方向別】自動車交通量(19)'!D40)</f>
        <v>79</v>
      </c>
      <c r="E40" s="93">
        <f>SUM('【方向別】自動車交通量(4)'!E40,'【方向別】自動車交通量(9)'!E40,'【方向別】自動車交通量(14)'!E40,'【方向別】自動車交通量(19)'!E40)</f>
        <v>10</v>
      </c>
      <c r="F40" s="93">
        <f>SUM('【方向別】自動車交通量(4)'!F40,'【方向別】自動車交通量(9)'!F40,'【方向別】自動車交通量(14)'!F40,'【方向別】自動車交通量(19)'!F40)</f>
        <v>3</v>
      </c>
      <c r="G40" s="93">
        <f>SUM('【方向別】自動車交通量(4)'!G40,'【方向別】自動車交通量(9)'!G40,'【方向別】自動車交通量(14)'!G40,'【方向別】自動車交通量(19)'!G40)</f>
        <v>0</v>
      </c>
      <c r="H40" s="93">
        <f t="shared" si="10"/>
        <v>89</v>
      </c>
      <c r="I40" s="93">
        <f t="shared" si="11"/>
        <v>3</v>
      </c>
      <c r="J40" s="93">
        <f t="shared" si="12"/>
        <v>92</v>
      </c>
      <c r="K40" s="92">
        <f t="shared" si="3"/>
        <v>3.3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SUM('【方向別】自動車交通量(4)'!D41,'【方向別】自動車交通量(9)'!D41,'【方向別】自動車交通量(14)'!D41,'【方向別】自動車交通量(19)'!D41)</f>
        <v>75</v>
      </c>
      <c r="E41" s="93">
        <f>SUM('【方向別】自動車交通量(4)'!E41,'【方向別】自動車交通量(9)'!E41,'【方向別】自動車交通量(14)'!E41,'【方向別】自動車交通量(19)'!E41)</f>
        <v>11</v>
      </c>
      <c r="F41" s="93">
        <f>SUM('【方向別】自動車交通量(4)'!F41,'【方向別】自動車交通量(9)'!F41,'【方向別】自動車交通量(14)'!F41,'【方向別】自動車交通量(19)'!F41)</f>
        <v>4</v>
      </c>
      <c r="G41" s="93">
        <f>SUM('【方向別】自動車交通量(4)'!G41,'【方向別】自動車交通量(9)'!G41,'【方向別】自動車交通量(14)'!G41,'【方向別】自動車交通量(19)'!G41)</f>
        <v>1</v>
      </c>
      <c r="H41" s="93">
        <f t="shared" si="10"/>
        <v>86</v>
      </c>
      <c r="I41" s="93">
        <f t="shared" si="11"/>
        <v>5</v>
      </c>
      <c r="J41" s="93">
        <f t="shared" si="12"/>
        <v>91</v>
      </c>
      <c r="K41" s="92">
        <f t="shared" si="3"/>
        <v>5.5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SUM('【方向別】自動車交通量(4)'!D42,'【方向別】自動車交通量(9)'!D42,'【方向別】自動車交通量(14)'!D42,'【方向別】自動車交通量(19)'!D42)</f>
        <v>82</v>
      </c>
      <c r="E42" s="93">
        <f>SUM('【方向別】自動車交通量(4)'!E42,'【方向別】自動車交通量(9)'!E42,'【方向別】自動車交通量(14)'!E42,'【方向別】自動車交通量(19)'!E42)</f>
        <v>8</v>
      </c>
      <c r="F42" s="93">
        <f>SUM('【方向別】自動車交通量(4)'!F42,'【方向別】自動車交通量(9)'!F42,'【方向別】自動車交通量(14)'!F42,'【方向別】自動車交通量(19)'!F42)</f>
        <v>0</v>
      </c>
      <c r="G42" s="93">
        <f>SUM('【方向別】自動車交通量(4)'!G42,'【方向別】自動車交通量(9)'!G42,'【方向別】自動車交通量(14)'!G42,'【方向別】自動車交通量(19)'!G42)</f>
        <v>1</v>
      </c>
      <c r="H42" s="93">
        <f t="shared" si="10"/>
        <v>90</v>
      </c>
      <c r="I42" s="93">
        <f t="shared" si="11"/>
        <v>1</v>
      </c>
      <c r="J42" s="93">
        <f t="shared" si="12"/>
        <v>91</v>
      </c>
      <c r="K42" s="92">
        <f t="shared" si="3"/>
        <v>1.1000000000000001</v>
      </c>
      <c r="L42" s="91">
        <f t="shared" si="4"/>
        <v>1.5</v>
      </c>
    </row>
    <row r="43" spans="2:12" ht="14.45" customHeight="1">
      <c r="B43" s="90" t="s">
        <v>152</v>
      </c>
      <c r="C43" s="89"/>
      <c r="D43" s="88">
        <f>SUM('【方向別】自動車交通量(4)'!D43,'【方向別】自動車交通量(9)'!D43,'【方向別】自動車交通量(14)'!D43,'【方向別】自動車交通量(19)'!D43)</f>
        <v>83</v>
      </c>
      <c r="E43" s="87">
        <f>SUM('【方向別】自動車交通量(4)'!E43,'【方向別】自動車交通量(9)'!E43,'【方向別】自動車交通量(14)'!E43,'【方向別】自動車交通量(19)'!E43)</f>
        <v>6</v>
      </c>
      <c r="F43" s="87">
        <f>SUM('【方向別】自動車交通量(4)'!F43,'【方向別】自動車交通量(9)'!F43,'【方向別】自動車交通量(14)'!F43,'【方向別】自動車交通量(19)'!F43)</f>
        <v>3</v>
      </c>
      <c r="G43" s="87">
        <f>SUM('【方向別】自動車交通量(4)'!G43,'【方向別】自動車交通量(9)'!G43,'【方向別】自動車交通量(14)'!G43,'【方向別】自動車交通量(19)'!G43)</f>
        <v>0</v>
      </c>
      <c r="H43" s="87">
        <f t="shared" si="10"/>
        <v>89</v>
      </c>
      <c r="I43" s="87">
        <f t="shared" si="11"/>
        <v>3</v>
      </c>
      <c r="J43" s="87">
        <f t="shared" si="12"/>
        <v>92</v>
      </c>
      <c r="K43" s="86">
        <f t="shared" si="3"/>
        <v>3.3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488</v>
      </c>
      <c r="E44" s="81">
        <f t="shared" si="13"/>
        <v>53</v>
      </c>
      <c r="F44" s="81">
        <f t="shared" si="13"/>
        <v>21</v>
      </c>
      <c r="G44" s="81">
        <f t="shared" si="13"/>
        <v>2</v>
      </c>
      <c r="H44" s="81">
        <f t="shared" si="13"/>
        <v>541</v>
      </c>
      <c r="I44" s="81">
        <f t="shared" si="13"/>
        <v>23</v>
      </c>
      <c r="J44" s="81">
        <f t="shared" si="13"/>
        <v>564</v>
      </c>
      <c r="K44" s="80">
        <f t="shared" si="3"/>
        <v>4.0999999999999996</v>
      </c>
      <c r="L44" s="79">
        <f t="shared" si="4"/>
        <v>9.5</v>
      </c>
    </row>
    <row r="45" spans="2:12" ht="14.45" customHeight="1" thickTop="1">
      <c r="B45" s="102" t="s">
        <v>92</v>
      </c>
      <c r="C45" s="101"/>
      <c r="D45" s="100">
        <f>SUM('【方向別】自動車交通量(4)'!D45,'【方向別】自動車交通量(9)'!D45,'【方向別】自動車交通量(14)'!D45,'【方向別】自動車交通量(19)'!D45)</f>
        <v>73</v>
      </c>
      <c r="E45" s="99">
        <f>SUM('【方向別】自動車交通量(4)'!E45,'【方向別】自動車交通量(9)'!E45,'【方向別】自動車交通量(14)'!E45,'【方向別】自動車交通量(19)'!E45)</f>
        <v>8</v>
      </c>
      <c r="F45" s="99">
        <f>SUM('【方向別】自動車交通量(4)'!F45,'【方向別】自動車交通量(9)'!F45,'【方向別】自動車交通量(14)'!F45,'【方向別】自動車交通量(19)'!F45)</f>
        <v>1</v>
      </c>
      <c r="G45" s="99">
        <f>SUM('【方向別】自動車交通量(4)'!G45,'【方向別】自動車交通量(9)'!G45,'【方向別】自動車交通量(14)'!G45,'【方向別】自動車交通量(19)'!G45)</f>
        <v>1</v>
      </c>
      <c r="H45" s="99">
        <f t="shared" ref="H45:H50" si="14">SUM(D45:E45)</f>
        <v>81</v>
      </c>
      <c r="I45" s="99">
        <f t="shared" ref="I45:I50" si="15">SUM(F45:G45)</f>
        <v>2</v>
      </c>
      <c r="J45" s="99">
        <f t="shared" ref="J45:J50" si="16">SUM(H45:I45)</f>
        <v>83</v>
      </c>
      <c r="K45" s="98">
        <f t="shared" si="3"/>
        <v>2.4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SUM('【方向別】自動車交通量(4)'!D46,'【方向別】自動車交通量(9)'!D46,'【方向別】自動車交通量(14)'!D46,'【方向別】自動車交通量(19)'!D46)</f>
        <v>80</v>
      </c>
      <c r="E46" s="93">
        <f>SUM('【方向別】自動車交通量(4)'!E46,'【方向別】自動車交通量(9)'!E46,'【方向別】自動車交通量(14)'!E46,'【方向別】自動車交通量(19)'!E46)</f>
        <v>3</v>
      </c>
      <c r="F46" s="93">
        <f>SUM('【方向別】自動車交通量(4)'!F46,'【方向別】自動車交通量(9)'!F46,'【方向別】自動車交通量(14)'!F46,'【方向別】自動車交通量(19)'!F46)</f>
        <v>2</v>
      </c>
      <c r="G46" s="93">
        <f>SUM('【方向別】自動車交通量(4)'!G46,'【方向別】自動車交通量(9)'!G46,'【方向別】自動車交通量(14)'!G46,'【方向別】自動車交通量(19)'!G46)</f>
        <v>0</v>
      </c>
      <c r="H46" s="93">
        <f t="shared" si="14"/>
        <v>83</v>
      </c>
      <c r="I46" s="93">
        <f t="shared" si="15"/>
        <v>2</v>
      </c>
      <c r="J46" s="93">
        <f t="shared" si="16"/>
        <v>85</v>
      </c>
      <c r="K46" s="92">
        <f t="shared" si="3"/>
        <v>2.4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f>SUM('【方向別】自動車交通量(4)'!D47,'【方向別】自動車交通量(9)'!D47,'【方向別】自動車交通量(14)'!D47,'【方向別】自動車交通量(19)'!D47)</f>
        <v>91</v>
      </c>
      <c r="E47" s="93">
        <f>SUM('【方向別】自動車交通量(4)'!E47,'【方向別】自動車交通量(9)'!E47,'【方向別】自動車交通量(14)'!E47,'【方向別】自動車交通量(19)'!E47)</f>
        <v>7</v>
      </c>
      <c r="F47" s="93">
        <f>SUM('【方向別】自動車交通量(4)'!F47,'【方向別】自動車交通量(9)'!F47,'【方向別】自動車交通量(14)'!F47,'【方向別】自動車交通量(19)'!F47)</f>
        <v>1</v>
      </c>
      <c r="G47" s="93">
        <f>SUM('【方向別】自動車交通量(4)'!G47,'【方向別】自動車交通量(9)'!G47,'【方向別】自動車交通量(14)'!G47,'【方向別】自動車交通量(19)'!G47)</f>
        <v>0</v>
      </c>
      <c r="H47" s="93">
        <f t="shared" si="14"/>
        <v>98</v>
      </c>
      <c r="I47" s="93">
        <f t="shared" si="15"/>
        <v>1</v>
      </c>
      <c r="J47" s="93">
        <f t="shared" si="16"/>
        <v>99</v>
      </c>
      <c r="K47" s="92">
        <f t="shared" si="3"/>
        <v>1</v>
      </c>
      <c r="L47" s="91">
        <f t="shared" si="4"/>
        <v>1.7</v>
      </c>
    </row>
    <row r="48" spans="2:12" ht="14.45" customHeight="1">
      <c r="B48" s="96" t="s">
        <v>89</v>
      </c>
      <c r="C48" s="95"/>
      <c r="D48" s="94">
        <f>SUM('【方向別】自動車交通量(4)'!D48,'【方向別】自動車交通量(9)'!D48,'【方向別】自動車交通量(14)'!D48,'【方向別】自動車交通量(19)'!D48)</f>
        <v>78</v>
      </c>
      <c r="E48" s="93">
        <f>SUM('【方向別】自動車交通量(4)'!E48,'【方向別】自動車交通量(9)'!E48,'【方向別】自動車交通量(14)'!E48,'【方向別】自動車交通量(19)'!E48)</f>
        <v>4</v>
      </c>
      <c r="F48" s="93">
        <f>SUM('【方向別】自動車交通量(4)'!F48,'【方向別】自動車交通量(9)'!F48,'【方向別】自動車交通量(14)'!F48,'【方向別】自動車交通量(19)'!F48)</f>
        <v>0</v>
      </c>
      <c r="G48" s="93">
        <f>SUM('【方向別】自動車交通量(4)'!G48,'【方向別】自動車交通量(9)'!G48,'【方向別】自動車交通量(14)'!G48,'【方向別】自動車交通量(19)'!G48)</f>
        <v>0</v>
      </c>
      <c r="H48" s="93">
        <f t="shared" si="14"/>
        <v>82</v>
      </c>
      <c r="I48" s="93">
        <f t="shared" si="15"/>
        <v>0</v>
      </c>
      <c r="J48" s="93">
        <f t="shared" si="16"/>
        <v>82</v>
      </c>
      <c r="K48" s="92">
        <f t="shared" si="3"/>
        <v>0</v>
      </c>
      <c r="L48" s="91">
        <f t="shared" si="4"/>
        <v>1.4</v>
      </c>
    </row>
    <row r="49" spans="2:13" ht="14.45" customHeight="1">
      <c r="B49" s="96" t="s">
        <v>88</v>
      </c>
      <c r="C49" s="95"/>
      <c r="D49" s="94">
        <f>SUM('【方向別】自動車交通量(4)'!D49,'【方向別】自動車交通量(9)'!D49,'【方向別】自動車交通量(14)'!D49,'【方向別】自動車交通量(19)'!D49)</f>
        <v>96</v>
      </c>
      <c r="E49" s="93">
        <f>SUM('【方向別】自動車交通量(4)'!E49,'【方向別】自動車交通量(9)'!E49,'【方向別】自動車交通量(14)'!E49,'【方向別】自動車交通量(19)'!E49)</f>
        <v>3</v>
      </c>
      <c r="F49" s="93">
        <f>SUM('【方向別】自動車交通量(4)'!F49,'【方向別】自動車交通量(9)'!F49,'【方向別】自動車交通量(14)'!F49,'【方向別】自動車交通量(19)'!F49)</f>
        <v>1</v>
      </c>
      <c r="G49" s="93">
        <f>SUM('【方向別】自動車交通量(4)'!G49,'【方向別】自動車交通量(9)'!G49,'【方向別】自動車交通量(14)'!G49,'【方向別】自動車交通量(19)'!G49)</f>
        <v>1</v>
      </c>
      <c r="H49" s="93">
        <f t="shared" si="14"/>
        <v>99</v>
      </c>
      <c r="I49" s="93">
        <f t="shared" si="15"/>
        <v>2</v>
      </c>
      <c r="J49" s="93">
        <f t="shared" si="16"/>
        <v>101</v>
      </c>
      <c r="K49" s="92">
        <f t="shared" si="3"/>
        <v>2</v>
      </c>
      <c r="L49" s="91">
        <f t="shared" si="4"/>
        <v>1.7</v>
      </c>
    </row>
    <row r="50" spans="2:13" ht="14.45" customHeight="1">
      <c r="B50" s="90" t="s">
        <v>151</v>
      </c>
      <c r="C50" s="89"/>
      <c r="D50" s="88">
        <f>SUM('【方向別】自動車交通量(4)'!D50,'【方向別】自動車交通量(9)'!D50,'【方向別】自動車交通量(14)'!D50,'【方向別】自動車交通量(19)'!D50)</f>
        <v>84</v>
      </c>
      <c r="E50" s="87">
        <f>SUM('【方向別】自動車交通量(4)'!E50,'【方向別】自動車交通量(9)'!E50,'【方向別】自動車交通量(14)'!E50,'【方向別】自動車交通量(19)'!E50)</f>
        <v>6</v>
      </c>
      <c r="F50" s="87">
        <f>SUM('【方向別】自動車交通量(4)'!F50,'【方向別】自動車交通量(9)'!F50,'【方向別】自動車交通量(14)'!F50,'【方向別】自動車交通量(19)'!F50)</f>
        <v>1</v>
      </c>
      <c r="G50" s="87">
        <f>SUM('【方向別】自動車交通量(4)'!G50,'【方向別】自動車交通量(9)'!G50,'【方向別】自動車交通量(14)'!G50,'【方向別】自動車交通量(19)'!G50)</f>
        <v>0</v>
      </c>
      <c r="H50" s="87">
        <f t="shared" si="14"/>
        <v>90</v>
      </c>
      <c r="I50" s="87">
        <f t="shared" si="15"/>
        <v>1</v>
      </c>
      <c r="J50" s="87">
        <f t="shared" si="16"/>
        <v>91</v>
      </c>
      <c r="K50" s="86">
        <f t="shared" si="3"/>
        <v>1.1000000000000001</v>
      </c>
      <c r="L50" s="85">
        <f t="shared" si="4"/>
        <v>1.5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502</v>
      </c>
      <c r="E51" s="81">
        <f t="shared" si="17"/>
        <v>31</v>
      </c>
      <c r="F51" s="81">
        <f t="shared" si="17"/>
        <v>6</v>
      </c>
      <c r="G51" s="81">
        <f t="shared" si="17"/>
        <v>2</v>
      </c>
      <c r="H51" s="81">
        <f t="shared" si="17"/>
        <v>533</v>
      </c>
      <c r="I51" s="81">
        <f t="shared" si="17"/>
        <v>8</v>
      </c>
      <c r="J51" s="81">
        <f t="shared" si="17"/>
        <v>541</v>
      </c>
      <c r="K51" s="80">
        <f t="shared" si="3"/>
        <v>1.5</v>
      </c>
      <c r="L51" s="79">
        <f t="shared" si="4"/>
        <v>9.1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4962</v>
      </c>
      <c r="E52" s="75">
        <f t="shared" si="18"/>
        <v>638</v>
      </c>
      <c r="F52" s="75">
        <f t="shared" si="18"/>
        <v>325</v>
      </c>
      <c r="G52" s="75">
        <f t="shared" si="18"/>
        <v>32</v>
      </c>
      <c r="H52" s="75">
        <f t="shared" si="18"/>
        <v>5600</v>
      </c>
      <c r="I52" s="75">
        <f t="shared" si="18"/>
        <v>357</v>
      </c>
      <c r="J52" s="75">
        <f t="shared" si="18"/>
        <v>5957</v>
      </c>
      <c r="K52" s="74">
        <f t="shared" si="3"/>
        <v>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L15" sqref="L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173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SUM('【断面別】自動車交通量(B断面流入)'!D16,'【断面別】自動車交通量(B断面流出)'!D16)</f>
        <v>161</v>
      </c>
      <c r="E16" s="99">
        <f>SUM('【断面別】自動車交通量(B断面流入)'!E16,'【断面別】自動車交通量(B断面流出)'!E16)</f>
        <v>28</v>
      </c>
      <c r="F16" s="99">
        <f>SUM('【断面別】自動車交通量(B断面流入)'!F16,'【断面別】自動車交通量(B断面流出)'!F16)</f>
        <v>9</v>
      </c>
      <c r="G16" s="99">
        <f>SUM('【断面別】自動車交通量(B断面流入)'!G16,'【断面別】自動車交通量(B断面流出)'!G16)</f>
        <v>0</v>
      </c>
      <c r="H16" s="99">
        <f t="shared" ref="H16:H21" si="0">SUM(D16:E16)</f>
        <v>189</v>
      </c>
      <c r="I16" s="99">
        <f t="shared" ref="I16:I21" si="1">SUM(F16:G16)</f>
        <v>9</v>
      </c>
      <c r="J16" s="99">
        <f t="shared" ref="J16:J21" si="2">SUM(H16:I16)</f>
        <v>198</v>
      </c>
      <c r="K16" s="98">
        <f t="shared" ref="K16:K52" si="3">IF(J16=0,0,ROUND(I16/J16*100,1))</f>
        <v>4.5</v>
      </c>
      <c r="L16" s="97">
        <f t="shared" ref="L16:L52" si="4">IF(J16=0,0,ROUND(J16/$J$52*100,1))</f>
        <v>1.5</v>
      </c>
    </row>
    <row r="17" spans="2:12" ht="14.45" customHeight="1">
      <c r="B17" s="96" t="s">
        <v>166</v>
      </c>
      <c r="C17" s="95"/>
      <c r="D17" s="94">
        <f>SUM('【断面別】自動車交通量(B断面流入)'!D17,'【断面別】自動車交通量(B断面流出)'!D17)</f>
        <v>165</v>
      </c>
      <c r="E17" s="93">
        <f>SUM('【断面別】自動車交通量(B断面流入)'!E17,'【断面別】自動車交通量(B断面流出)'!E17)</f>
        <v>28</v>
      </c>
      <c r="F17" s="93">
        <f>SUM('【断面別】自動車交通量(B断面流入)'!F17,'【断面別】自動車交通量(B断面流出)'!F17)</f>
        <v>9</v>
      </c>
      <c r="G17" s="93">
        <f>SUM('【断面別】自動車交通量(B断面流入)'!G17,'【断面別】自動車交通量(B断面流出)'!G17)</f>
        <v>1</v>
      </c>
      <c r="H17" s="93">
        <f t="shared" si="0"/>
        <v>193</v>
      </c>
      <c r="I17" s="93">
        <f t="shared" si="1"/>
        <v>10</v>
      </c>
      <c r="J17" s="93">
        <f t="shared" si="2"/>
        <v>203</v>
      </c>
      <c r="K17" s="92">
        <f t="shared" si="3"/>
        <v>4.9000000000000004</v>
      </c>
      <c r="L17" s="91">
        <f t="shared" si="4"/>
        <v>1.5</v>
      </c>
    </row>
    <row r="18" spans="2:12" ht="14.45" customHeight="1">
      <c r="B18" s="96" t="s">
        <v>165</v>
      </c>
      <c r="C18" s="95"/>
      <c r="D18" s="94">
        <f>SUM('【断面別】自動車交通量(B断面流入)'!D18,'【断面別】自動車交通量(B断面流出)'!D18)</f>
        <v>171</v>
      </c>
      <c r="E18" s="93">
        <f>SUM('【断面別】自動車交通量(B断面流入)'!E18,'【断面別】自動車交通量(B断面流出)'!E18)</f>
        <v>38</v>
      </c>
      <c r="F18" s="93">
        <f>SUM('【断面別】自動車交通量(B断面流入)'!F18,'【断面別】自動車交通量(B断面流出)'!F18)</f>
        <v>13</v>
      </c>
      <c r="G18" s="93">
        <f>SUM('【断面別】自動車交通量(B断面流入)'!G18,'【断面別】自動車交通量(B断面流出)'!G18)</f>
        <v>0</v>
      </c>
      <c r="H18" s="93">
        <f t="shared" si="0"/>
        <v>209</v>
      </c>
      <c r="I18" s="93">
        <f t="shared" si="1"/>
        <v>13</v>
      </c>
      <c r="J18" s="93">
        <f t="shared" si="2"/>
        <v>222</v>
      </c>
      <c r="K18" s="92">
        <f t="shared" si="3"/>
        <v>5.9</v>
      </c>
      <c r="L18" s="91">
        <f t="shared" si="4"/>
        <v>1.6</v>
      </c>
    </row>
    <row r="19" spans="2:12" ht="14.45" customHeight="1">
      <c r="B19" s="96" t="s">
        <v>164</v>
      </c>
      <c r="C19" s="95"/>
      <c r="D19" s="94">
        <f>SUM('【断面別】自動車交通量(B断面流入)'!D19,'【断面別】自動車交通量(B断面流出)'!D19)</f>
        <v>150</v>
      </c>
      <c r="E19" s="93">
        <f>SUM('【断面別】自動車交通量(B断面流入)'!E19,'【断面別】自動車交通量(B断面流出)'!E19)</f>
        <v>35</v>
      </c>
      <c r="F19" s="93">
        <f>SUM('【断面別】自動車交通量(B断面流入)'!F19,'【断面別】自動車交通量(B断面流出)'!F19)</f>
        <v>8</v>
      </c>
      <c r="G19" s="93">
        <f>SUM('【断面別】自動車交通量(B断面流入)'!G19,'【断面別】自動車交通量(B断面流出)'!G19)</f>
        <v>4</v>
      </c>
      <c r="H19" s="93">
        <f t="shared" si="0"/>
        <v>185</v>
      </c>
      <c r="I19" s="93">
        <f t="shared" si="1"/>
        <v>12</v>
      </c>
      <c r="J19" s="93">
        <f t="shared" si="2"/>
        <v>197</v>
      </c>
      <c r="K19" s="92">
        <f t="shared" si="3"/>
        <v>6.1</v>
      </c>
      <c r="L19" s="91">
        <f t="shared" si="4"/>
        <v>1.5</v>
      </c>
    </row>
    <row r="20" spans="2:12" ht="14.45" customHeight="1">
      <c r="B20" s="96" t="s">
        <v>163</v>
      </c>
      <c r="C20" s="95"/>
      <c r="D20" s="94">
        <f>SUM('【断面別】自動車交通量(B断面流入)'!D20,'【断面別】自動車交通量(B断面流出)'!D20)</f>
        <v>161</v>
      </c>
      <c r="E20" s="93">
        <f>SUM('【断面別】自動車交通量(B断面流入)'!E20,'【断面別】自動車交通量(B断面流出)'!E20)</f>
        <v>23</v>
      </c>
      <c r="F20" s="93">
        <f>SUM('【断面別】自動車交通量(B断面流入)'!F20,'【断面別】自動車交通量(B断面流出)'!F20)</f>
        <v>10</v>
      </c>
      <c r="G20" s="93">
        <f>SUM('【断面別】自動車交通量(B断面流入)'!G20,'【断面別】自動車交通量(B断面流出)'!G20)</f>
        <v>0</v>
      </c>
      <c r="H20" s="93">
        <f t="shared" si="0"/>
        <v>184</v>
      </c>
      <c r="I20" s="93">
        <f t="shared" si="1"/>
        <v>10</v>
      </c>
      <c r="J20" s="93">
        <f t="shared" si="2"/>
        <v>194</v>
      </c>
      <c r="K20" s="92">
        <f t="shared" si="3"/>
        <v>5.2</v>
      </c>
      <c r="L20" s="91">
        <f t="shared" si="4"/>
        <v>1.4</v>
      </c>
    </row>
    <row r="21" spans="2:12" ht="14.45" customHeight="1">
      <c r="B21" s="90" t="s">
        <v>162</v>
      </c>
      <c r="C21" s="89"/>
      <c r="D21" s="88">
        <f>SUM('【断面別】自動車交通量(B断面流入)'!D21,'【断面別】自動車交通量(B断面流出)'!D21)</f>
        <v>170</v>
      </c>
      <c r="E21" s="87">
        <f>SUM('【断面別】自動車交通量(B断面流入)'!E21,'【断面別】自動車交通量(B断面流出)'!E21)</f>
        <v>22</v>
      </c>
      <c r="F21" s="87">
        <f>SUM('【断面別】自動車交通量(B断面流入)'!F21,'【断面別】自動車交通量(B断面流出)'!F21)</f>
        <v>9</v>
      </c>
      <c r="G21" s="87">
        <f>SUM('【断面別】自動車交通量(B断面流入)'!G21,'【断面別】自動車交通量(B断面流出)'!G21)</f>
        <v>0</v>
      </c>
      <c r="H21" s="87">
        <f t="shared" si="0"/>
        <v>192</v>
      </c>
      <c r="I21" s="87">
        <f t="shared" si="1"/>
        <v>9</v>
      </c>
      <c r="J21" s="87">
        <f t="shared" si="2"/>
        <v>201</v>
      </c>
      <c r="K21" s="86">
        <f t="shared" si="3"/>
        <v>4.5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978</v>
      </c>
      <c r="E22" s="81">
        <f t="shared" si="5"/>
        <v>174</v>
      </c>
      <c r="F22" s="81">
        <f t="shared" si="5"/>
        <v>58</v>
      </c>
      <c r="G22" s="81">
        <f t="shared" si="5"/>
        <v>5</v>
      </c>
      <c r="H22" s="81">
        <f t="shared" si="5"/>
        <v>1152</v>
      </c>
      <c r="I22" s="81">
        <f t="shared" si="5"/>
        <v>63</v>
      </c>
      <c r="J22" s="81">
        <f t="shared" si="5"/>
        <v>1215</v>
      </c>
      <c r="K22" s="80">
        <f t="shared" si="3"/>
        <v>5.2</v>
      </c>
      <c r="L22" s="79">
        <f t="shared" si="4"/>
        <v>9</v>
      </c>
    </row>
    <row r="23" spans="2:12" ht="14.45" customHeight="1" thickTop="1">
      <c r="B23" s="102" t="s">
        <v>114</v>
      </c>
      <c r="C23" s="101"/>
      <c r="D23" s="100">
        <f>SUM('【断面別】自動車交通量(B断面流入)'!D23,'【断面別】自動車交通量(B断面流出)'!D23)</f>
        <v>182</v>
      </c>
      <c r="E23" s="99">
        <f>SUM('【断面別】自動車交通量(B断面流入)'!E23,'【断面別】自動車交通量(B断面流出)'!E23)</f>
        <v>25</v>
      </c>
      <c r="F23" s="99">
        <f>SUM('【断面別】自動車交通量(B断面流入)'!F23,'【断面別】自動車交通量(B断面流出)'!F23)</f>
        <v>13</v>
      </c>
      <c r="G23" s="99">
        <f>SUM('【断面別】自動車交通量(B断面流入)'!G23,'【断面別】自動車交通量(B断面流出)'!G23)</f>
        <v>3</v>
      </c>
      <c r="H23" s="99">
        <f t="shared" ref="H23:H28" si="6">SUM(D23:E23)</f>
        <v>207</v>
      </c>
      <c r="I23" s="99">
        <f t="shared" ref="I23:I28" si="7">SUM(F23:G23)</f>
        <v>16</v>
      </c>
      <c r="J23" s="99">
        <f t="shared" ref="J23:J28" si="8">SUM(H23:I23)</f>
        <v>223</v>
      </c>
      <c r="K23" s="98">
        <f t="shared" si="3"/>
        <v>7.2</v>
      </c>
      <c r="L23" s="97">
        <f t="shared" si="4"/>
        <v>1.7</v>
      </c>
    </row>
    <row r="24" spans="2:12" ht="14.45" customHeight="1">
      <c r="B24" s="96" t="s">
        <v>113</v>
      </c>
      <c r="C24" s="95"/>
      <c r="D24" s="94">
        <f>SUM('【断面別】自動車交通量(B断面流入)'!D24,'【断面別】自動車交通量(B断面流出)'!D24)</f>
        <v>212</v>
      </c>
      <c r="E24" s="93">
        <f>SUM('【断面別】自動車交通量(B断面流入)'!E24,'【断面別】自動車交通量(B断面流出)'!E24)</f>
        <v>17</v>
      </c>
      <c r="F24" s="93">
        <f>SUM('【断面別】自動車交通量(B断面流入)'!F24,'【断面別】自動車交通量(B断面流出)'!F24)</f>
        <v>6</v>
      </c>
      <c r="G24" s="93">
        <f>SUM('【断面別】自動車交通量(B断面流入)'!G24,'【断面別】自動車交通量(B断面流出)'!G24)</f>
        <v>2</v>
      </c>
      <c r="H24" s="93">
        <f t="shared" si="6"/>
        <v>229</v>
      </c>
      <c r="I24" s="93">
        <f t="shared" si="7"/>
        <v>8</v>
      </c>
      <c r="J24" s="93">
        <f t="shared" si="8"/>
        <v>237</v>
      </c>
      <c r="K24" s="92">
        <f t="shared" si="3"/>
        <v>3.4</v>
      </c>
      <c r="L24" s="91">
        <f t="shared" si="4"/>
        <v>1.8</v>
      </c>
    </row>
    <row r="25" spans="2:12" ht="14.45" customHeight="1">
      <c r="B25" s="96" t="s">
        <v>112</v>
      </c>
      <c r="C25" s="95"/>
      <c r="D25" s="94">
        <f>SUM('【断面別】自動車交通量(B断面流入)'!D25,'【断面別】自動車交通量(B断面流出)'!D25)</f>
        <v>157</v>
      </c>
      <c r="E25" s="93">
        <f>SUM('【断面別】自動車交通量(B断面流入)'!E25,'【断面別】自動車交通量(B断面流出)'!E25)</f>
        <v>17</v>
      </c>
      <c r="F25" s="93">
        <f>SUM('【断面別】自動車交通量(B断面流入)'!F25,'【断面別】自動車交通量(B断面流出)'!F25)</f>
        <v>13</v>
      </c>
      <c r="G25" s="93">
        <f>SUM('【断面別】自動車交通量(B断面流入)'!G25,'【断面別】自動車交通量(B断面流出)'!G25)</f>
        <v>1</v>
      </c>
      <c r="H25" s="93">
        <f t="shared" si="6"/>
        <v>174</v>
      </c>
      <c r="I25" s="93">
        <f t="shared" si="7"/>
        <v>14</v>
      </c>
      <c r="J25" s="93">
        <f t="shared" si="8"/>
        <v>188</v>
      </c>
      <c r="K25" s="92">
        <f t="shared" si="3"/>
        <v>7.4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SUM('【断面別】自動車交通量(B断面流入)'!D26,'【断面別】自動車交通量(B断面流出)'!D26)</f>
        <v>170</v>
      </c>
      <c r="E26" s="93">
        <f>SUM('【断面別】自動車交通量(B断面流入)'!E26,'【断面別】自動車交通量(B断面流出)'!E26)</f>
        <v>17</v>
      </c>
      <c r="F26" s="93">
        <f>SUM('【断面別】自動車交通量(B断面流入)'!F26,'【断面別】自動車交通量(B断面流出)'!F26)</f>
        <v>11</v>
      </c>
      <c r="G26" s="93">
        <f>SUM('【断面別】自動車交通量(B断面流入)'!G26,'【断面別】自動車交通量(B断面流出)'!G26)</f>
        <v>2</v>
      </c>
      <c r="H26" s="93">
        <f t="shared" si="6"/>
        <v>187</v>
      </c>
      <c r="I26" s="93">
        <f t="shared" si="7"/>
        <v>13</v>
      </c>
      <c r="J26" s="93">
        <f t="shared" si="8"/>
        <v>200</v>
      </c>
      <c r="K26" s="92">
        <f t="shared" si="3"/>
        <v>6.5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SUM('【断面別】自動車交通量(B断面流入)'!D27,'【断面別】自動車交通量(B断面流出)'!D27)</f>
        <v>197</v>
      </c>
      <c r="E27" s="93">
        <f>SUM('【断面別】自動車交通量(B断面流入)'!E27,'【断面別】自動車交通量(B断面流出)'!E27)</f>
        <v>25</v>
      </c>
      <c r="F27" s="93">
        <f>SUM('【断面別】自動車交通量(B断面流入)'!F27,'【断面別】自動車交通量(B断面流出)'!F27)</f>
        <v>22</v>
      </c>
      <c r="G27" s="93">
        <f>SUM('【断面別】自動車交通量(B断面流入)'!G27,'【断面別】自動車交通量(B断面流出)'!G27)</f>
        <v>0</v>
      </c>
      <c r="H27" s="93">
        <f t="shared" si="6"/>
        <v>222</v>
      </c>
      <c r="I27" s="93">
        <f t="shared" si="7"/>
        <v>22</v>
      </c>
      <c r="J27" s="93">
        <f t="shared" si="8"/>
        <v>244</v>
      </c>
      <c r="K27" s="92">
        <f t="shared" si="3"/>
        <v>9</v>
      </c>
      <c r="L27" s="91">
        <f t="shared" si="4"/>
        <v>1.8</v>
      </c>
    </row>
    <row r="28" spans="2:12" ht="14.45" customHeight="1">
      <c r="B28" s="90" t="s">
        <v>161</v>
      </c>
      <c r="C28" s="89"/>
      <c r="D28" s="88">
        <f>SUM('【断面別】自動車交通量(B断面流入)'!D28,'【断面別】自動車交通量(B断面流出)'!D28)</f>
        <v>155</v>
      </c>
      <c r="E28" s="87">
        <f>SUM('【断面別】自動車交通量(B断面流入)'!E28,'【断面別】自動車交通量(B断面流出)'!E28)</f>
        <v>21</v>
      </c>
      <c r="F28" s="87">
        <f>SUM('【断面別】自動車交通量(B断面流入)'!F28,'【断面別】自動車交通量(B断面流出)'!F28)</f>
        <v>24</v>
      </c>
      <c r="G28" s="87">
        <f>SUM('【断面別】自動車交通量(B断面流入)'!G28,'【断面別】自動車交通量(B断面流出)'!G28)</f>
        <v>0</v>
      </c>
      <c r="H28" s="87">
        <f t="shared" si="6"/>
        <v>176</v>
      </c>
      <c r="I28" s="87">
        <f t="shared" si="7"/>
        <v>24</v>
      </c>
      <c r="J28" s="87">
        <f t="shared" si="8"/>
        <v>200</v>
      </c>
      <c r="K28" s="86">
        <f t="shared" si="3"/>
        <v>12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1073</v>
      </c>
      <c r="E29" s="81">
        <f t="shared" si="9"/>
        <v>122</v>
      </c>
      <c r="F29" s="81">
        <f t="shared" si="9"/>
        <v>89</v>
      </c>
      <c r="G29" s="81">
        <f t="shared" si="9"/>
        <v>8</v>
      </c>
      <c r="H29" s="81">
        <f t="shared" si="9"/>
        <v>1195</v>
      </c>
      <c r="I29" s="81">
        <f t="shared" si="9"/>
        <v>97</v>
      </c>
      <c r="J29" s="81">
        <f t="shared" si="9"/>
        <v>1292</v>
      </c>
      <c r="K29" s="80">
        <f t="shared" si="3"/>
        <v>7.5</v>
      </c>
      <c r="L29" s="79">
        <f t="shared" si="4"/>
        <v>9.6</v>
      </c>
    </row>
    <row r="30" spans="2:12" ht="14.45" customHeight="1" thickTop="1">
      <c r="B30" s="110" t="s">
        <v>160</v>
      </c>
      <c r="C30" s="109"/>
      <c r="D30" s="76">
        <f>SUM('【断面別】自動車交通量(B断面流入)'!D30,'【断面別】自動車交通量(B断面流出)'!D30)</f>
        <v>913</v>
      </c>
      <c r="E30" s="75">
        <f>SUM('【断面別】自動車交通量(B断面流入)'!E30,'【断面別】自動車交通量(B断面流出)'!E30)</f>
        <v>106</v>
      </c>
      <c r="F30" s="75">
        <f>SUM('【断面別】自動車交通量(B断面流入)'!F30,'【断面別】自動車交通量(B断面流出)'!F30)</f>
        <v>77</v>
      </c>
      <c r="G30" s="75">
        <f>SUM('【断面別】自動車交通量(B断面流入)'!G30,'【断面別】自動車交通量(B断面流出)'!G30)</f>
        <v>7</v>
      </c>
      <c r="H30" s="75">
        <f t="shared" ref="H30:H43" si="10">SUM(D30:E30)</f>
        <v>1019</v>
      </c>
      <c r="I30" s="75">
        <f t="shared" ref="I30:I43" si="11">SUM(F30:G30)</f>
        <v>84</v>
      </c>
      <c r="J30" s="75">
        <f t="shared" ref="J30:J43" si="12">SUM(H30:I30)</f>
        <v>1103</v>
      </c>
      <c r="K30" s="74">
        <f t="shared" si="3"/>
        <v>7.6</v>
      </c>
      <c r="L30" s="73">
        <f t="shared" si="4"/>
        <v>8.1999999999999993</v>
      </c>
    </row>
    <row r="31" spans="2:12" ht="14.45" customHeight="1">
      <c r="B31" s="108" t="s">
        <v>159</v>
      </c>
      <c r="C31" s="107"/>
      <c r="D31" s="106">
        <f>SUM('【断面別】自動車交通量(B断面流入)'!D31,'【断面別】自動車交通量(B断面流出)'!D31)</f>
        <v>882</v>
      </c>
      <c r="E31" s="105">
        <f>SUM('【断面別】自動車交通量(B断面流入)'!E31,'【断面別】自動車交通量(B断面流出)'!E31)</f>
        <v>143</v>
      </c>
      <c r="F31" s="105">
        <f>SUM('【断面別】自動車交通量(B断面流入)'!F31,'【断面別】自動車交通量(B断面流出)'!F31)</f>
        <v>66</v>
      </c>
      <c r="G31" s="105">
        <f>SUM('【断面別】自動車交通量(B断面流入)'!G31,'【断面別】自動車交通量(B断面流出)'!G31)</f>
        <v>5</v>
      </c>
      <c r="H31" s="105">
        <f t="shared" si="10"/>
        <v>1025</v>
      </c>
      <c r="I31" s="105">
        <f t="shared" si="11"/>
        <v>71</v>
      </c>
      <c r="J31" s="105">
        <f t="shared" si="12"/>
        <v>1096</v>
      </c>
      <c r="K31" s="104">
        <f t="shared" si="3"/>
        <v>6.5</v>
      </c>
      <c r="L31" s="103">
        <f t="shared" si="4"/>
        <v>8.1</v>
      </c>
    </row>
    <row r="32" spans="2:12" ht="14.45" customHeight="1">
      <c r="B32" s="108" t="s">
        <v>158</v>
      </c>
      <c r="C32" s="107"/>
      <c r="D32" s="106">
        <f>SUM('【断面別】自動車交通量(B断面流入)'!D32,'【断面別】自動車交通量(B断面流出)'!D32)</f>
        <v>908</v>
      </c>
      <c r="E32" s="105">
        <f>SUM('【断面別】自動車交通量(B断面流入)'!E32,'【断面別】自動車交通量(B断面流出)'!E32)</f>
        <v>138</v>
      </c>
      <c r="F32" s="105">
        <f>SUM('【断面別】自動車交通量(B断面流入)'!F32,'【断面別】自動車交通量(B断面流出)'!F32)</f>
        <v>74</v>
      </c>
      <c r="G32" s="105">
        <f>SUM('【断面別】自動車交通量(B断面流入)'!G32,'【断面別】自動車交通量(B断面流出)'!G32)</f>
        <v>3</v>
      </c>
      <c r="H32" s="105">
        <f t="shared" si="10"/>
        <v>1046</v>
      </c>
      <c r="I32" s="105">
        <f t="shared" si="11"/>
        <v>77</v>
      </c>
      <c r="J32" s="105">
        <f t="shared" si="12"/>
        <v>1123</v>
      </c>
      <c r="K32" s="104">
        <f t="shared" si="3"/>
        <v>6.9</v>
      </c>
      <c r="L32" s="103">
        <f t="shared" si="4"/>
        <v>8.3000000000000007</v>
      </c>
    </row>
    <row r="33" spans="2:12" ht="14.45" customHeight="1">
      <c r="B33" s="108" t="s">
        <v>157</v>
      </c>
      <c r="C33" s="107"/>
      <c r="D33" s="106">
        <f>SUM('【断面別】自動車交通量(B断面流入)'!D33,'【断面別】自動車交通量(B断面流出)'!D33)</f>
        <v>832</v>
      </c>
      <c r="E33" s="105">
        <f>SUM('【断面別】自動車交通量(B断面流入)'!E33,'【断面別】自動車交通量(B断面流出)'!E33)</f>
        <v>114</v>
      </c>
      <c r="F33" s="105">
        <f>SUM('【断面別】自動車交通量(B断面流入)'!F33,'【断面別】自動車交通量(B断面流出)'!F33)</f>
        <v>70</v>
      </c>
      <c r="G33" s="105">
        <f>SUM('【断面別】自動車交通量(B断面流入)'!G33,'【断面別】自動車交通量(B断面流出)'!G33)</f>
        <v>6</v>
      </c>
      <c r="H33" s="105">
        <f t="shared" si="10"/>
        <v>946</v>
      </c>
      <c r="I33" s="105">
        <f t="shared" si="11"/>
        <v>76</v>
      </c>
      <c r="J33" s="105">
        <f t="shared" si="12"/>
        <v>1022</v>
      </c>
      <c r="K33" s="104">
        <f t="shared" si="3"/>
        <v>7.4</v>
      </c>
      <c r="L33" s="103">
        <f t="shared" si="4"/>
        <v>7.6</v>
      </c>
    </row>
    <row r="34" spans="2:12" ht="14.45" customHeight="1">
      <c r="B34" s="108" t="s">
        <v>156</v>
      </c>
      <c r="C34" s="107"/>
      <c r="D34" s="106">
        <f>SUM('【断面別】自動車交通量(B断面流入)'!D34,'【断面別】自動車交通量(B断面流出)'!D34)</f>
        <v>842</v>
      </c>
      <c r="E34" s="105">
        <f>SUM('【断面別】自動車交通量(B断面流入)'!E34,'【断面別】自動車交通量(B断面流出)'!E34)</f>
        <v>120</v>
      </c>
      <c r="F34" s="105">
        <f>SUM('【断面別】自動車交通量(B断面流入)'!F34,'【断面別】自動車交通量(B断面流出)'!F34)</f>
        <v>67</v>
      </c>
      <c r="G34" s="105">
        <f>SUM('【断面別】自動車交通量(B断面流入)'!G34,'【断面別】自動車交通量(B断面流出)'!G34)</f>
        <v>5</v>
      </c>
      <c r="H34" s="105">
        <f t="shared" si="10"/>
        <v>962</v>
      </c>
      <c r="I34" s="105">
        <f t="shared" si="11"/>
        <v>72</v>
      </c>
      <c r="J34" s="105">
        <f t="shared" si="12"/>
        <v>1034</v>
      </c>
      <c r="K34" s="104">
        <f t="shared" si="3"/>
        <v>7</v>
      </c>
      <c r="L34" s="103">
        <f t="shared" si="4"/>
        <v>7.7</v>
      </c>
    </row>
    <row r="35" spans="2:12" ht="14.45" customHeight="1">
      <c r="B35" s="108" t="s">
        <v>155</v>
      </c>
      <c r="C35" s="107"/>
      <c r="D35" s="106">
        <f>SUM('【断面別】自動車交通量(B断面流入)'!D35,'【断面別】自動車交通量(B断面流出)'!D35)</f>
        <v>843</v>
      </c>
      <c r="E35" s="105">
        <f>SUM('【断面別】自動車交通量(B断面流入)'!E35,'【断面別】自動車交通量(B断面流出)'!E35)</f>
        <v>128</v>
      </c>
      <c r="F35" s="105">
        <f>SUM('【断面別】自動車交通量(B断面流入)'!F35,'【断面別】自動車交通量(B断面流出)'!F35)</f>
        <v>60</v>
      </c>
      <c r="G35" s="105">
        <f>SUM('【断面別】自動車交通量(B断面流入)'!G35,'【断面別】自動車交通量(B断面流出)'!G35)</f>
        <v>8</v>
      </c>
      <c r="H35" s="105">
        <f t="shared" si="10"/>
        <v>971</v>
      </c>
      <c r="I35" s="105">
        <f t="shared" si="11"/>
        <v>68</v>
      </c>
      <c r="J35" s="105">
        <f t="shared" si="12"/>
        <v>1039</v>
      </c>
      <c r="K35" s="104">
        <f t="shared" si="3"/>
        <v>6.5</v>
      </c>
      <c r="L35" s="103">
        <f t="shared" si="4"/>
        <v>7.7</v>
      </c>
    </row>
    <row r="36" spans="2:12" ht="14.45" customHeight="1">
      <c r="B36" s="108" t="s">
        <v>154</v>
      </c>
      <c r="C36" s="107"/>
      <c r="D36" s="106">
        <f>SUM('【断面別】自動車交通量(B断面流入)'!D36,'【断面別】自動車交通量(B断面流出)'!D36)</f>
        <v>872</v>
      </c>
      <c r="E36" s="105">
        <f>SUM('【断面別】自動車交通量(B断面流入)'!E36,'【断面別】自動車交通量(B断面流出)'!E36)</f>
        <v>130</v>
      </c>
      <c r="F36" s="105">
        <f>SUM('【断面別】自動車交通量(B断面流入)'!F36,'【断面別】自動車交通量(B断面流出)'!F36)</f>
        <v>64</v>
      </c>
      <c r="G36" s="105">
        <f>SUM('【断面別】自動車交通量(B断面流入)'!G36,'【断面別】自動車交通量(B断面流出)'!G36)</f>
        <v>12</v>
      </c>
      <c r="H36" s="105">
        <f t="shared" si="10"/>
        <v>1002</v>
      </c>
      <c r="I36" s="105">
        <f t="shared" si="11"/>
        <v>76</v>
      </c>
      <c r="J36" s="105">
        <f t="shared" si="12"/>
        <v>1078</v>
      </c>
      <c r="K36" s="104">
        <f t="shared" si="3"/>
        <v>7.1</v>
      </c>
      <c r="L36" s="103">
        <f t="shared" si="4"/>
        <v>8</v>
      </c>
    </row>
    <row r="37" spans="2:12" ht="14.45" customHeight="1">
      <c r="B37" s="108" t="s">
        <v>153</v>
      </c>
      <c r="C37" s="107"/>
      <c r="D37" s="106">
        <f>SUM('【断面別】自動車交通量(B断面流入)'!D37,'【断面別】自動車交通量(B断面流出)'!D37)</f>
        <v>945</v>
      </c>
      <c r="E37" s="105">
        <f>SUM('【断面別】自動車交通量(B断面流入)'!E37,'【断面別】自動車交通量(B断面流出)'!E37)</f>
        <v>138</v>
      </c>
      <c r="F37" s="105">
        <f>SUM('【断面別】自動車交通量(B断面流入)'!F37,'【断面別】自動車交通量(B断面流出)'!F37)</f>
        <v>41</v>
      </c>
      <c r="G37" s="105">
        <f>SUM('【断面別】自動車交通量(B断面流入)'!G37,'【断面別】自動車交通量(B断面流出)'!G37)</f>
        <v>12</v>
      </c>
      <c r="H37" s="105">
        <f t="shared" si="10"/>
        <v>1083</v>
      </c>
      <c r="I37" s="105">
        <f t="shared" si="11"/>
        <v>53</v>
      </c>
      <c r="J37" s="105">
        <f t="shared" si="12"/>
        <v>1136</v>
      </c>
      <c r="K37" s="104">
        <f t="shared" si="3"/>
        <v>4.7</v>
      </c>
      <c r="L37" s="103">
        <f t="shared" si="4"/>
        <v>8.4</v>
      </c>
    </row>
    <row r="38" spans="2:12" ht="14.45" customHeight="1">
      <c r="B38" s="102" t="s">
        <v>99</v>
      </c>
      <c r="C38" s="101"/>
      <c r="D38" s="100">
        <f>SUM('【断面別】自動車交通量(B断面流入)'!D38,'【断面別】自動車交通量(B断面流出)'!D38)</f>
        <v>163</v>
      </c>
      <c r="E38" s="99">
        <f>SUM('【断面別】自動車交通量(B断面流入)'!E38,'【断面別】自動車交通量(B断面流出)'!E38)</f>
        <v>21</v>
      </c>
      <c r="F38" s="99">
        <f>SUM('【断面別】自動車交通量(B断面流入)'!F38,'【断面別】自動車交通量(B断面流出)'!F38)</f>
        <v>7</v>
      </c>
      <c r="G38" s="99">
        <f>SUM('【断面別】自動車交通量(B断面流入)'!G38,'【断面別】自動車交通量(B断面流出)'!G38)</f>
        <v>0</v>
      </c>
      <c r="H38" s="99">
        <f t="shared" si="10"/>
        <v>184</v>
      </c>
      <c r="I38" s="99">
        <f t="shared" si="11"/>
        <v>7</v>
      </c>
      <c r="J38" s="99">
        <f t="shared" si="12"/>
        <v>191</v>
      </c>
      <c r="K38" s="98">
        <f t="shared" si="3"/>
        <v>3.7</v>
      </c>
      <c r="L38" s="97">
        <f t="shared" si="4"/>
        <v>1.4</v>
      </c>
    </row>
    <row r="39" spans="2:12" ht="14.45" customHeight="1">
      <c r="B39" s="96" t="s">
        <v>98</v>
      </c>
      <c r="C39" s="95"/>
      <c r="D39" s="94">
        <f>SUM('【断面別】自動車交通量(B断面流入)'!D39,'【断面別】自動車交通量(B断面流出)'!D39)</f>
        <v>180</v>
      </c>
      <c r="E39" s="93">
        <f>SUM('【断面別】自動車交通量(B断面流入)'!E39,'【断面別】自動車交通量(B断面流出)'!E39)</f>
        <v>30</v>
      </c>
      <c r="F39" s="93">
        <f>SUM('【断面別】自動車交通量(B断面流入)'!F39,'【断面別】自動車交通量(B断面流出)'!F39)</f>
        <v>12</v>
      </c>
      <c r="G39" s="93">
        <f>SUM('【断面別】自動車交通量(B断面流入)'!G39,'【断面別】自動車交通量(B断面流出)'!G39)</f>
        <v>1</v>
      </c>
      <c r="H39" s="93">
        <f t="shared" si="10"/>
        <v>210</v>
      </c>
      <c r="I39" s="93">
        <f t="shared" si="11"/>
        <v>13</v>
      </c>
      <c r="J39" s="93">
        <f t="shared" si="12"/>
        <v>223</v>
      </c>
      <c r="K39" s="92">
        <f t="shared" si="3"/>
        <v>5.8</v>
      </c>
      <c r="L39" s="91">
        <f t="shared" si="4"/>
        <v>1.7</v>
      </c>
    </row>
    <row r="40" spans="2:12" ht="14.45" customHeight="1">
      <c r="B40" s="96" t="s">
        <v>97</v>
      </c>
      <c r="C40" s="95"/>
      <c r="D40" s="94">
        <f>SUM('【断面別】自動車交通量(B断面流入)'!D40,'【断面別】自動車交通量(B断面流出)'!D40)</f>
        <v>170</v>
      </c>
      <c r="E40" s="93">
        <f>SUM('【断面別】自動車交通量(B断面流入)'!E40,'【断面別】自動車交通量(B断面流出)'!E40)</f>
        <v>29</v>
      </c>
      <c r="F40" s="93">
        <f>SUM('【断面別】自動車交通量(B断面流入)'!F40,'【断面別】自動車交通量(B断面流出)'!F40)</f>
        <v>6</v>
      </c>
      <c r="G40" s="93">
        <f>SUM('【断面別】自動車交通量(B断面流入)'!G40,'【断面別】自動車交通量(B断面流出)'!G40)</f>
        <v>2</v>
      </c>
      <c r="H40" s="93">
        <f t="shared" si="10"/>
        <v>199</v>
      </c>
      <c r="I40" s="93">
        <f t="shared" si="11"/>
        <v>8</v>
      </c>
      <c r="J40" s="93">
        <f t="shared" si="12"/>
        <v>207</v>
      </c>
      <c r="K40" s="92">
        <f t="shared" si="3"/>
        <v>3.9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SUM('【断面別】自動車交通量(B断面流入)'!D41,'【断面別】自動車交通量(B断面流出)'!D41)</f>
        <v>156</v>
      </c>
      <c r="E41" s="93">
        <f>SUM('【断面別】自動車交通量(B断面流入)'!E41,'【断面別】自動車交通量(B断面流出)'!E41)</f>
        <v>33</v>
      </c>
      <c r="F41" s="93">
        <f>SUM('【断面別】自動車交通量(B断面流入)'!F41,'【断面別】自動車交通量(B断面流出)'!F41)</f>
        <v>7</v>
      </c>
      <c r="G41" s="93">
        <f>SUM('【断面別】自動車交通量(B断面流入)'!G41,'【断面別】自動車交通量(B断面流出)'!G41)</f>
        <v>1</v>
      </c>
      <c r="H41" s="93">
        <f t="shared" si="10"/>
        <v>189</v>
      </c>
      <c r="I41" s="93">
        <f t="shared" si="11"/>
        <v>8</v>
      </c>
      <c r="J41" s="93">
        <f t="shared" si="12"/>
        <v>197</v>
      </c>
      <c r="K41" s="92">
        <f t="shared" si="3"/>
        <v>4.0999999999999996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SUM('【断面別】自動車交通量(B断面流入)'!D42,'【断面別】自動車交通量(B断面流出)'!D42)</f>
        <v>177</v>
      </c>
      <c r="E42" s="93">
        <f>SUM('【断面別】自動車交通量(B断面流入)'!E42,'【断面別】自動車交通量(B断面流出)'!E42)</f>
        <v>22</v>
      </c>
      <c r="F42" s="93">
        <f>SUM('【断面別】自動車交通量(B断面流入)'!F42,'【断面別】自動車交通量(B断面流出)'!F42)</f>
        <v>7</v>
      </c>
      <c r="G42" s="93">
        <f>SUM('【断面別】自動車交通量(B断面流入)'!G42,'【断面別】自動車交通量(B断面流出)'!G42)</f>
        <v>2</v>
      </c>
      <c r="H42" s="93">
        <f t="shared" si="10"/>
        <v>199</v>
      </c>
      <c r="I42" s="93">
        <f t="shared" si="11"/>
        <v>9</v>
      </c>
      <c r="J42" s="93">
        <f t="shared" si="12"/>
        <v>208</v>
      </c>
      <c r="K42" s="92">
        <f t="shared" si="3"/>
        <v>4.3</v>
      </c>
      <c r="L42" s="91">
        <f t="shared" si="4"/>
        <v>1.5</v>
      </c>
    </row>
    <row r="43" spans="2:12" ht="14.45" customHeight="1">
      <c r="B43" s="90" t="s">
        <v>152</v>
      </c>
      <c r="C43" s="89"/>
      <c r="D43" s="88">
        <f>SUM('【断面別】自動車交通量(B断面流入)'!D43,'【断面別】自動車交通量(B断面流出)'!D43)</f>
        <v>184</v>
      </c>
      <c r="E43" s="87">
        <f>SUM('【断面別】自動車交通量(B断面流入)'!E43,'【断面別】自動車交通量(B断面流出)'!E43)</f>
        <v>14</v>
      </c>
      <c r="F43" s="87">
        <f>SUM('【断面別】自動車交通量(B断面流入)'!F43,'【断面別】自動車交通量(B断面流出)'!F43)</f>
        <v>6</v>
      </c>
      <c r="G43" s="87">
        <f>SUM('【断面別】自動車交通量(B断面流入)'!G43,'【断面別】自動車交通量(B断面流出)'!G43)</f>
        <v>1</v>
      </c>
      <c r="H43" s="87">
        <f t="shared" si="10"/>
        <v>198</v>
      </c>
      <c r="I43" s="87">
        <f t="shared" si="11"/>
        <v>7</v>
      </c>
      <c r="J43" s="87">
        <f t="shared" si="12"/>
        <v>205</v>
      </c>
      <c r="K43" s="86">
        <f t="shared" si="3"/>
        <v>3.4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1030</v>
      </c>
      <c r="E44" s="81">
        <f t="shared" si="13"/>
        <v>149</v>
      </c>
      <c r="F44" s="81">
        <f t="shared" si="13"/>
        <v>45</v>
      </c>
      <c r="G44" s="81">
        <f t="shared" si="13"/>
        <v>7</v>
      </c>
      <c r="H44" s="81">
        <f t="shared" si="13"/>
        <v>1179</v>
      </c>
      <c r="I44" s="81">
        <f t="shared" si="13"/>
        <v>52</v>
      </c>
      <c r="J44" s="81">
        <f t="shared" si="13"/>
        <v>1231</v>
      </c>
      <c r="K44" s="80">
        <f t="shared" si="3"/>
        <v>4.2</v>
      </c>
      <c r="L44" s="79">
        <f t="shared" si="4"/>
        <v>9.1</v>
      </c>
    </row>
    <row r="45" spans="2:12" ht="14.45" customHeight="1" thickTop="1">
      <c r="B45" s="102" t="s">
        <v>92</v>
      </c>
      <c r="C45" s="101"/>
      <c r="D45" s="100">
        <f>SUM('【断面別】自動車交通量(B断面流入)'!D45,'【断面別】自動車交通量(B断面流出)'!D45)</f>
        <v>163</v>
      </c>
      <c r="E45" s="99">
        <f>SUM('【断面別】自動車交通量(B断面流入)'!E45,'【断面別】自動車交通量(B断面流出)'!E45)</f>
        <v>13</v>
      </c>
      <c r="F45" s="99">
        <f>SUM('【断面別】自動車交通量(B断面流入)'!F45,'【断面別】自動車交通量(B断面流出)'!F45)</f>
        <v>9</v>
      </c>
      <c r="G45" s="99">
        <f>SUM('【断面別】自動車交通量(B断面流入)'!G45,'【断面別】自動車交通量(B断面流出)'!G45)</f>
        <v>2</v>
      </c>
      <c r="H45" s="99">
        <f t="shared" ref="H45:H50" si="14">SUM(D45:E45)</f>
        <v>176</v>
      </c>
      <c r="I45" s="99">
        <f t="shared" ref="I45:I50" si="15">SUM(F45:G45)</f>
        <v>11</v>
      </c>
      <c r="J45" s="99">
        <f t="shared" ref="J45:J50" si="16">SUM(H45:I45)</f>
        <v>187</v>
      </c>
      <c r="K45" s="98">
        <f t="shared" si="3"/>
        <v>5.9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SUM('【断面別】自動車交通量(B断面流入)'!D46,'【断面別】自動車交通量(B断面流出)'!D46)</f>
        <v>177</v>
      </c>
      <c r="E46" s="93">
        <f>SUM('【断面別】自動車交通量(B断面流入)'!E46,'【断面別】自動車交通量(B断面流出)'!E46)</f>
        <v>13</v>
      </c>
      <c r="F46" s="93">
        <f>SUM('【断面別】自動車交通量(B断面流入)'!F46,'【断面別】自動車交通量(B断面流出)'!F46)</f>
        <v>3</v>
      </c>
      <c r="G46" s="93">
        <f>SUM('【断面別】自動車交通量(B断面流入)'!G46,'【断面別】自動車交通量(B断面流出)'!G46)</f>
        <v>2</v>
      </c>
      <c r="H46" s="93">
        <f t="shared" si="14"/>
        <v>190</v>
      </c>
      <c r="I46" s="93">
        <f t="shared" si="15"/>
        <v>5</v>
      </c>
      <c r="J46" s="93">
        <f t="shared" si="16"/>
        <v>195</v>
      </c>
      <c r="K46" s="92">
        <f t="shared" si="3"/>
        <v>2.6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f>SUM('【断面別】自動車交通量(B断面流入)'!D47,'【断面別】自動車交通量(B断面流出)'!D47)</f>
        <v>165</v>
      </c>
      <c r="E47" s="93">
        <f>SUM('【断面別】自動車交通量(B断面流入)'!E47,'【断面別】自動車交通量(B断面流出)'!E47)</f>
        <v>8</v>
      </c>
      <c r="F47" s="93">
        <f>SUM('【断面別】自動車交通量(B断面流入)'!F47,'【断面別】自動車交通量(B断面流出)'!F47)</f>
        <v>4</v>
      </c>
      <c r="G47" s="93">
        <f>SUM('【断面別】自動車交通量(B断面流入)'!G47,'【断面別】自動車交通量(B断面流出)'!G47)</f>
        <v>0</v>
      </c>
      <c r="H47" s="93">
        <f t="shared" si="14"/>
        <v>173</v>
      </c>
      <c r="I47" s="93">
        <f t="shared" si="15"/>
        <v>4</v>
      </c>
      <c r="J47" s="93">
        <f t="shared" si="16"/>
        <v>177</v>
      </c>
      <c r="K47" s="92">
        <f t="shared" si="3"/>
        <v>2.2999999999999998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SUM('【断面別】自動車交通量(B断面流入)'!D48,'【断面別】自動車交通量(B断面流出)'!D48)</f>
        <v>161</v>
      </c>
      <c r="E48" s="93">
        <f>SUM('【断面別】自動車交通量(B断面流入)'!E48,'【断面別】自動車交通量(B断面流出)'!E48)</f>
        <v>8</v>
      </c>
      <c r="F48" s="93">
        <f>SUM('【断面別】自動車交通量(B断面流入)'!F48,'【断面別】自動車交通量(B断面流出)'!F48)</f>
        <v>3</v>
      </c>
      <c r="G48" s="93">
        <f>SUM('【断面別】自動車交通量(B断面流入)'!G48,'【断面別】自動車交通量(B断面流出)'!G48)</f>
        <v>0</v>
      </c>
      <c r="H48" s="93">
        <f t="shared" si="14"/>
        <v>169</v>
      </c>
      <c r="I48" s="93">
        <f t="shared" si="15"/>
        <v>3</v>
      </c>
      <c r="J48" s="93">
        <f t="shared" si="16"/>
        <v>172</v>
      </c>
      <c r="K48" s="92">
        <f t="shared" si="3"/>
        <v>1.7</v>
      </c>
      <c r="L48" s="91">
        <f t="shared" si="4"/>
        <v>1.3</v>
      </c>
    </row>
    <row r="49" spans="2:13" ht="14.45" customHeight="1">
      <c r="B49" s="96" t="s">
        <v>88</v>
      </c>
      <c r="C49" s="95"/>
      <c r="D49" s="94">
        <f>SUM('【断面別】自動車交通量(B断面流入)'!D49,'【断面別】自動車交通量(B断面流出)'!D49)</f>
        <v>223</v>
      </c>
      <c r="E49" s="93">
        <f>SUM('【断面別】自動車交通量(B断面流入)'!E49,'【断面別】自動車交通量(B断面流出)'!E49)</f>
        <v>11</v>
      </c>
      <c r="F49" s="93">
        <f>SUM('【断面別】自動車交通量(B断面流入)'!F49,'【断面別】自動車交通量(B断面流出)'!F49)</f>
        <v>6</v>
      </c>
      <c r="G49" s="93">
        <f>SUM('【断面別】自動車交通量(B断面流入)'!G49,'【断面別】自動車交通量(B断面流出)'!G49)</f>
        <v>1</v>
      </c>
      <c r="H49" s="93">
        <f t="shared" si="14"/>
        <v>234</v>
      </c>
      <c r="I49" s="93">
        <f t="shared" si="15"/>
        <v>7</v>
      </c>
      <c r="J49" s="93">
        <f t="shared" si="16"/>
        <v>241</v>
      </c>
      <c r="K49" s="92">
        <f t="shared" si="3"/>
        <v>2.9</v>
      </c>
      <c r="L49" s="91">
        <f t="shared" si="4"/>
        <v>1.8</v>
      </c>
    </row>
    <row r="50" spans="2:13" ht="14.45" customHeight="1">
      <c r="B50" s="90" t="s">
        <v>151</v>
      </c>
      <c r="C50" s="89"/>
      <c r="D50" s="88">
        <f>SUM('【断面別】自動車交通量(B断面流入)'!D50,'【断面別】自動車交通量(B断面流出)'!D50)</f>
        <v>135</v>
      </c>
      <c r="E50" s="87">
        <f>SUM('【断面別】自動車交通量(B断面流入)'!E50,'【断面別】自動車交通量(B断面流出)'!E50)</f>
        <v>8</v>
      </c>
      <c r="F50" s="87">
        <f>SUM('【断面別】自動車交通量(B断面流入)'!F50,'【断面別】自動車交通量(B断面流出)'!F50)</f>
        <v>1</v>
      </c>
      <c r="G50" s="87">
        <f>SUM('【断面別】自動車交通量(B断面流入)'!G50,'【断面別】自動車交通量(B断面流出)'!G50)</f>
        <v>0</v>
      </c>
      <c r="H50" s="87">
        <f t="shared" si="14"/>
        <v>143</v>
      </c>
      <c r="I50" s="87">
        <f t="shared" si="15"/>
        <v>1</v>
      </c>
      <c r="J50" s="87">
        <f t="shared" si="16"/>
        <v>144</v>
      </c>
      <c r="K50" s="86">
        <f t="shared" si="3"/>
        <v>0.7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1024</v>
      </c>
      <c r="E51" s="81">
        <f t="shared" si="17"/>
        <v>61</v>
      </c>
      <c r="F51" s="81">
        <f t="shared" si="17"/>
        <v>26</v>
      </c>
      <c r="G51" s="81">
        <f t="shared" si="17"/>
        <v>5</v>
      </c>
      <c r="H51" s="81">
        <f t="shared" si="17"/>
        <v>1085</v>
      </c>
      <c r="I51" s="81">
        <f t="shared" si="17"/>
        <v>31</v>
      </c>
      <c r="J51" s="81">
        <f t="shared" si="17"/>
        <v>1116</v>
      </c>
      <c r="K51" s="80">
        <f t="shared" si="3"/>
        <v>2.8</v>
      </c>
      <c r="L51" s="79">
        <f t="shared" si="4"/>
        <v>8.3000000000000007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11142</v>
      </c>
      <c r="E52" s="75">
        <f t="shared" si="18"/>
        <v>1523</v>
      </c>
      <c r="F52" s="75">
        <f t="shared" si="18"/>
        <v>737</v>
      </c>
      <c r="G52" s="75">
        <f t="shared" si="18"/>
        <v>83</v>
      </c>
      <c r="H52" s="75">
        <f t="shared" si="18"/>
        <v>12665</v>
      </c>
      <c r="I52" s="75">
        <f t="shared" si="18"/>
        <v>820</v>
      </c>
      <c r="J52" s="75">
        <f t="shared" si="18"/>
        <v>13485</v>
      </c>
      <c r="K52" s="74">
        <f t="shared" si="3"/>
        <v>6.1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2" sqref="M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174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167</v>
      </c>
      <c r="C16" s="101"/>
      <c r="D16" s="100">
        <f>SUM('【方向別】自動車交通量(9)'!D16,'【方向別】自動車交通量(10)'!D16,'【方向別】自動車交通量(11)'!D16,'【方向別】自動車交通量(12)'!D16)</f>
        <v>12</v>
      </c>
      <c r="E16" s="99">
        <f>SUM('【方向別】自動車交通量(9)'!E16,'【方向別】自動車交通量(10)'!E16,'【方向別】自動車交通量(11)'!E16,'【方向別】自動車交通量(12)'!E16)</f>
        <v>2</v>
      </c>
      <c r="F16" s="99">
        <f>SUM('【方向別】自動車交通量(9)'!F16,'【方向別】自動車交通量(10)'!F16,'【方向別】自動車交通量(11)'!F16,'【方向別】自動車交通量(12)'!F16)</f>
        <v>2</v>
      </c>
      <c r="G16" s="99">
        <f>SUM('【方向別】自動車交通量(9)'!G16,'【方向別】自動車交通量(10)'!G16,'【方向別】自動車交通量(11)'!G16,'【方向別】自動車交通量(12)'!G16)</f>
        <v>0</v>
      </c>
      <c r="H16" s="99">
        <f t="shared" ref="H16:H21" si="0">SUM(D16:E16)</f>
        <v>14</v>
      </c>
      <c r="I16" s="99">
        <f t="shared" ref="I16:I21" si="1">SUM(F16:G16)</f>
        <v>2</v>
      </c>
      <c r="J16" s="99">
        <f t="shared" ref="J16:J21" si="2">SUM(H16:I16)</f>
        <v>16</v>
      </c>
      <c r="K16" s="98">
        <f t="shared" ref="K16:K52" si="3">IF(J16=0,0,ROUND(I16/J16*100,1))</f>
        <v>12.5</v>
      </c>
      <c r="L16" s="97">
        <f t="shared" ref="L16:L52" si="4">IF(J16=0,0,ROUND(J16/$J$52*100,1))</f>
        <v>2.7</v>
      </c>
    </row>
    <row r="17" spans="2:12" ht="14.45" customHeight="1">
      <c r="B17" s="96" t="s">
        <v>166</v>
      </c>
      <c r="C17" s="95"/>
      <c r="D17" s="94">
        <f>SUM('【方向別】自動車交通量(9)'!D17,'【方向別】自動車交通量(10)'!D17,'【方向別】自動車交通量(11)'!D17,'【方向別】自動車交通量(12)'!D17)</f>
        <v>16</v>
      </c>
      <c r="E17" s="93">
        <f>SUM('【方向別】自動車交通量(9)'!E17,'【方向別】自動車交通量(10)'!E17,'【方向別】自動車交通量(11)'!E17,'【方向別】自動車交通量(12)'!E17)</f>
        <v>1</v>
      </c>
      <c r="F17" s="93">
        <f>SUM('【方向別】自動車交通量(9)'!F17,'【方向別】自動車交通量(10)'!F17,'【方向別】自動車交通量(11)'!F17,'【方向別】自動車交通量(12)'!F17)</f>
        <v>0</v>
      </c>
      <c r="G17" s="93">
        <f>SUM('【方向別】自動車交通量(9)'!G17,'【方向別】自動車交通量(10)'!G17,'【方向別】自動車交通量(11)'!G17,'【方向別】自動車交通量(12)'!G17)</f>
        <v>0</v>
      </c>
      <c r="H17" s="93">
        <f t="shared" si="0"/>
        <v>17</v>
      </c>
      <c r="I17" s="93">
        <f t="shared" si="1"/>
        <v>0</v>
      </c>
      <c r="J17" s="93">
        <f t="shared" si="2"/>
        <v>17</v>
      </c>
      <c r="K17" s="92">
        <f t="shared" si="3"/>
        <v>0</v>
      </c>
      <c r="L17" s="91">
        <f t="shared" si="4"/>
        <v>2.8</v>
      </c>
    </row>
    <row r="18" spans="2:12" ht="14.45" customHeight="1">
      <c r="B18" s="96" t="s">
        <v>165</v>
      </c>
      <c r="C18" s="95"/>
      <c r="D18" s="94">
        <f>SUM('【方向別】自動車交通量(9)'!D18,'【方向別】自動車交通量(10)'!D18,'【方向別】自動車交通量(11)'!D18,'【方向別】自動車交通量(12)'!D18)</f>
        <v>13</v>
      </c>
      <c r="E18" s="93">
        <f>SUM('【方向別】自動車交通量(9)'!E18,'【方向別】自動車交通量(10)'!E18,'【方向別】自動車交通量(11)'!E18,'【方向別】自動車交通量(12)'!E18)</f>
        <v>4</v>
      </c>
      <c r="F18" s="93">
        <f>SUM('【方向別】自動車交通量(9)'!F18,'【方向別】自動車交通量(10)'!F18,'【方向別】自動車交通量(11)'!F18,'【方向別】自動車交通量(12)'!F18)</f>
        <v>0</v>
      </c>
      <c r="G18" s="93">
        <f>SUM('【方向別】自動車交通量(9)'!G18,'【方向別】自動車交通量(10)'!G18,'【方向別】自動車交通量(11)'!G18,'【方向別】自動車交通量(12)'!G18)</f>
        <v>0</v>
      </c>
      <c r="H18" s="93">
        <f t="shared" si="0"/>
        <v>17</v>
      </c>
      <c r="I18" s="93">
        <f t="shared" si="1"/>
        <v>0</v>
      </c>
      <c r="J18" s="93">
        <f t="shared" si="2"/>
        <v>17</v>
      </c>
      <c r="K18" s="92">
        <f t="shared" si="3"/>
        <v>0</v>
      </c>
      <c r="L18" s="91">
        <f t="shared" si="4"/>
        <v>2.8</v>
      </c>
    </row>
    <row r="19" spans="2:12" ht="14.45" customHeight="1">
      <c r="B19" s="96" t="s">
        <v>164</v>
      </c>
      <c r="C19" s="95"/>
      <c r="D19" s="94">
        <f>SUM('【方向別】自動車交通量(9)'!D19,'【方向別】自動車交通量(10)'!D19,'【方向別】自動車交通量(11)'!D19,'【方向別】自動車交通量(12)'!D19)</f>
        <v>13</v>
      </c>
      <c r="E19" s="93">
        <f>SUM('【方向別】自動車交通量(9)'!E19,'【方向別】自動車交通量(10)'!E19,'【方向別】自動車交通量(11)'!E19,'【方向別】自動車交通量(12)'!E19)</f>
        <v>4</v>
      </c>
      <c r="F19" s="93">
        <f>SUM('【方向別】自動車交通量(9)'!F19,'【方向別】自動車交通量(10)'!F19,'【方向別】自動車交通量(11)'!F19,'【方向別】自動車交通量(12)'!F19)</f>
        <v>0</v>
      </c>
      <c r="G19" s="93">
        <f>SUM('【方向別】自動車交通量(9)'!G19,'【方向別】自動車交通量(10)'!G19,'【方向別】自動車交通量(11)'!G19,'【方向別】自動車交通量(12)'!G19)</f>
        <v>0</v>
      </c>
      <c r="H19" s="93">
        <f t="shared" si="0"/>
        <v>17</v>
      </c>
      <c r="I19" s="93">
        <f t="shared" si="1"/>
        <v>0</v>
      </c>
      <c r="J19" s="93">
        <f t="shared" si="2"/>
        <v>17</v>
      </c>
      <c r="K19" s="92">
        <f t="shared" si="3"/>
        <v>0</v>
      </c>
      <c r="L19" s="91">
        <f t="shared" si="4"/>
        <v>2.8</v>
      </c>
    </row>
    <row r="20" spans="2:12" ht="14.45" customHeight="1">
      <c r="B20" s="96" t="s">
        <v>163</v>
      </c>
      <c r="C20" s="95"/>
      <c r="D20" s="94">
        <f>SUM('【方向別】自動車交通量(9)'!D20,'【方向別】自動車交通量(10)'!D20,'【方向別】自動車交通量(11)'!D20,'【方向別】自動車交通量(12)'!D20)</f>
        <v>7</v>
      </c>
      <c r="E20" s="93">
        <f>SUM('【方向別】自動車交通量(9)'!E20,'【方向別】自動車交通量(10)'!E20,'【方向別】自動車交通量(11)'!E20,'【方向別】自動車交通量(12)'!E20)</f>
        <v>0</v>
      </c>
      <c r="F20" s="93">
        <f>SUM('【方向別】自動車交通量(9)'!F20,'【方向別】自動車交通量(10)'!F20,'【方向別】自動車交通量(11)'!F20,'【方向別】自動車交通量(12)'!F20)</f>
        <v>0</v>
      </c>
      <c r="G20" s="93">
        <f>SUM('【方向別】自動車交通量(9)'!G20,'【方向別】自動車交通量(10)'!G20,'【方向別】自動車交通量(11)'!G20,'【方向別】自動車交通量(12)'!G20)</f>
        <v>0</v>
      </c>
      <c r="H20" s="93">
        <f t="shared" si="0"/>
        <v>7</v>
      </c>
      <c r="I20" s="93">
        <f t="shared" si="1"/>
        <v>0</v>
      </c>
      <c r="J20" s="93">
        <f t="shared" si="2"/>
        <v>7</v>
      </c>
      <c r="K20" s="92">
        <f t="shared" si="3"/>
        <v>0</v>
      </c>
      <c r="L20" s="91">
        <f t="shared" si="4"/>
        <v>1.2</v>
      </c>
    </row>
    <row r="21" spans="2:12" ht="14.45" customHeight="1">
      <c r="B21" s="90" t="s">
        <v>162</v>
      </c>
      <c r="C21" s="89"/>
      <c r="D21" s="88">
        <f>SUM('【方向別】自動車交通量(9)'!D21,'【方向別】自動車交通量(10)'!D21,'【方向別】自動車交通量(11)'!D21,'【方向別】自動車交通量(12)'!D21)</f>
        <v>8</v>
      </c>
      <c r="E21" s="87">
        <f>SUM('【方向別】自動車交通量(9)'!E21,'【方向別】自動車交通量(10)'!E21,'【方向別】自動車交通量(11)'!E21,'【方向別】自動車交通量(12)'!E21)</f>
        <v>3</v>
      </c>
      <c r="F21" s="87">
        <f>SUM('【方向別】自動車交通量(9)'!F21,'【方向別】自動車交通量(10)'!F21,'【方向別】自動車交通量(11)'!F21,'【方向別】自動車交通量(12)'!F21)</f>
        <v>2</v>
      </c>
      <c r="G21" s="87">
        <f>SUM('【方向別】自動車交通量(9)'!G21,'【方向別】自動車交通量(10)'!G21,'【方向別】自動車交通量(11)'!G21,'【方向別】自動車交通量(12)'!G21)</f>
        <v>0</v>
      </c>
      <c r="H21" s="87">
        <f t="shared" si="0"/>
        <v>11</v>
      </c>
      <c r="I21" s="87">
        <f t="shared" si="1"/>
        <v>2</v>
      </c>
      <c r="J21" s="87">
        <f t="shared" si="2"/>
        <v>13</v>
      </c>
      <c r="K21" s="86">
        <f t="shared" si="3"/>
        <v>15.4</v>
      </c>
      <c r="L21" s="85">
        <f t="shared" si="4"/>
        <v>2.2000000000000002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69</v>
      </c>
      <c r="E22" s="81">
        <f t="shared" si="5"/>
        <v>14</v>
      </c>
      <c r="F22" s="81">
        <f t="shared" si="5"/>
        <v>4</v>
      </c>
      <c r="G22" s="81">
        <f t="shared" si="5"/>
        <v>0</v>
      </c>
      <c r="H22" s="81">
        <f t="shared" si="5"/>
        <v>83</v>
      </c>
      <c r="I22" s="81">
        <f t="shared" si="5"/>
        <v>4</v>
      </c>
      <c r="J22" s="81">
        <f t="shared" si="5"/>
        <v>87</v>
      </c>
      <c r="K22" s="80">
        <f t="shared" si="3"/>
        <v>4.5999999999999996</v>
      </c>
      <c r="L22" s="79">
        <f t="shared" si="4"/>
        <v>14.5</v>
      </c>
    </row>
    <row r="23" spans="2:12" ht="14.45" customHeight="1" thickTop="1">
      <c r="B23" s="102" t="s">
        <v>114</v>
      </c>
      <c r="C23" s="101"/>
      <c r="D23" s="100">
        <f>SUM('【方向別】自動車交通量(9)'!D23,'【方向別】自動車交通量(10)'!D23,'【方向別】自動車交通量(11)'!D23,'【方向別】自動車交通量(12)'!D23)</f>
        <v>7</v>
      </c>
      <c r="E23" s="99">
        <f>SUM('【方向別】自動車交通量(9)'!E23,'【方向別】自動車交通量(10)'!E23,'【方向別】自動車交通量(11)'!E23,'【方向別】自動車交通量(12)'!E23)</f>
        <v>3</v>
      </c>
      <c r="F23" s="99">
        <f>SUM('【方向別】自動車交通量(9)'!F23,'【方向別】自動車交通量(10)'!F23,'【方向別】自動車交通量(11)'!F23,'【方向別】自動車交通量(12)'!F23)</f>
        <v>0</v>
      </c>
      <c r="G23" s="99">
        <f>SUM('【方向別】自動車交通量(9)'!G23,'【方向別】自動車交通量(10)'!G23,'【方向別】自動車交通量(11)'!G23,'【方向別】自動車交通量(12)'!G23)</f>
        <v>0</v>
      </c>
      <c r="H23" s="99">
        <f t="shared" ref="H23:H28" si="6">SUM(D23:E23)</f>
        <v>10</v>
      </c>
      <c r="I23" s="99">
        <f t="shared" ref="I23:I28" si="7">SUM(F23:G23)</f>
        <v>0</v>
      </c>
      <c r="J23" s="99">
        <f t="shared" ref="J23:J28" si="8">SUM(H23:I23)</f>
        <v>10</v>
      </c>
      <c r="K23" s="98">
        <f t="shared" si="3"/>
        <v>0</v>
      </c>
      <c r="L23" s="97">
        <f t="shared" si="4"/>
        <v>1.7</v>
      </c>
    </row>
    <row r="24" spans="2:12" ht="14.45" customHeight="1">
      <c r="B24" s="96" t="s">
        <v>113</v>
      </c>
      <c r="C24" s="95"/>
      <c r="D24" s="94">
        <f>SUM('【方向別】自動車交通量(9)'!D24,'【方向別】自動車交通量(10)'!D24,'【方向別】自動車交通量(11)'!D24,'【方向別】自動車交通量(12)'!D24)</f>
        <v>4</v>
      </c>
      <c r="E24" s="93">
        <f>SUM('【方向別】自動車交通量(9)'!E24,'【方向別】自動車交通量(10)'!E24,'【方向別】自動車交通量(11)'!E24,'【方向別】自動車交通量(12)'!E24)</f>
        <v>1</v>
      </c>
      <c r="F24" s="93">
        <f>SUM('【方向別】自動車交通量(9)'!F24,'【方向別】自動車交通量(10)'!F24,'【方向別】自動車交通量(11)'!F24,'【方向別】自動車交通量(12)'!F24)</f>
        <v>0</v>
      </c>
      <c r="G24" s="93">
        <f>SUM('【方向別】自動車交通量(9)'!G24,'【方向別】自動車交通量(10)'!G24,'【方向別】自動車交通量(11)'!G24,'【方向別】自動車交通量(12)'!G24)</f>
        <v>0</v>
      </c>
      <c r="H24" s="93">
        <f t="shared" si="6"/>
        <v>5</v>
      </c>
      <c r="I24" s="93">
        <f t="shared" si="7"/>
        <v>0</v>
      </c>
      <c r="J24" s="93">
        <f t="shared" si="8"/>
        <v>5</v>
      </c>
      <c r="K24" s="92">
        <f t="shared" si="3"/>
        <v>0</v>
      </c>
      <c r="L24" s="91">
        <f t="shared" si="4"/>
        <v>0.8</v>
      </c>
    </row>
    <row r="25" spans="2:12" ht="14.45" customHeight="1">
      <c r="B25" s="96" t="s">
        <v>112</v>
      </c>
      <c r="C25" s="95"/>
      <c r="D25" s="94">
        <f>SUM('【方向別】自動車交通量(9)'!D25,'【方向別】自動車交通量(10)'!D25,'【方向別】自動車交通量(11)'!D25,'【方向別】自動車交通量(12)'!D25)</f>
        <v>8</v>
      </c>
      <c r="E25" s="93">
        <f>SUM('【方向別】自動車交通量(9)'!E25,'【方向別】自動車交通量(10)'!E25,'【方向別】自動車交通量(11)'!E25,'【方向別】自動車交通量(12)'!E25)</f>
        <v>3</v>
      </c>
      <c r="F25" s="93">
        <f>SUM('【方向別】自動車交通量(9)'!F25,'【方向別】自動車交通量(10)'!F25,'【方向別】自動車交通量(11)'!F25,'【方向別】自動車交通量(12)'!F25)</f>
        <v>2</v>
      </c>
      <c r="G25" s="93">
        <f>SUM('【方向別】自動車交通量(9)'!G25,'【方向別】自動車交通量(10)'!G25,'【方向別】自動車交通量(11)'!G25,'【方向別】自動車交通量(12)'!G25)</f>
        <v>0</v>
      </c>
      <c r="H25" s="93">
        <f t="shared" si="6"/>
        <v>11</v>
      </c>
      <c r="I25" s="93">
        <f t="shared" si="7"/>
        <v>2</v>
      </c>
      <c r="J25" s="93">
        <f t="shared" si="8"/>
        <v>13</v>
      </c>
      <c r="K25" s="92">
        <f t="shared" si="3"/>
        <v>15.4</v>
      </c>
      <c r="L25" s="91">
        <f t="shared" si="4"/>
        <v>2.2000000000000002</v>
      </c>
    </row>
    <row r="26" spans="2:12" ht="14.45" customHeight="1">
      <c r="B26" s="96" t="s">
        <v>111</v>
      </c>
      <c r="C26" s="95"/>
      <c r="D26" s="94">
        <f>SUM('【方向別】自動車交通量(9)'!D26,'【方向別】自動車交通量(10)'!D26,'【方向別】自動車交通量(11)'!D26,'【方向別】自動車交通量(12)'!D26)</f>
        <v>7</v>
      </c>
      <c r="E26" s="93">
        <f>SUM('【方向別】自動車交通量(9)'!E26,'【方向別】自動車交通量(10)'!E26,'【方向別】自動車交通量(11)'!E26,'【方向別】自動車交通量(12)'!E26)</f>
        <v>0</v>
      </c>
      <c r="F26" s="93">
        <f>SUM('【方向別】自動車交通量(9)'!F26,'【方向別】自動車交通量(10)'!F26,'【方向別】自動車交通量(11)'!F26,'【方向別】自動車交通量(12)'!F26)</f>
        <v>2</v>
      </c>
      <c r="G26" s="93">
        <f>SUM('【方向別】自動車交通量(9)'!G26,'【方向別】自動車交通量(10)'!G26,'【方向別】自動車交通量(11)'!G26,'【方向別】自動車交通量(12)'!G26)</f>
        <v>0</v>
      </c>
      <c r="H26" s="93">
        <f t="shared" si="6"/>
        <v>7</v>
      </c>
      <c r="I26" s="93">
        <f t="shared" si="7"/>
        <v>2</v>
      </c>
      <c r="J26" s="93">
        <f t="shared" si="8"/>
        <v>9</v>
      </c>
      <c r="K26" s="92">
        <f t="shared" si="3"/>
        <v>22.2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SUM('【方向別】自動車交通量(9)'!D27,'【方向別】自動車交通量(10)'!D27,'【方向別】自動車交通量(11)'!D27,'【方向別】自動車交通量(12)'!D27)</f>
        <v>6</v>
      </c>
      <c r="E27" s="93">
        <f>SUM('【方向別】自動車交通量(9)'!E27,'【方向別】自動車交通量(10)'!E27,'【方向別】自動車交通量(11)'!E27,'【方向別】自動車交通量(12)'!E27)</f>
        <v>3</v>
      </c>
      <c r="F27" s="93">
        <f>SUM('【方向別】自動車交通量(9)'!F27,'【方向別】自動車交通量(10)'!F27,'【方向別】自動車交通量(11)'!F27,'【方向別】自動車交通量(12)'!F27)</f>
        <v>1</v>
      </c>
      <c r="G27" s="93">
        <f>SUM('【方向別】自動車交通量(9)'!G27,'【方向別】自動車交通量(10)'!G27,'【方向別】自動車交通量(11)'!G27,'【方向別】自動車交通量(12)'!G27)</f>
        <v>0</v>
      </c>
      <c r="H27" s="93">
        <f t="shared" si="6"/>
        <v>9</v>
      </c>
      <c r="I27" s="93">
        <f t="shared" si="7"/>
        <v>1</v>
      </c>
      <c r="J27" s="93">
        <f t="shared" si="8"/>
        <v>10</v>
      </c>
      <c r="K27" s="92">
        <f t="shared" si="3"/>
        <v>10</v>
      </c>
      <c r="L27" s="91">
        <f t="shared" si="4"/>
        <v>1.7</v>
      </c>
    </row>
    <row r="28" spans="2:12" ht="14.45" customHeight="1">
      <c r="B28" s="90" t="s">
        <v>161</v>
      </c>
      <c r="C28" s="89"/>
      <c r="D28" s="88">
        <f>SUM('【方向別】自動車交通量(9)'!D28,'【方向別】自動車交通量(10)'!D28,'【方向別】自動車交通量(11)'!D28,'【方向別】自動車交通量(12)'!D28)</f>
        <v>7</v>
      </c>
      <c r="E28" s="87">
        <f>SUM('【方向別】自動車交通量(9)'!E28,'【方向別】自動車交通量(10)'!E28,'【方向別】自動車交通量(11)'!E28,'【方向別】自動車交通量(12)'!E28)</f>
        <v>0</v>
      </c>
      <c r="F28" s="87">
        <f>SUM('【方向別】自動車交通量(9)'!F28,'【方向別】自動車交通量(10)'!F28,'【方向別】自動車交通量(11)'!F28,'【方向別】自動車交通量(12)'!F28)</f>
        <v>1</v>
      </c>
      <c r="G28" s="87">
        <f>SUM('【方向別】自動車交通量(9)'!G28,'【方向別】自動車交通量(10)'!G28,'【方向別】自動車交通量(11)'!G28,'【方向別】自動車交通量(12)'!G28)</f>
        <v>0</v>
      </c>
      <c r="H28" s="87">
        <f t="shared" si="6"/>
        <v>7</v>
      </c>
      <c r="I28" s="87">
        <f t="shared" si="7"/>
        <v>1</v>
      </c>
      <c r="J28" s="87">
        <f t="shared" si="8"/>
        <v>8</v>
      </c>
      <c r="K28" s="86">
        <f t="shared" si="3"/>
        <v>12.5</v>
      </c>
      <c r="L28" s="85">
        <f t="shared" si="4"/>
        <v>1.3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39</v>
      </c>
      <c r="E29" s="81">
        <f t="shared" si="9"/>
        <v>10</v>
      </c>
      <c r="F29" s="81">
        <f t="shared" si="9"/>
        <v>6</v>
      </c>
      <c r="G29" s="81">
        <f t="shared" si="9"/>
        <v>0</v>
      </c>
      <c r="H29" s="81">
        <f t="shared" si="9"/>
        <v>49</v>
      </c>
      <c r="I29" s="81">
        <f t="shared" si="9"/>
        <v>6</v>
      </c>
      <c r="J29" s="81">
        <f t="shared" si="9"/>
        <v>55</v>
      </c>
      <c r="K29" s="80">
        <f t="shared" si="3"/>
        <v>10.9</v>
      </c>
      <c r="L29" s="79">
        <f t="shared" si="4"/>
        <v>9.1999999999999993</v>
      </c>
    </row>
    <row r="30" spans="2:12" ht="14.45" customHeight="1" thickTop="1">
      <c r="B30" s="110" t="s">
        <v>160</v>
      </c>
      <c r="C30" s="109"/>
      <c r="D30" s="76">
        <f>SUM('【方向別】自動車交通量(9)'!D30,'【方向別】自動車交通量(10)'!D30,'【方向別】自動車交通量(11)'!D30,'【方向別】自動車交通量(12)'!D30)</f>
        <v>40</v>
      </c>
      <c r="E30" s="75">
        <f>SUM('【方向別】自動車交通量(9)'!E30,'【方向別】自動車交通量(10)'!E30,'【方向別】自動車交通量(11)'!E30,'【方向別】自動車交通量(12)'!E30)</f>
        <v>6</v>
      </c>
      <c r="F30" s="75">
        <f>SUM('【方向別】自動車交通量(9)'!F30,'【方向別】自動車交通量(10)'!F30,'【方向別】自動車交通量(11)'!F30,'【方向別】自動車交通量(12)'!F30)</f>
        <v>2</v>
      </c>
      <c r="G30" s="75">
        <f>SUM('【方向別】自動車交通量(9)'!G30,'【方向別】自動車交通量(10)'!G30,'【方向別】自動車交通量(11)'!G30,'【方向別】自動車交通量(12)'!G30)</f>
        <v>0</v>
      </c>
      <c r="H30" s="75">
        <f t="shared" ref="H30:H43" si="10">SUM(D30:E30)</f>
        <v>46</v>
      </c>
      <c r="I30" s="75">
        <f t="shared" ref="I30:I43" si="11">SUM(F30:G30)</f>
        <v>2</v>
      </c>
      <c r="J30" s="75">
        <f t="shared" ref="J30:J43" si="12">SUM(H30:I30)</f>
        <v>48</v>
      </c>
      <c r="K30" s="74">
        <f t="shared" si="3"/>
        <v>4.2</v>
      </c>
      <c r="L30" s="73">
        <f t="shared" si="4"/>
        <v>8</v>
      </c>
    </row>
    <row r="31" spans="2:12" ht="14.45" customHeight="1">
      <c r="B31" s="108" t="s">
        <v>159</v>
      </c>
      <c r="C31" s="107"/>
      <c r="D31" s="106">
        <f>SUM('【方向別】自動車交通量(9)'!D31,'【方向別】自動車交通量(10)'!D31,'【方向別】自動車交通量(11)'!D31,'【方向別】自動車交通量(12)'!D31)</f>
        <v>43</v>
      </c>
      <c r="E31" s="105">
        <f>SUM('【方向別】自動車交通量(9)'!E31,'【方向別】自動車交通量(10)'!E31,'【方向別】自動車交通量(11)'!E31,'【方向別】自動車交通量(12)'!E31)</f>
        <v>13</v>
      </c>
      <c r="F31" s="105">
        <f>SUM('【方向別】自動車交通量(9)'!F31,'【方向別】自動車交通量(10)'!F31,'【方向別】自動車交通量(11)'!F31,'【方向別】自動車交通量(12)'!F31)</f>
        <v>4</v>
      </c>
      <c r="G31" s="105">
        <f>SUM('【方向別】自動車交通量(9)'!G31,'【方向別】自動車交通量(10)'!G31,'【方向別】自動車交通量(11)'!G31,'【方向別】自動車交通量(12)'!G31)</f>
        <v>0</v>
      </c>
      <c r="H31" s="105">
        <f t="shared" si="10"/>
        <v>56</v>
      </c>
      <c r="I31" s="105">
        <f t="shared" si="11"/>
        <v>4</v>
      </c>
      <c r="J31" s="105">
        <f t="shared" si="12"/>
        <v>60</v>
      </c>
      <c r="K31" s="104">
        <f t="shared" si="3"/>
        <v>6.7</v>
      </c>
      <c r="L31" s="103">
        <f t="shared" si="4"/>
        <v>10</v>
      </c>
    </row>
    <row r="32" spans="2:12" ht="14.45" customHeight="1">
      <c r="B32" s="108" t="s">
        <v>158</v>
      </c>
      <c r="C32" s="107"/>
      <c r="D32" s="106">
        <f>SUM('【方向別】自動車交通量(9)'!D32,'【方向別】自動車交通量(10)'!D32,'【方向別】自動車交通量(11)'!D32,'【方向別】自動車交通量(12)'!D32)</f>
        <v>28</v>
      </c>
      <c r="E32" s="105">
        <f>SUM('【方向別】自動車交通量(9)'!E32,'【方向別】自動車交通量(10)'!E32,'【方向別】自動車交通量(11)'!E32,'【方向別】自動車交通量(12)'!E32)</f>
        <v>10</v>
      </c>
      <c r="F32" s="105">
        <f>SUM('【方向別】自動車交通量(9)'!F32,'【方向別】自動車交通量(10)'!F32,'【方向別】自動車交通量(11)'!F32,'【方向別】自動車交通量(12)'!F32)</f>
        <v>5</v>
      </c>
      <c r="G32" s="105">
        <f>SUM('【方向別】自動車交通量(9)'!G32,'【方向別】自動車交通量(10)'!G32,'【方向別】自動車交通量(11)'!G32,'【方向別】自動車交通量(12)'!G32)</f>
        <v>0</v>
      </c>
      <c r="H32" s="105">
        <f t="shared" si="10"/>
        <v>38</v>
      </c>
      <c r="I32" s="105">
        <f t="shared" si="11"/>
        <v>5</v>
      </c>
      <c r="J32" s="105">
        <f t="shared" si="12"/>
        <v>43</v>
      </c>
      <c r="K32" s="104">
        <f t="shared" si="3"/>
        <v>11.6</v>
      </c>
      <c r="L32" s="103">
        <f t="shared" si="4"/>
        <v>7.2</v>
      </c>
    </row>
    <row r="33" spans="2:12" ht="14.45" customHeight="1">
      <c r="B33" s="108" t="s">
        <v>157</v>
      </c>
      <c r="C33" s="107"/>
      <c r="D33" s="106">
        <f>SUM('【方向別】自動車交通量(9)'!D33,'【方向別】自動車交通量(10)'!D33,'【方向別】自動車交通量(11)'!D33,'【方向別】自動車交通量(12)'!D33)</f>
        <v>36</v>
      </c>
      <c r="E33" s="105">
        <f>SUM('【方向別】自動車交通量(9)'!E33,'【方向別】自動車交通量(10)'!E33,'【方向別】自動車交通量(11)'!E33,'【方向別】自動車交通量(12)'!E33)</f>
        <v>5</v>
      </c>
      <c r="F33" s="105">
        <f>SUM('【方向別】自動車交通量(9)'!F33,'【方向別】自動車交通量(10)'!F33,'【方向別】自動車交通量(11)'!F33,'【方向別】自動車交通量(12)'!F33)</f>
        <v>7</v>
      </c>
      <c r="G33" s="105">
        <f>SUM('【方向別】自動車交通量(9)'!G33,'【方向別】自動車交通量(10)'!G33,'【方向別】自動車交通量(11)'!G33,'【方向別】自動車交通量(12)'!G33)</f>
        <v>1</v>
      </c>
      <c r="H33" s="105">
        <f t="shared" si="10"/>
        <v>41</v>
      </c>
      <c r="I33" s="105">
        <f t="shared" si="11"/>
        <v>8</v>
      </c>
      <c r="J33" s="105">
        <f t="shared" si="12"/>
        <v>49</v>
      </c>
      <c r="K33" s="104">
        <f t="shared" si="3"/>
        <v>16.3</v>
      </c>
      <c r="L33" s="103">
        <f t="shared" si="4"/>
        <v>8.1999999999999993</v>
      </c>
    </row>
    <row r="34" spans="2:12" ht="14.45" customHeight="1">
      <c r="B34" s="108" t="s">
        <v>156</v>
      </c>
      <c r="C34" s="107"/>
      <c r="D34" s="106">
        <f>SUM('【方向別】自動車交通量(9)'!D34,'【方向別】自動車交通量(10)'!D34,'【方向別】自動車交通量(11)'!D34,'【方向別】自動車交通量(12)'!D34)</f>
        <v>26</v>
      </c>
      <c r="E34" s="105">
        <f>SUM('【方向別】自動車交通量(9)'!E34,'【方向別】自動車交通量(10)'!E34,'【方向別】自動車交通量(11)'!E34,'【方向別】自動車交通量(12)'!E34)</f>
        <v>3</v>
      </c>
      <c r="F34" s="105">
        <f>SUM('【方向別】自動車交通量(9)'!F34,'【方向別】自動車交通量(10)'!F34,'【方向別】自動車交通量(11)'!F34,'【方向別】自動車交通量(12)'!F34)</f>
        <v>4</v>
      </c>
      <c r="G34" s="105">
        <f>SUM('【方向別】自動車交通量(9)'!G34,'【方向別】自動車交通量(10)'!G34,'【方向別】自動車交通量(11)'!G34,'【方向別】自動車交通量(12)'!G34)</f>
        <v>0</v>
      </c>
      <c r="H34" s="105">
        <f t="shared" si="10"/>
        <v>29</v>
      </c>
      <c r="I34" s="105">
        <f t="shared" si="11"/>
        <v>4</v>
      </c>
      <c r="J34" s="105">
        <f t="shared" si="12"/>
        <v>33</v>
      </c>
      <c r="K34" s="104">
        <f t="shared" si="3"/>
        <v>12.1</v>
      </c>
      <c r="L34" s="103">
        <f t="shared" si="4"/>
        <v>5.5</v>
      </c>
    </row>
    <row r="35" spans="2:12" ht="14.45" customHeight="1">
      <c r="B35" s="108" t="s">
        <v>155</v>
      </c>
      <c r="C35" s="107"/>
      <c r="D35" s="106">
        <f>SUM('【方向別】自動車交通量(9)'!D35,'【方向別】自動車交通量(10)'!D35,'【方向別】自動車交通量(11)'!D35,'【方向別】自動車交通量(12)'!D35)</f>
        <v>28</v>
      </c>
      <c r="E35" s="105">
        <f>SUM('【方向別】自動車交通量(9)'!E35,'【方向別】自動車交通量(10)'!E35,'【方向別】自動車交通量(11)'!E35,'【方向別】自動車交通量(12)'!E35)</f>
        <v>5</v>
      </c>
      <c r="F35" s="105">
        <f>SUM('【方向別】自動車交通量(9)'!F35,'【方向別】自動車交通量(10)'!F35,'【方向別】自動車交通量(11)'!F35,'【方向別】自動車交通量(12)'!F35)</f>
        <v>2</v>
      </c>
      <c r="G35" s="105">
        <f>SUM('【方向別】自動車交通量(9)'!G35,'【方向別】自動車交通量(10)'!G35,'【方向別】自動車交通量(11)'!G35,'【方向別】自動車交通量(12)'!G35)</f>
        <v>1</v>
      </c>
      <c r="H35" s="105">
        <f t="shared" si="10"/>
        <v>33</v>
      </c>
      <c r="I35" s="105">
        <f t="shared" si="11"/>
        <v>3</v>
      </c>
      <c r="J35" s="105">
        <f t="shared" si="12"/>
        <v>36</v>
      </c>
      <c r="K35" s="104">
        <f t="shared" si="3"/>
        <v>8.3000000000000007</v>
      </c>
      <c r="L35" s="103">
        <f t="shared" si="4"/>
        <v>6</v>
      </c>
    </row>
    <row r="36" spans="2:12" ht="14.45" customHeight="1">
      <c r="B36" s="108" t="s">
        <v>154</v>
      </c>
      <c r="C36" s="107"/>
      <c r="D36" s="106">
        <f>SUM('【方向別】自動車交通量(9)'!D36,'【方向別】自動車交通量(10)'!D36,'【方向別】自動車交通量(11)'!D36,'【方向別】自動車交通量(12)'!D36)</f>
        <v>41</v>
      </c>
      <c r="E36" s="105">
        <f>SUM('【方向別】自動車交通量(9)'!E36,'【方向別】自動車交通量(10)'!E36,'【方向別】自動車交通量(11)'!E36,'【方向別】自動車交通量(12)'!E36)</f>
        <v>6</v>
      </c>
      <c r="F36" s="105">
        <f>SUM('【方向別】自動車交通量(9)'!F36,'【方向別】自動車交通量(10)'!F36,'【方向別】自動車交通量(11)'!F36,'【方向別】自動車交通量(12)'!F36)</f>
        <v>6</v>
      </c>
      <c r="G36" s="105">
        <f>SUM('【方向別】自動車交通量(9)'!G36,'【方向別】自動車交通量(10)'!G36,'【方向別】自動車交通量(11)'!G36,'【方向別】自動車交通量(12)'!G36)</f>
        <v>0</v>
      </c>
      <c r="H36" s="105">
        <f t="shared" si="10"/>
        <v>47</v>
      </c>
      <c r="I36" s="105">
        <f t="shared" si="11"/>
        <v>6</v>
      </c>
      <c r="J36" s="105">
        <f t="shared" si="12"/>
        <v>53</v>
      </c>
      <c r="K36" s="104">
        <f t="shared" si="3"/>
        <v>11.3</v>
      </c>
      <c r="L36" s="103">
        <f t="shared" si="4"/>
        <v>8.8000000000000007</v>
      </c>
    </row>
    <row r="37" spans="2:12" ht="14.45" customHeight="1">
      <c r="B37" s="108" t="s">
        <v>153</v>
      </c>
      <c r="C37" s="107"/>
      <c r="D37" s="106">
        <f>SUM('【方向別】自動車交通量(9)'!D37,'【方向別】自動車交通量(10)'!D37,'【方向別】自動車交通量(11)'!D37,'【方向別】自動車交通量(12)'!D37)</f>
        <v>32</v>
      </c>
      <c r="E37" s="105">
        <f>SUM('【方向別】自動車交通量(9)'!E37,'【方向別】自動車交通量(10)'!E37,'【方向別】自動車交通量(11)'!E37,'【方向別】自動車交通量(12)'!E37)</f>
        <v>6</v>
      </c>
      <c r="F37" s="105">
        <f>SUM('【方向別】自動車交通量(9)'!F37,'【方向別】自動車交通量(10)'!F37,'【方向別】自動車交通量(11)'!F37,'【方向別】自動車交通量(12)'!F37)</f>
        <v>2</v>
      </c>
      <c r="G37" s="105">
        <f>SUM('【方向別】自動車交通量(9)'!G37,'【方向別】自動車交通量(10)'!G37,'【方向別】自動車交通量(11)'!G37,'【方向別】自動車交通量(12)'!G37)</f>
        <v>0</v>
      </c>
      <c r="H37" s="105">
        <f t="shared" si="10"/>
        <v>38</v>
      </c>
      <c r="I37" s="105">
        <f t="shared" si="11"/>
        <v>2</v>
      </c>
      <c r="J37" s="105">
        <f t="shared" si="12"/>
        <v>40</v>
      </c>
      <c r="K37" s="104">
        <f t="shared" si="3"/>
        <v>5</v>
      </c>
      <c r="L37" s="103">
        <f t="shared" si="4"/>
        <v>6.7</v>
      </c>
    </row>
    <row r="38" spans="2:12" ht="14.45" customHeight="1">
      <c r="B38" s="102" t="s">
        <v>99</v>
      </c>
      <c r="C38" s="101"/>
      <c r="D38" s="100">
        <f>SUM('【方向別】自動車交通量(9)'!D38,'【方向別】自動車交通量(10)'!D38,'【方向別】自動車交通量(11)'!D38,'【方向別】自動車交通量(12)'!D38)</f>
        <v>6</v>
      </c>
      <c r="E38" s="99">
        <f>SUM('【方向別】自動車交通量(9)'!E38,'【方向別】自動車交通量(10)'!E38,'【方向別】自動車交通量(11)'!E38,'【方向別】自動車交通量(12)'!E38)</f>
        <v>1</v>
      </c>
      <c r="F38" s="99">
        <f>SUM('【方向別】自動車交通量(9)'!F38,'【方向別】自動車交通量(10)'!F38,'【方向別】自動車交通量(11)'!F38,'【方向別】自動車交通量(12)'!F38)</f>
        <v>0</v>
      </c>
      <c r="G38" s="99">
        <f>SUM('【方向別】自動車交通量(9)'!G38,'【方向別】自動車交通量(10)'!G38,'【方向別】自動車交通量(11)'!G38,'【方向別】自動車交通量(12)'!G38)</f>
        <v>0</v>
      </c>
      <c r="H38" s="99">
        <f t="shared" si="10"/>
        <v>7</v>
      </c>
      <c r="I38" s="99">
        <f t="shared" si="11"/>
        <v>0</v>
      </c>
      <c r="J38" s="99">
        <f t="shared" si="12"/>
        <v>7</v>
      </c>
      <c r="K38" s="98">
        <f t="shared" si="3"/>
        <v>0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f>SUM('【方向別】自動車交通量(9)'!D39,'【方向別】自動車交通量(10)'!D39,'【方向別】自動車交通量(11)'!D39,'【方向別】自動車交通量(12)'!D39)</f>
        <v>6</v>
      </c>
      <c r="E39" s="93">
        <f>SUM('【方向別】自動車交通量(9)'!E39,'【方向別】自動車交通量(10)'!E39,'【方向別】自動車交通量(11)'!E39,'【方向別】自動車交通量(12)'!E39)</f>
        <v>2</v>
      </c>
      <c r="F39" s="93">
        <f>SUM('【方向別】自動車交通量(9)'!F39,'【方向別】自動車交通量(10)'!F39,'【方向別】自動車交通量(11)'!F39,'【方向別】自動車交通量(12)'!F39)</f>
        <v>0</v>
      </c>
      <c r="G39" s="93">
        <f>SUM('【方向別】自動車交通量(9)'!G39,'【方向別】自動車交通量(10)'!G39,'【方向別】自動車交通量(11)'!G39,'【方向別】自動車交通量(12)'!G39)</f>
        <v>0</v>
      </c>
      <c r="H39" s="93">
        <f t="shared" si="10"/>
        <v>8</v>
      </c>
      <c r="I39" s="93">
        <f t="shared" si="11"/>
        <v>0</v>
      </c>
      <c r="J39" s="93">
        <f t="shared" si="12"/>
        <v>8</v>
      </c>
      <c r="K39" s="92">
        <f t="shared" si="3"/>
        <v>0</v>
      </c>
      <c r="L39" s="91">
        <f t="shared" si="4"/>
        <v>1.3</v>
      </c>
    </row>
    <row r="40" spans="2:12" ht="14.45" customHeight="1">
      <c r="B40" s="96" t="s">
        <v>97</v>
      </c>
      <c r="C40" s="95"/>
      <c r="D40" s="94">
        <f>SUM('【方向別】自動車交通量(9)'!D40,'【方向別】自動車交通量(10)'!D40,'【方向別】自動車交通量(11)'!D40,'【方向別】自動車交通量(12)'!D40)</f>
        <v>7</v>
      </c>
      <c r="E40" s="93">
        <f>SUM('【方向別】自動車交通量(9)'!E40,'【方向別】自動車交通量(10)'!E40,'【方向別】自動車交通量(11)'!E40,'【方向別】自動車交通量(12)'!E40)</f>
        <v>2</v>
      </c>
      <c r="F40" s="93">
        <f>SUM('【方向別】自動車交通量(9)'!F40,'【方向別】自動車交通量(10)'!F40,'【方向別】自動車交通量(11)'!F40,'【方向別】自動車交通量(12)'!F40)</f>
        <v>0</v>
      </c>
      <c r="G40" s="93">
        <f>SUM('【方向別】自動車交通量(9)'!G40,'【方向別】自動車交通量(10)'!G40,'【方向別】自動車交通量(11)'!G40,'【方向別】自動車交通量(12)'!G40)</f>
        <v>0</v>
      </c>
      <c r="H40" s="93">
        <f t="shared" si="10"/>
        <v>9</v>
      </c>
      <c r="I40" s="93">
        <f t="shared" si="11"/>
        <v>0</v>
      </c>
      <c r="J40" s="93">
        <f t="shared" si="12"/>
        <v>9</v>
      </c>
      <c r="K40" s="92">
        <f t="shared" si="3"/>
        <v>0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SUM('【方向別】自動車交通量(9)'!D41,'【方向別】自動車交通量(10)'!D41,'【方向別】自動車交通量(11)'!D41,'【方向別】自動車交通量(12)'!D41)</f>
        <v>8</v>
      </c>
      <c r="E41" s="93">
        <f>SUM('【方向別】自動車交通量(9)'!E41,'【方向別】自動車交通量(10)'!E41,'【方向別】自動車交通量(11)'!E41,'【方向別】自動車交通量(12)'!E41)</f>
        <v>1</v>
      </c>
      <c r="F41" s="93">
        <f>SUM('【方向別】自動車交通量(9)'!F41,'【方向別】自動車交通量(10)'!F41,'【方向別】自動車交通量(11)'!F41,'【方向別】自動車交通量(12)'!F41)</f>
        <v>0</v>
      </c>
      <c r="G41" s="93">
        <f>SUM('【方向別】自動車交通量(9)'!G41,'【方向別】自動車交通量(10)'!G41,'【方向別】自動車交通量(11)'!G41,'【方向別】自動車交通量(12)'!G41)</f>
        <v>0</v>
      </c>
      <c r="H41" s="93">
        <f t="shared" si="10"/>
        <v>9</v>
      </c>
      <c r="I41" s="93">
        <f t="shared" si="11"/>
        <v>0</v>
      </c>
      <c r="J41" s="93">
        <f t="shared" si="12"/>
        <v>9</v>
      </c>
      <c r="K41" s="92">
        <f t="shared" si="3"/>
        <v>0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SUM('【方向別】自動車交通量(9)'!D42,'【方向別】自動車交通量(10)'!D42,'【方向別】自動車交通量(11)'!D42,'【方向別】自動車交通量(12)'!D42)</f>
        <v>5</v>
      </c>
      <c r="E42" s="93">
        <f>SUM('【方向別】自動車交通量(9)'!E42,'【方向別】自動車交通量(10)'!E42,'【方向別】自動車交通量(11)'!E42,'【方向別】自動車交通量(12)'!E42)</f>
        <v>0</v>
      </c>
      <c r="F42" s="93">
        <f>SUM('【方向別】自動車交通量(9)'!F42,'【方向別】自動車交通量(10)'!F42,'【方向別】自動車交通量(11)'!F42,'【方向別】自動車交通量(12)'!F42)</f>
        <v>0</v>
      </c>
      <c r="G42" s="93">
        <f>SUM('【方向別】自動車交通量(9)'!G42,'【方向別】自動車交通量(10)'!G42,'【方向別】自動車交通量(11)'!G42,'【方向別】自動車交通量(12)'!G42)</f>
        <v>0</v>
      </c>
      <c r="H42" s="93">
        <f t="shared" si="10"/>
        <v>5</v>
      </c>
      <c r="I42" s="93">
        <f t="shared" si="11"/>
        <v>0</v>
      </c>
      <c r="J42" s="93">
        <f t="shared" si="12"/>
        <v>5</v>
      </c>
      <c r="K42" s="92">
        <f t="shared" si="3"/>
        <v>0</v>
      </c>
      <c r="L42" s="91">
        <f t="shared" si="4"/>
        <v>0.8</v>
      </c>
    </row>
    <row r="43" spans="2:12" ht="14.45" customHeight="1">
      <c r="B43" s="90" t="s">
        <v>152</v>
      </c>
      <c r="C43" s="89"/>
      <c r="D43" s="88">
        <f>SUM('【方向別】自動車交通量(9)'!D43,'【方向別】自動車交通量(10)'!D43,'【方向別】自動車交通量(11)'!D43,'【方向別】自動車交通量(12)'!D43)</f>
        <v>5</v>
      </c>
      <c r="E43" s="87">
        <f>SUM('【方向別】自動車交通量(9)'!E43,'【方向別】自動車交通量(10)'!E43,'【方向別】自動車交通量(11)'!E43,'【方向別】自動車交通量(12)'!E43)</f>
        <v>2</v>
      </c>
      <c r="F43" s="87">
        <f>SUM('【方向別】自動車交通量(9)'!F43,'【方向別】自動車交通量(10)'!F43,'【方向別】自動車交通量(11)'!F43,'【方向別】自動車交通量(12)'!F43)</f>
        <v>0</v>
      </c>
      <c r="G43" s="87">
        <f>SUM('【方向別】自動車交通量(9)'!G43,'【方向別】自動車交通量(10)'!G43,'【方向別】自動車交通量(11)'!G43,'【方向別】自動車交通量(12)'!G43)</f>
        <v>0</v>
      </c>
      <c r="H43" s="87">
        <f t="shared" si="10"/>
        <v>7</v>
      </c>
      <c r="I43" s="87">
        <f t="shared" si="11"/>
        <v>0</v>
      </c>
      <c r="J43" s="87">
        <f t="shared" si="12"/>
        <v>7</v>
      </c>
      <c r="K43" s="86">
        <f t="shared" si="3"/>
        <v>0</v>
      </c>
      <c r="L43" s="85">
        <f t="shared" si="4"/>
        <v>1.2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37</v>
      </c>
      <c r="E44" s="81">
        <f t="shared" si="13"/>
        <v>8</v>
      </c>
      <c r="F44" s="81">
        <f t="shared" si="13"/>
        <v>0</v>
      </c>
      <c r="G44" s="81">
        <f t="shared" si="13"/>
        <v>0</v>
      </c>
      <c r="H44" s="81">
        <f t="shared" si="13"/>
        <v>45</v>
      </c>
      <c r="I44" s="81">
        <f t="shared" si="13"/>
        <v>0</v>
      </c>
      <c r="J44" s="81">
        <f t="shared" si="13"/>
        <v>45</v>
      </c>
      <c r="K44" s="80">
        <f t="shared" si="3"/>
        <v>0</v>
      </c>
      <c r="L44" s="79">
        <f t="shared" si="4"/>
        <v>7.5</v>
      </c>
    </row>
    <row r="45" spans="2:12" ht="14.45" customHeight="1" thickTop="1">
      <c r="B45" s="102" t="s">
        <v>92</v>
      </c>
      <c r="C45" s="101"/>
      <c r="D45" s="100">
        <f>SUM('【方向別】自動車交通量(9)'!D45,'【方向別】自動車交通量(10)'!D45,'【方向別】自動車交通量(11)'!D45,'【方向別】自動車交通量(12)'!D45)</f>
        <v>8</v>
      </c>
      <c r="E45" s="99">
        <f>SUM('【方向別】自動車交通量(9)'!E45,'【方向別】自動車交通量(10)'!E45,'【方向別】自動車交通量(11)'!E45,'【方向別】自動車交通量(12)'!E45)</f>
        <v>0</v>
      </c>
      <c r="F45" s="99">
        <f>SUM('【方向別】自動車交通量(9)'!F45,'【方向別】自動車交通量(10)'!F45,'【方向別】自動車交通量(11)'!F45,'【方向別】自動車交通量(12)'!F45)</f>
        <v>1</v>
      </c>
      <c r="G45" s="99">
        <f>SUM('【方向別】自動車交通量(9)'!G45,'【方向別】自動車交通量(10)'!G45,'【方向別】自動車交通量(11)'!G45,'【方向別】自動車交通量(12)'!G45)</f>
        <v>0</v>
      </c>
      <c r="H45" s="99">
        <f t="shared" ref="H45:H50" si="14">SUM(D45:E45)</f>
        <v>8</v>
      </c>
      <c r="I45" s="99">
        <f t="shared" ref="I45:I50" si="15">SUM(F45:G45)</f>
        <v>1</v>
      </c>
      <c r="J45" s="99">
        <f t="shared" ref="J45:J50" si="16">SUM(H45:I45)</f>
        <v>9</v>
      </c>
      <c r="K45" s="98">
        <f t="shared" si="3"/>
        <v>11.1</v>
      </c>
      <c r="L45" s="97">
        <f t="shared" si="4"/>
        <v>1.5</v>
      </c>
    </row>
    <row r="46" spans="2:12" ht="14.45" customHeight="1">
      <c r="B46" s="96" t="s">
        <v>91</v>
      </c>
      <c r="C46" s="95"/>
      <c r="D46" s="94">
        <f>SUM('【方向別】自動車交通量(9)'!D46,'【方向別】自動車交通量(10)'!D46,'【方向別】自動車交通量(11)'!D46,'【方向別】自動車交通量(12)'!D46)</f>
        <v>13</v>
      </c>
      <c r="E46" s="93">
        <f>SUM('【方向別】自動車交通量(9)'!E46,'【方向別】自動車交通量(10)'!E46,'【方向別】自動車交通量(11)'!E46,'【方向別】自動車交通量(12)'!E46)</f>
        <v>0</v>
      </c>
      <c r="F46" s="93">
        <f>SUM('【方向別】自動車交通量(9)'!F46,'【方向別】自動車交通量(10)'!F46,'【方向別】自動車交通量(11)'!F46,'【方向別】自動車交通量(12)'!F46)</f>
        <v>0</v>
      </c>
      <c r="G46" s="93">
        <f>SUM('【方向別】自動車交通量(9)'!G46,'【方向別】自動車交通量(10)'!G46,'【方向別】自動車交通量(11)'!G46,'【方向別】自動車交通量(12)'!G46)</f>
        <v>0</v>
      </c>
      <c r="H46" s="93">
        <f t="shared" si="14"/>
        <v>13</v>
      </c>
      <c r="I46" s="93">
        <f t="shared" si="15"/>
        <v>0</v>
      </c>
      <c r="J46" s="93">
        <f t="shared" si="16"/>
        <v>13</v>
      </c>
      <c r="K46" s="92">
        <f t="shared" si="3"/>
        <v>0</v>
      </c>
      <c r="L46" s="91">
        <f t="shared" si="4"/>
        <v>2.2000000000000002</v>
      </c>
    </row>
    <row r="47" spans="2:12" ht="14.45" customHeight="1">
      <c r="B47" s="96" t="s">
        <v>90</v>
      </c>
      <c r="C47" s="95"/>
      <c r="D47" s="94">
        <f>SUM('【方向別】自動車交通量(9)'!D47,'【方向別】自動車交通量(10)'!D47,'【方向別】自動車交通量(11)'!D47,'【方向別】自動車交通量(12)'!D47)</f>
        <v>9</v>
      </c>
      <c r="E47" s="93">
        <f>SUM('【方向別】自動車交通量(9)'!E47,'【方向別】自動車交通量(10)'!E47,'【方向別】自動車交通量(11)'!E47,'【方向別】自動車交通量(12)'!E47)</f>
        <v>1</v>
      </c>
      <c r="F47" s="93">
        <f>SUM('【方向別】自動車交通量(9)'!F47,'【方向別】自動車交通量(10)'!F47,'【方向別】自動車交通量(11)'!F47,'【方向別】自動車交通量(12)'!F47)</f>
        <v>0</v>
      </c>
      <c r="G47" s="93">
        <f>SUM('【方向別】自動車交通量(9)'!G47,'【方向別】自動車交通量(10)'!G47,'【方向別】自動車交通量(11)'!G47,'【方向別】自動車交通量(12)'!G47)</f>
        <v>0</v>
      </c>
      <c r="H47" s="93">
        <f t="shared" si="14"/>
        <v>10</v>
      </c>
      <c r="I47" s="93">
        <f t="shared" si="15"/>
        <v>0</v>
      </c>
      <c r="J47" s="93">
        <f t="shared" si="16"/>
        <v>10</v>
      </c>
      <c r="K47" s="92">
        <f t="shared" si="3"/>
        <v>0</v>
      </c>
      <c r="L47" s="91">
        <f t="shared" si="4"/>
        <v>1.7</v>
      </c>
    </row>
    <row r="48" spans="2:12" ht="14.45" customHeight="1">
      <c r="B48" s="96" t="s">
        <v>89</v>
      </c>
      <c r="C48" s="95"/>
      <c r="D48" s="94">
        <f>SUM('【方向別】自動車交通量(9)'!D48,'【方向別】自動車交通量(10)'!D48,'【方向別】自動車交通量(11)'!D48,'【方向別】自動車交通量(12)'!D48)</f>
        <v>5</v>
      </c>
      <c r="E48" s="93">
        <f>SUM('【方向別】自動車交通量(9)'!E48,'【方向別】自動車交通量(10)'!E48,'【方向別】自動車交通量(11)'!E48,'【方向別】自動車交通量(12)'!E48)</f>
        <v>1</v>
      </c>
      <c r="F48" s="93">
        <f>SUM('【方向別】自動車交通量(9)'!F48,'【方向別】自動車交通量(10)'!F48,'【方向別】自動車交通量(11)'!F48,'【方向別】自動車交通量(12)'!F48)</f>
        <v>0</v>
      </c>
      <c r="G48" s="93">
        <f>SUM('【方向別】自動車交通量(9)'!G48,'【方向別】自動車交通量(10)'!G48,'【方向別】自動車交通量(11)'!G48,'【方向別】自動車交通量(12)'!G48)</f>
        <v>0</v>
      </c>
      <c r="H48" s="93">
        <f t="shared" si="14"/>
        <v>6</v>
      </c>
      <c r="I48" s="93">
        <f t="shared" si="15"/>
        <v>0</v>
      </c>
      <c r="J48" s="93">
        <f t="shared" si="16"/>
        <v>6</v>
      </c>
      <c r="K48" s="92">
        <f t="shared" si="3"/>
        <v>0</v>
      </c>
      <c r="L48" s="91">
        <f t="shared" si="4"/>
        <v>1</v>
      </c>
    </row>
    <row r="49" spans="2:13" ht="14.45" customHeight="1">
      <c r="B49" s="96" t="s">
        <v>88</v>
      </c>
      <c r="C49" s="95"/>
      <c r="D49" s="94">
        <f>SUM('【方向別】自動車交通量(9)'!D49,'【方向別】自動車交通量(10)'!D49,'【方向別】自動車交通量(11)'!D49,'【方向別】自動車交通量(12)'!D49)</f>
        <v>4</v>
      </c>
      <c r="E49" s="93">
        <f>SUM('【方向別】自動車交通量(9)'!E49,'【方向別】自動車交通量(10)'!E49,'【方向別】自動車交通量(11)'!E49,'【方向別】自動車交通量(12)'!E49)</f>
        <v>1</v>
      </c>
      <c r="F49" s="93">
        <f>SUM('【方向別】自動車交通量(9)'!F49,'【方向別】自動車交通量(10)'!F49,'【方向別】自動車交通量(11)'!F49,'【方向別】自動車交通量(12)'!F49)</f>
        <v>0</v>
      </c>
      <c r="G49" s="93">
        <f>SUM('【方向別】自動車交通量(9)'!G49,'【方向別】自動車交通量(10)'!G49,'【方向別】自動車交通量(11)'!G49,'【方向別】自動車交通量(12)'!G49)</f>
        <v>0</v>
      </c>
      <c r="H49" s="93">
        <f t="shared" si="14"/>
        <v>5</v>
      </c>
      <c r="I49" s="93">
        <f t="shared" si="15"/>
        <v>0</v>
      </c>
      <c r="J49" s="93">
        <f t="shared" si="16"/>
        <v>5</v>
      </c>
      <c r="K49" s="92">
        <f t="shared" si="3"/>
        <v>0</v>
      </c>
      <c r="L49" s="91">
        <f t="shared" si="4"/>
        <v>0.8</v>
      </c>
    </row>
    <row r="50" spans="2:13" ht="14.45" customHeight="1">
      <c r="B50" s="90" t="s">
        <v>151</v>
      </c>
      <c r="C50" s="89"/>
      <c r="D50" s="88">
        <f>SUM('【方向別】自動車交通量(9)'!D50,'【方向別】自動車交通量(10)'!D50,'【方向別】自動車交通量(11)'!D50,'【方向別】自動車交通量(12)'!D50)</f>
        <v>8</v>
      </c>
      <c r="E50" s="87">
        <f>SUM('【方向別】自動車交通量(9)'!E50,'【方向別】自動車交通量(10)'!E50,'【方向別】自動車交通量(11)'!E50,'【方向別】自動車交通量(12)'!E50)</f>
        <v>0</v>
      </c>
      <c r="F50" s="87">
        <f>SUM('【方向別】自動車交通量(9)'!F50,'【方向別】自動車交通量(10)'!F50,'【方向別】自動車交通量(11)'!F50,'【方向別】自動車交通量(12)'!F50)</f>
        <v>0</v>
      </c>
      <c r="G50" s="87">
        <f>SUM('【方向別】自動車交通量(9)'!G50,'【方向別】自動車交通量(10)'!G50,'【方向別】自動車交通量(11)'!G50,'【方向別】自動車交通量(12)'!G50)</f>
        <v>0</v>
      </c>
      <c r="H50" s="87">
        <f t="shared" si="14"/>
        <v>8</v>
      </c>
      <c r="I50" s="87">
        <f t="shared" si="15"/>
        <v>0</v>
      </c>
      <c r="J50" s="87">
        <f t="shared" si="16"/>
        <v>8</v>
      </c>
      <c r="K50" s="86">
        <f t="shared" si="3"/>
        <v>0</v>
      </c>
      <c r="L50" s="85">
        <f t="shared" si="4"/>
        <v>1.3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47</v>
      </c>
      <c r="E51" s="81">
        <f t="shared" si="17"/>
        <v>3</v>
      </c>
      <c r="F51" s="81">
        <f t="shared" si="17"/>
        <v>1</v>
      </c>
      <c r="G51" s="81">
        <f t="shared" si="17"/>
        <v>0</v>
      </c>
      <c r="H51" s="81">
        <f t="shared" si="17"/>
        <v>50</v>
      </c>
      <c r="I51" s="81">
        <f t="shared" si="17"/>
        <v>1</v>
      </c>
      <c r="J51" s="81">
        <f t="shared" si="17"/>
        <v>51</v>
      </c>
      <c r="K51" s="80">
        <f t="shared" si="3"/>
        <v>2</v>
      </c>
      <c r="L51" s="79">
        <f t="shared" si="4"/>
        <v>8.5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466</v>
      </c>
      <c r="E52" s="75">
        <f t="shared" si="18"/>
        <v>89</v>
      </c>
      <c r="F52" s="75">
        <f t="shared" si="18"/>
        <v>43</v>
      </c>
      <c r="G52" s="75">
        <f t="shared" si="18"/>
        <v>2</v>
      </c>
      <c r="H52" s="75">
        <f t="shared" si="18"/>
        <v>555</v>
      </c>
      <c r="I52" s="75">
        <f t="shared" si="18"/>
        <v>45</v>
      </c>
      <c r="J52" s="75">
        <f t="shared" si="18"/>
        <v>600</v>
      </c>
      <c r="K52" s="74">
        <f t="shared" si="3"/>
        <v>7.5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C9" sqref="C9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192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SUM('【方向別】自動車交通量(3)'!D16,'【方向別】自動車交通量(8)'!D16,'【方向別】自動車交通量(13)'!D16,'【方向別】自動車交通量(18)'!D16)</f>
        <v>4</v>
      </c>
      <c r="E16" s="99">
        <f>SUM('【方向別】自動車交通量(3)'!E16,'【方向別】自動車交通量(8)'!E16,'【方向別】自動車交通量(13)'!E16,'【方向別】自動車交通量(18)'!E16)</f>
        <v>0</v>
      </c>
      <c r="F16" s="99">
        <f>SUM('【方向別】自動車交通量(3)'!F16,'【方向別】自動車交通量(8)'!F16,'【方向別】自動車交通量(13)'!F16,'【方向別】自動車交通量(18)'!F16)</f>
        <v>1</v>
      </c>
      <c r="G16" s="99">
        <f>SUM('【方向別】自動車交通量(3)'!G16,'【方向別】自動車交通量(8)'!G16,'【方向別】自動車交通量(13)'!G16,'【方向別】自動車交通量(18)'!G16)</f>
        <v>0</v>
      </c>
      <c r="H16" s="99">
        <f t="shared" ref="H16:H21" si="0">SUM(D16:E16)</f>
        <v>4</v>
      </c>
      <c r="I16" s="99">
        <f t="shared" ref="I16:I21" si="1">SUM(F16:G16)</f>
        <v>1</v>
      </c>
      <c r="J16" s="99">
        <f t="shared" ref="J16:J21" si="2">SUM(H16:I16)</f>
        <v>5</v>
      </c>
      <c r="K16" s="98">
        <f t="shared" ref="K16:K52" si="3">IF(J16=0,0,ROUND(I16/J16*100,1))</f>
        <v>20</v>
      </c>
      <c r="L16" s="97">
        <f t="shared" ref="L16:L52" si="4">IF(J16=0,0,ROUND(J16/$J$52*100,1))</f>
        <v>1</v>
      </c>
    </row>
    <row r="17" spans="2:12" ht="14.45" customHeight="1">
      <c r="B17" s="96" t="s">
        <v>190</v>
      </c>
      <c r="C17" s="95"/>
      <c r="D17" s="94">
        <f>SUM('【方向別】自動車交通量(3)'!D17,'【方向別】自動車交通量(8)'!D17,'【方向別】自動車交通量(13)'!D17,'【方向別】自動車交通量(18)'!D17)</f>
        <v>5</v>
      </c>
      <c r="E17" s="93">
        <f>SUM('【方向別】自動車交通量(3)'!E17,'【方向別】自動車交通量(8)'!E17,'【方向別】自動車交通量(13)'!E17,'【方向別】自動車交通量(18)'!E17)</f>
        <v>0</v>
      </c>
      <c r="F17" s="93">
        <f>SUM('【方向別】自動車交通量(3)'!F17,'【方向別】自動車交通量(8)'!F17,'【方向別】自動車交通量(13)'!F17,'【方向別】自動車交通量(18)'!F17)</f>
        <v>0</v>
      </c>
      <c r="G17" s="93">
        <f>SUM('【方向別】自動車交通量(3)'!G17,'【方向別】自動車交通量(8)'!G17,'【方向別】自動車交通量(13)'!G17,'【方向別】自動車交通量(18)'!G17)</f>
        <v>0</v>
      </c>
      <c r="H17" s="93">
        <f t="shared" si="0"/>
        <v>5</v>
      </c>
      <c r="I17" s="93">
        <f t="shared" si="1"/>
        <v>0</v>
      </c>
      <c r="J17" s="93">
        <f t="shared" si="2"/>
        <v>5</v>
      </c>
      <c r="K17" s="92">
        <f t="shared" si="3"/>
        <v>0</v>
      </c>
      <c r="L17" s="91">
        <f t="shared" si="4"/>
        <v>1</v>
      </c>
    </row>
    <row r="18" spans="2:12" ht="14.45" customHeight="1">
      <c r="B18" s="96" t="s">
        <v>189</v>
      </c>
      <c r="C18" s="95"/>
      <c r="D18" s="94">
        <f>SUM('【方向別】自動車交通量(3)'!D18,'【方向別】自動車交通量(8)'!D18,'【方向別】自動車交通量(13)'!D18,'【方向別】自動車交通量(18)'!D18)</f>
        <v>3</v>
      </c>
      <c r="E18" s="93">
        <f>SUM('【方向別】自動車交通量(3)'!E18,'【方向別】自動車交通量(8)'!E18,'【方向別】自動車交通量(13)'!E18,'【方向別】自動車交通量(18)'!E18)</f>
        <v>2</v>
      </c>
      <c r="F18" s="93">
        <f>SUM('【方向別】自動車交通量(3)'!F18,'【方向別】自動車交通量(8)'!F18,'【方向別】自動車交通量(13)'!F18,'【方向別】自動車交通量(18)'!F18)</f>
        <v>0</v>
      </c>
      <c r="G18" s="93">
        <f>SUM('【方向別】自動車交通量(3)'!G18,'【方向別】自動車交通量(8)'!G18,'【方向別】自動車交通量(13)'!G18,'【方向別】自動車交通量(18)'!G18)</f>
        <v>0</v>
      </c>
      <c r="H18" s="93">
        <f t="shared" si="0"/>
        <v>5</v>
      </c>
      <c r="I18" s="93">
        <f t="shared" si="1"/>
        <v>0</v>
      </c>
      <c r="J18" s="93">
        <f t="shared" si="2"/>
        <v>5</v>
      </c>
      <c r="K18" s="92">
        <f t="shared" si="3"/>
        <v>0</v>
      </c>
      <c r="L18" s="91">
        <f t="shared" si="4"/>
        <v>1</v>
      </c>
    </row>
    <row r="19" spans="2:12" ht="14.45" customHeight="1">
      <c r="B19" s="96" t="s">
        <v>188</v>
      </c>
      <c r="C19" s="95"/>
      <c r="D19" s="94">
        <f>SUM('【方向別】自動車交通量(3)'!D19,'【方向別】自動車交通量(8)'!D19,'【方向別】自動車交通量(13)'!D19,'【方向別】自動車交通量(18)'!D19)</f>
        <v>5</v>
      </c>
      <c r="E19" s="93">
        <f>SUM('【方向別】自動車交通量(3)'!E19,'【方向別】自動車交通量(8)'!E19,'【方向別】自動車交通量(13)'!E19,'【方向別】自動車交通量(18)'!E19)</f>
        <v>0</v>
      </c>
      <c r="F19" s="93">
        <f>SUM('【方向別】自動車交通量(3)'!F19,'【方向別】自動車交通量(8)'!F19,'【方向別】自動車交通量(13)'!F19,'【方向別】自動車交通量(18)'!F19)</f>
        <v>0</v>
      </c>
      <c r="G19" s="93">
        <f>SUM('【方向別】自動車交通量(3)'!G19,'【方向別】自動車交通量(8)'!G19,'【方向別】自動車交通量(13)'!G19,'【方向別】自動車交通量(18)'!G19)</f>
        <v>0</v>
      </c>
      <c r="H19" s="93">
        <f t="shared" si="0"/>
        <v>5</v>
      </c>
      <c r="I19" s="93">
        <f t="shared" si="1"/>
        <v>0</v>
      </c>
      <c r="J19" s="93">
        <f t="shared" si="2"/>
        <v>5</v>
      </c>
      <c r="K19" s="92">
        <f t="shared" si="3"/>
        <v>0</v>
      </c>
      <c r="L19" s="91">
        <f t="shared" si="4"/>
        <v>1</v>
      </c>
    </row>
    <row r="20" spans="2:12" ht="14.45" customHeight="1">
      <c r="B20" s="96" t="s">
        <v>187</v>
      </c>
      <c r="C20" s="95"/>
      <c r="D20" s="94">
        <f>SUM('【方向別】自動車交通量(3)'!D20,'【方向別】自動車交通量(8)'!D20,'【方向別】自動車交通量(13)'!D20,'【方向別】自動車交通量(18)'!D20)</f>
        <v>2</v>
      </c>
      <c r="E20" s="93">
        <f>SUM('【方向別】自動車交通量(3)'!E20,'【方向別】自動車交通量(8)'!E20,'【方向別】自動車交通量(13)'!E20,'【方向別】自動車交通量(18)'!E20)</f>
        <v>1</v>
      </c>
      <c r="F20" s="93">
        <f>SUM('【方向別】自動車交通量(3)'!F20,'【方向別】自動車交通量(8)'!F20,'【方向別】自動車交通量(13)'!F20,'【方向別】自動車交通量(18)'!F20)</f>
        <v>1</v>
      </c>
      <c r="G20" s="93">
        <f>SUM('【方向別】自動車交通量(3)'!G20,'【方向別】自動車交通量(8)'!G20,'【方向別】自動車交通量(13)'!G20,'【方向別】自動車交通量(18)'!G20)</f>
        <v>0</v>
      </c>
      <c r="H20" s="93">
        <f t="shared" si="0"/>
        <v>3</v>
      </c>
      <c r="I20" s="93">
        <f t="shared" si="1"/>
        <v>1</v>
      </c>
      <c r="J20" s="93">
        <f t="shared" si="2"/>
        <v>4</v>
      </c>
      <c r="K20" s="92">
        <f t="shared" si="3"/>
        <v>25</v>
      </c>
      <c r="L20" s="91">
        <f t="shared" si="4"/>
        <v>0.8</v>
      </c>
    </row>
    <row r="21" spans="2:12" ht="14.45" customHeight="1">
      <c r="B21" s="90" t="s">
        <v>186</v>
      </c>
      <c r="C21" s="89"/>
      <c r="D21" s="88">
        <f>SUM('【方向別】自動車交通量(3)'!D21,'【方向別】自動車交通量(8)'!D21,'【方向別】自動車交通量(13)'!D21,'【方向別】自動車交通量(18)'!D21)</f>
        <v>6</v>
      </c>
      <c r="E21" s="87">
        <f>SUM('【方向別】自動車交通量(3)'!E21,'【方向別】自動車交通量(8)'!E21,'【方向別】自動車交通量(13)'!E21,'【方向別】自動車交通量(18)'!E21)</f>
        <v>0</v>
      </c>
      <c r="F21" s="87">
        <f>SUM('【方向別】自動車交通量(3)'!F21,'【方向別】自動車交通量(8)'!F21,'【方向別】自動車交通量(13)'!F21,'【方向別】自動車交通量(18)'!F21)</f>
        <v>0</v>
      </c>
      <c r="G21" s="87">
        <f>SUM('【方向別】自動車交通量(3)'!G21,'【方向別】自動車交通量(8)'!G21,'【方向別】自動車交通量(13)'!G21,'【方向別】自動車交通量(18)'!G21)</f>
        <v>0</v>
      </c>
      <c r="H21" s="87">
        <f t="shared" si="0"/>
        <v>6</v>
      </c>
      <c r="I21" s="87">
        <f t="shared" si="1"/>
        <v>0</v>
      </c>
      <c r="J21" s="87">
        <f t="shared" si="2"/>
        <v>6</v>
      </c>
      <c r="K21" s="86">
        <f t="shared" si="3"/>
        <v>0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25</v>
      </c>
      <c r="E22" s="81">
        <f t="shared" si="5"/>
        <v>3</v>
      </c>
      <c r="F22" s="81">
        <f t="shared" si="5"/>
        <v>2</v>
      </c>
      <c r="G22" s="81">
        <f t="shared" si="5"/>
        <v>0</v>
      </c>
      <c r="H22" s="81">
        <f t="shared" si="5"/>
        <v>28</v>
      </c>
      <c r="I22" s="81">
        <f t="shared" si="5"/>
        <v>2</v>
      </c>
      <c r="J22" s="81">
        <f t="shared" si="5"/>
        <v>30</v>
      </c>
      <c r="K22" s="80">
        <f t="shared" si="3"/>
        <v>6.7</v>
      </c>
      <c r="L22" s="79">
        <f t="shared" si="4"/>
        <v>6</v>
      </c>
    </row>
    <row r="23" spans="2:12" ht="14.45" customHeight="1" thickTop="1">
      <c r="B23" s="102" t="s">
        <v>114</v>
      </c>
      <c r="C23" s="101"/>
      <c r="D23" s="100">
        <f>SUM('【方向別】自動車交通量(3)'!D23,'【方向別】自動車交通量(8)'!D23,'【方向別】自動車交通量(13)'!D23,'【方向別】自動車交通量(18)'!D23)</f>
        <v>7</v>
      </c>
      <c r="E23" s="99">
        <f>SUM('【方向別】自動車交通量(3)'!E23,'【方向別】自動車交通量(8)'!E23,'【方向別】自動車交通量(13)'!E23,'【方向別】自動車交通量(18)'!E23)</f>
        <v>3</v>
      </c>
      <c r="F23" s="99">
        <f>SUM('【方向別】自動車交通量(3)'!F23,'【方向別】自動車交通量(8)'!F23,'【方向別】自動車交通量(13)'!F23,'【方向別】自動車交通量(18)'!F23)</f>
        <v>0</v>
      </c>
      <c r="G23" s="99">
        <f>SUM('【方向別】自動車交通量(3)'!G23,'【方向別】自動車交通量(8)'!G23,'【方向別】自動車交通量(13)'!G23,'【方向別】自動車交通量(18)'!G23)</f>
        <v>0</v>
      </c>
      <c r="H23" s="99">
        <f t="shared" ref="H23:H28" si="6">SUM(D23:E23)</f>
        <v>10</v>
      </c>
      <c r="I23" s="99">
        <f t="shared" ref="I23:I28" si="7">SUM(F23:G23)</f>
        <v>0</v>
      </c>
      <c r="J23" s="99">
        <f t="shared" ref="J23:J28" si="8">SUM(H23:I23)</f>
        <v>10</v>
      </c>
      <c r="K23" s="98">
        <f t="shared" si="3"/>
        <v>0</v>
      </c>
      <c r="L23" s="97">
        <f t="shared" si="4"/>
        <v>2</v>
      </c>
    </row>
    <row r="24" spans="2:12" ht="14.45" customHeight="1">
      <c r="B24" s="96" t="s">
        <v>113</v>
      </c>
      <c r="C24" s="95"/>
      <c r="D24" s="94">
        <f>SUM('【方向別】自動車交通量(3)'!D24,'【方向別】自動車交通量(8)'!D24,'【方向別】自動車交通量(13)'!D24,'【方向別】自動車交通量(18)'!D24)</f>
        <v>4</v>
      </c>
      <c r="E24" s="93">
        <f>SUM('【方向別】自動車交通量(3)'!E24,'【方向別】自動車交通量(8)'!E24,'【方向別】自動車交通量(13)'!E24,'【方向別】自動車交通量(18)'!E24)</f>
        <v>0</v>
      </c>
      <c r="F24" s="93">
        <f>SUM('【方向別】自動車交通量(3)'!F24,'【方向別】自動車交通量(8)'!F24,'【方向別】自動車交通量(13)'!F24,'【方向別】自動車交通量(18)'!F24)</f>
        <v>0</v>
      </c>
      <c r="G24" s="93">
        <f>SUM('【方向別】自動車交通量(3)'!G24,'【方向別】自動車交通量(8)'!G24,'【方向別】自動車交通量(13)'!G24,'【方向別】自動車交通量(18)'!G24)</f>
        <v>1</v>
      </c>
      <c r="H24" s="93">
        <f t="shared" si="6"/>
        <v>4</v>
      </c>
      <c r="I24" s="93">
        <f t="shared" si="7"/>
        <v>1</v>
      </c>
      <c r="J24" s="93">
        <f t="shared" si="8"/>
        <v>5</v>
      </c>
      <c r="K24" s="92">
        <f t="shared" si="3"/>
        <v>20</v>
      </c>
      <c r="L24" s="91">
        <f t="shared" si="4"/>
        <v>1</v>
      </c>
    </row>
    <row r="25" spans="2:12" ht="14.45" customHeight="1">
      <c r="B25" s="96" t="s">
        <v>112</v>
      </c>
      <c r="C25" s="95"/>
      <c r="D25" s="94">
        <f>SUM('【方向別】自動車交通量(3)'!D25,'【方向別】自動車交通量(8)'!D25,'【方向別】自動車交通量(13)'!D25,'【方向別】自動車交通量(18)'!D25)</f>
        <v>4</v>
      </c>
      <c r="E25" s="93">
        <f>SUM('【方向別】自動車交通量(3)'!E25,'【方向別】自動車交通量(8)'!E25,'【方向別】自動車交通量(13)'!E25,'【方向別】自動車交通量(18)'!E25)</f>
        <v>1</v>
      </c>
      <c r="F25" s="93">
        <f>SUM('【方向別】自動車交通量(3)'!F25,'【方向別】自動車交通量(8)'!F25,'【方向別】自動車交通量(13)'!F25,'【方向別】自動車交通量(18)'!F25)</f>
        <v>0</v>
      </c>
      <c r="G25" s="93">
        <f>SUM('【方向別】自動車交通量(3)'!G25,'【方向別】自動車交通量(8)'!G25,'【方向別】自動車交通量(13)'!G25,'【方向別】自動車交通量(18)'!G25)</f>
        <v>0</v>
      </c>
      <c r="H25" s="93">
        <f t="shared" si="6"/>
        <v>5</v>
      </c>
      <c r="I25" s="93">
        <f t="shared" si="7"/>
        <v>0</v>
      </c>
      <c r="J25" s="93">
        <f t="shared" si="8"/>
        <v>5</v>
      </c>
      <c r="K25" s="92">
        <f t="shared" si="3"/>
        <v>0</v>
      </c>
      <c r="L25" s="91">
        <f t="shared" si="4"/>
        <v>1</v>
      </c>
    </row>
    <row r="26" spans="2:12" ht="14.45" customHeight="1">
      <c r="B26" s="96" t="s">
        <v>111</v>
      </c>
      <c r="C26" s="95"/>
      <c r="D26" s="94">
        <f>SUM('【方向別】自動車交通量(3)'!D26,'【方向別】自動車交通量(8)'!D26,'【方向別】自動車交通量(13)'!D26,'【方向別】自動車交通量(18)'!D26)</f>
        <v>13</v>
      </c>
      <c r="E26" s="93">
        <f>SUM('【方向別】自動車交通量(3)'!E26,'【方向別】自動車交通量(8)'!E26,'【方向別】自動車交通量(13)'!E26,'【方向別】自動車交通量(18)'!E26)</f>
        <v>0</v>
      </c>
      <c r="F26" s="93">
        <f>SUM('【方向別】自動車交通量(3)'!F26,'【方向別】自動車交通量(8)'!F26,'【方向別】自動車交通量(13)'!F26,'【方向別】自動車交通量(18)'!F26)</f>
        <v>1</v>
      </c>
      <c r="G26" s="93">
        <f>SUM('【方向別】自動車交通量(3)'!G26,'【方向別】自動車交通量(8)'!G26,'【方向別】自動車交通量(13)'!G26,'【方向別】自動車交通量(18)'!G26)</f>
        <v>0</v>
      </c>
      <c r="H26" s="93">
        <f t="shared" si="6"/>
        <v>13</v>
      </c>
      <c r="I26" s="93">
        <f t="shared" si="7"/>
        <v>1</v>
      </c>
      <c r="J26" s="93">
        <f t="shared" si="8"/>
        <v>14</v>
      </c>
      <c r="K26" s="92">
        <f t="shared" si="3"/>
        <v>7.1</v>
      </c>
      <c r="L26" s="91">
        <f t="shared" si="4"/>
        <v>2.8</v>
      </c>
    </row>
    <row r="27" spans="2:12" ht="14.45" customHeight="1">
      <c r="B27" s="96" t="s">
        <v>110</v>
      </c>
      <c r="C27" s="95"/>
      <c r="D27" s="94">
        <f>SUM('【方向別】自動車交通量(3)'!D27,'【方向別】自動車交通量(8)'!D27,'【方向別】自動車交通量(13)'!D27,'【方向別】自動車交通量(18)'!D27)</f>
        <v>10</v>
      </c>
      <c r="E27" s="93">
        <f>SUM('【方向別】自動車交通量(3)'!E27,'【方向別】自動車交通量(8)'!E27,'【方向別】自動車交通量(13)'!E27,'【方向別】自動車交通量(18)'!E27)</f>
        <v>1</v>
      </c>
      <c r="F27" s="93">
        <f>SUM('【方向別】自動車交通量(3)'!F27,'【方向別】自動車交通量(8)'!F27,'【方向別】自動車交通量(13)'!F27,'【方向別】自動車交通量(18)'!F27)</f>
        <v>2</v>
      </c>
      <c r="G27" s="93">
        <f>SUM('【方向別】自動車交通量(3)'!G27,'【方向別】自動車交通量(8)'!G27,'【方向別】自動車交通量(13)'!G27,'【方向別】自動車交通量(18)'!G27)</f>
        <v>0</v>
      </c>
      <c r="H27" s="93">
        <f t="shared" si="6"/>
        <v>11</v>
      </c>
      <c r="I27" s="93">
        <f t="shared" si="7"/>
        <v>2</v>
      </c>
      <c r="J27" s="93">
        <f t="shared" si="8"/>
        <v>13</v>
      </c>
      <c r="K27" s="92">
        <f t="shared" si="3"/>
        <v>15.4</v>
      </c>
      <c r="L27" s="91">
        <f t="shared" si="4"/>
        <v>2.6</v>
      </c>
    </row>
    <row r="28" spans="2:12" ht="14.45" customHeight="1">
      <c r="B28" s="90" t="s">
        <v>185</v>
      </c>
      <c r="C28" s="89"/>
      <c r="D28" s="88">
        <f>SUM('【方向別】自動車交通量(3)'!D28,'【方向別】自動車交通量(8)'!D28,'【方向別】自動車交通量(13)'!D28,'【方向別】自動車交通量(18)'!D28)</f>
        <v>2</v>
      </c>
      <c r="E28" s="87">
        <f>SUM('【方向別】自動車交通量(3)'!E28,'【方向別】自動車交通量(8)'!E28,'【方向別】自動車交通量(13)'!E28,'【方向別】自動車交通量(18)'!E28)</f>
        <v>1</v>
      </c>
      <c r="F28" s="87">
        <f>SUM('【方向別】自動車交通量(3)'!F28,'【方向別】自動車交通量(8)'!F28,'【方向別】自動車交通量(13)'!F28,'【方向別】自動車交通量(18)'!F28)</f>
        <v>1</v>
      </c>
      <c r="G28" s="87">
        <f>SUM('【方向別】自動車交通量(3)'!G28,'【方向別】自動車交通量(8)'!G28,'【方向別】自動車交通量(13)'!G28,'【方向別】自動車交通量(18)'!G28)</f>
        <v>0</v>
      </c>
      <c r="H28" s="87">
        <f t="shared" si="6"/>
        <v>3</v>
      </c>
      <c r="I28" s="87">
        <f t="shared" si="7"/>
        <v>1</v>
      </c>
      <c r="J28" s="87">
        <f t="shared" si="8"/>
        <v>4</v>
      </c>
      <c r="K28" s="86">
        <f t="shared" si="3"/>
        <v>25</v>
      </c>
      <c r="L28" s="85">
        <f t="shared" si="4"/>
        <v>0.8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40</v>
      </c>
      <c r="E29" s="81">
        <f t="shared" si="9"/>
        <v>6</v>
      </c>
      <c r="F29" s="81">
        <f t="shared" si="9"/>
        <v>4</v>
      </c>
      <c r="G29" s="81">
        <f t="shared" si="9"/>
        <v>1</v>
      </c>
      <c r="H29" s="81">
        <f t="shared" si="9"/>
        <v>46</v>
      </c>
      <c r="I29" s="81">
        <f t="shared" si="9"/>
        <v>5</v>
      </c>
      <c r="J29" s="81">
        <f t="shared" si="9"/>
        <v>51</v>
      </c>
      <c r="K29" s="80">
        <f t="shared" si="3"/>
        <v>9.8000000000000007</v>
      </c>
      <c r="L29" s="79">
        <f t="shared" si="4"/>
        <v>10.3</v>
      </c>
    </row>
    <row r="30" spans="2:12" ht="14.45" customHeight="1" thickTop="1">
      <c r="B30" s="110" t="s">
        <v>184</v>
      </c>
      <c r="C30" s="109"/>
      <c r="D30" s="76">
        <f>SUM('【方向別】自動車交通量(3)'!D30,'【方向別】自動車交通量(8)'!D30,'【方向別】自動車交通量(13)'!D30,'【方向別】自動車交通量(18)'!D30)</f>
        <v>29</v>
      </c>
      <c r="E30" s="75">
        <f>SUM('【方向別】自動車交通量(3)'!E30,'【方向別】自動車交通量(8)'!E30,'【方向別】自動車交通量(13)'!E30,'【方向別】自動車交通量(18)'!E30)</f>
        <v>6</v>
      </c>
      <c r="F30" s="75">
        <f>SUM('【方向別】自動車交通量(3)'!F30,'【方向別】自動車交通量(8)'!F30,'【方向別】自動車交通量(13)'!F30,'【方向別】自動車交通量(18)'!F30)</f>
        <v>3</v>
      </c>
      <c r="G30" s="75">
        <f>SUM('【方向別】自動車交通量(3)'!G30,'【方向別】自動車交通量(8)'!G30,'【方向別】自動車交通量(13)'!G30,'【方向別】自動車交通量(18)'!G30)</f>
        <v>0</v>
      </c>
      <c r="H30" s="75">
        <f t="shared" ref="H30:H43" si="10">SUM(D30:E30)</f>
        <v>35</v>
      </c>
      <c r="I30" s="75">
        <f t="shared" ref="I30:I43" si="11">SUM(F30:G30)</f>
        <v>3</v>
      </c>
      <c r="J30" s="75">
        <f t="shared" ref="J30:J43" si="12">SUM(H30:I30)</f>
        <v>38</v>
      </c>
      <c r="K30" s="74">
        <f t="shared" si="3"/>
        <v>7.9</v>
      </c>
      <c r="L30" s="73">
        <f t="shared" si="4"/>
        <v>7.7</v>
      </c>
    </row>
    <row r="31" spans="2:12" ht="14.45" customHeight="1">
      <c r="B31" s="108" t="s">
        <v>183</v>
      </c>
      <c r="C31" s="107"/>
      <c r="D31" s="106">
        <f>SUM('【方向別】自動車交通量(3)'!D31,'【方向別】自動車交通量(8)'!D31,'【方向別】自動車交通量(13)'!D31,'【方向別】自動車交通量(18)'!D31)</f>
        <v>28</v>
      </c>
      <c r="E31" s="105">
        <f>SUM('【方向別】自動車交通量(3)'!E31,'【方向別】自動車交通量(8)'!E31,'【方向別】自動車交通量(13)'!E31,'【方向別】自動車交通量(18)'!E31)</f>
        <v>6</v>
      </c>
      <c r="F31" s="105">
        <f>SUM('【方向別】自動車交通量(3)'!F31,'【方向別】自動車交通量(8)'!F31,'【方向別】自動車交通量(13)'!F31,'【方向別】自動車交通量(18)'!F31)</f>
        <v>2</v>
      </c>
      <c r="G31" s="105">
        <f>SUM('【方向別】自動車交通量(3)'!G31,'【方向別】自動車交通量(8)'!G31,'【方向別】自動車交通量(13)'!G31,'【方向別】自動車交通量(18)'!G31)</f>
        <v>0</v>
      </c>
      <c r="H31" s="105">
        <f t="shared" si="10"/>
        <v>34</v>
      </c>
      <c r="I31" s="105">
        <f t="shared" si="11"/>
        <v>2</v>
      </c>
      <c r="J31" s="105">
        <f t="shared" si="12"/>
        <v>36</v>
      </c>
      <c r="K31" s="104">
        <f t="shared" si="3"/>
        <v>5.6</v>
      </c>
      <c r="L31" s="103">
        <f t="shared" si="4"/>
        <v>7.3</v>
      </c>
    </row>
    <row r="32" spans="2:12" ht="14.45" customHeight="1">
      <c r="B32" s="108" t="s">
        <v>182</v>
      </c>
      <c r="C32" s="107"/>
      <c r="D32" s="106">
        <f>SUM('【方向別】自動車交通量(3)'!D32,'【方向別】自動車交通量(8)'!D32,'【方向別】自動車交通量(13)'!D32,'【方向別】自動車交通量(18)'!D32)</f>
        <v>21</v>
      </c>
      <c r="E32" s="105">
        <f>SUM('【方向別】自動車交通量(3)'!E32,'【方向別】自動車交通量(8)'!E32,'【方向別】自動車交通量(13)'!E32,'【方向別】自動車交通量(18)'!E32)</f>
        <v>6</v>
      </c>
      <c r="F32" s="105">
        <f>SUM('【方向別】自動車交通量(3)'!F32,'【方向別】自動車交通量(8)'!F32,'【方向別】自動車交通量(13)'!F32,'【方向別】自動車交通量(18)'!F32)</f>
        <v>3</v>
      </c>
      <c r="G32" s="105">
        <f>SUM('【方向別】自動車交通量(3)'!G32,'【方向別】自動車交通量(8)'!G32,'【方向別】自動車交通量(13)'!G32,'【方向別】自動車交通量(18)'!G32)</f>
        <v>0</v>
      </c>
      <c r="H32" s="105">
        <f t="shared" si="10"/>
        <v>27</v>
      </c>
      <c r="I32" s="105">
        <f t="shared" si="11"/>
        <v>3</v>
      </c>
      <c r="J32" s="105">
        <f t="shared" si="12"/>
        <v>30</v>
      </c>
      <c r="K32" s="104">
        <f t="shared" si="3"/>
        <v>10</v>
      </c>
      <c r="L32" s="103">
        <f t="shared" si="4"/>
        <v>6</v>
      </c>
    </row>
    <row r="33" spans="2:12" ht="14.45" customHeight="1">
      <c r="B33" s="108" t="s">
        <v>181</v>
      </c>
      <c r="C33" s="107"/>
      <c r="D33" s="106">
        <f>SUM('【方向別】自動車交通量(3)'!D33,'【方向別】自動車交通量(8)'!D33,'【方向別】自動車交通量(13)'!D33,'【方向別】自動車交通量(18)'!D33)</f>
        <v>32</v>
      </c>
      <c r="E33" s="105">
        <f>SUM('【方向別】自動車交通量(3)'!E33,'【方向別】自動車交通量(8)'!E33,'【方向別】自動車交通量(13)'!E33,'【方向別】自動車交通量(18)'!E33)</f>
        <v>7</v>
      </c>
      <c r="F33" s="105">
        <f>SUM('【方向別】自動車交通量(3)'!F33,'【方向別】自動車交通量(8)'!F33,'【方向別】自動車交通量(13)'!F33,'【方向別】自動車交通量(18)'!F33)</f>
        <v>1</v>
      </c>
      <c r="G33" s="105">
        <f>SUM('【方向別】自動車交通量(3)'!G33,'【方向別】自動車交通量(8)'!G33,'【方向別】自動車交通量(13)'!G33,'【方向別】自動車交通量(18)'!G33)</f>
        <v>3</v>
      </c>
      <c r="H33" s="105">
        <f t="shared" si="10"/>
        <v>39</v>
      </c>
      <c r="I33" s="105">
        <f t="shared" si="11"/>
        <v>4</v>
      </c>
      <c r="J33" s="105">
        <f t="shared" si="12"/>
        <v>43</v>
      </c>
      <c r="K33" s="104">
        <f t="shared" si="3"/>
        <v>9.3000000000000007</v>
      </c>
      <c r="L33" s="103">
        <f t="shared" si="4"/>
        <v>8.6999999999999993</v>
      </c>
    </row>
    <row r="34" spans="2:12" ht="14.45" customHeight="1">
      <c r="B34" s="108" t="s">
        <v>180</v>
      </c>
      <c r="C34" s="107"/>
      <c r="D34" s="106">
        <f>SUM('【方向別】自動車交通量(3)'!D34,'【方向別】自動車交通量(8)'!D34,'【方向別】自動車交通量(13)'!D34,'【方向別】自動車交通量(18)'!D34)</f>
        <v>23</v>
      </c>
      <c r="E34" s="105">
        <f>SUM('【方向別】自動車交通量(3)'!E34,'【方向別】自動車交通量(8)'!E34,'【方向別】自動車交通量(13)'!E34,'【方向別】自動車交通量(18)'!E34)</f>
        <v>8</v>
      </c>
      <c r="F34" s="105">
        <f>SUM('【方向別】自動車交通量(3)'!F34,'【方向別】自動車交通量(8)'!F34,'【方向別】自動車交通量(13)'!F34,'【方向別】自動車交通量(18)'!F34)</f>
        <v>1</v>
      </c>
      <c r="G34" s="105">
        <f>SUM('【方向別】自動車交通量(3)'!G34,'【方向別】自動車交通量(8)'!G34,'【方向別】自動車交通量(13)'!G34,'【方向別】自動車交通量(18)'!G34)</f>
        <v>0</v>
      </c>
      <c r="H34" s="105">
        <f t="shared" si="10"/>
        <v>31</v>
      </c>
      <c r="I34" s="105">
        <f t="shared" si="11"/>
        <v>1</v>
      </c>
      <c r="J34" s="105">
        <f t="shared" si="12"/>
        <v>32</v>
      </c>
      <c r="K34" s="104">
        <f t="shared" si="3"/>
        <v>3.1</v>
      </c>
      <c r="L34" s="103">
        <f t="shared" si="4"/>
        <v>6.5</v>
      </c>
    </row>
    <row r="35" spans="2:12" ht="14.45" customHeight="1">
      <c r="B35" s="108" t="s">
        <v>179</v>
      </c>
      <c r="C35" s="107"/>
      <c r="D35" s="106">
        <f>SUM('【方向別】自動車交通量(3)'!D35,'【方向別】自動車交通量(8)'!D35,'【方向別】自動車交通量(13)'!D35,'【方向別】自動車交通量(18)'!D35)</f>
        <v>33</v>
      </c>
      <c r="E35" s="105">
        <f>SUM('【方向別】自動車交通量(3)'!E35,'【方向別】自動車交通量(8)'!E35,'【方向別】自動車交通量(13)'!E35,'【方向別】自動車交通量(18)'!E35)</f>
        <v>8</v>
      </c>
      <c r="F35" s="105">
        <f>SUM('【方向別】自動車交通量(3)'!F35,'【方向別】自動車交通量(8)'!F35,'【方向別】自動車交通量(13)'!F35,'【方向別】自動車交通量(18)'!F35)</f>
        <v>3</v>
      </c>
      <c r="G35" s="105">
        <f>SUM('【方向別】自動車交通量(3)'!G35,'【方向別】自動車交通量(8)'!G35,'【方向別】自動車交通量(13)'!G35,'【方向別】自動車交通量(18)'!G35)</f>
        <v>1</v>
      </c>
      <c r="H35" s="105">
        <f t="shared" si="10"/>
        <v>41</v>
      </c>
      <c r="I35" s="105">
        <f t="shared" si="11"/>
        <v>4</v>
      </c>
      <c r="J35" s="105">
        <f t="shared" si="12"/>
        <v>45</v>
      </c>
      <c r="K35" s="104">
        <f t="shared" si="3"/>
        <v>8.9</v>
      </c>
      <c r="L35" s="103">
        <f t="shared" si="4"/>
        <v>9.1</v>
      </c>
    </row>
    <row r="36" spans="2:12" ht="14.45" customHeight="1">
      <c r="B36" s="108" t="s">
        <v>178</v>
      </c>
      <c r="C36" s="107"/>
      <c r="D36" s="106">
        <f>SUM('【方向別】自動車交通量(3)'!D36,'【方向別】自動車交通量(8)'!D36,'【方向別】自動車交通量(13)'!D36,'【方向別】自動車交通量(18)'!D36)</f>
        <v>31</v>
      </c>
      <c r="E36" s="105">
        <f>SUM('【方向別】自動車交通量(3)'!E36,'【方向別】自動車交通量(8)'!E36,'【方向別】自動車交通量(13)'!E36,'【方向別】自動車交通量(18)'!E36)</f>
        <v>6</v>
      </c>
      <c r="F36" s="105">
        <f>SUM('【方向別】自動車交通量(3)'!F36,'【方向別】自動車交通量(8)'!F36,'【方向別】自動車交通量(13)'!F36,'【方向別】自動車交通量(18)'!F36)</f>
        <v>1</v>
      </c>
      <c r="G36" s="105">
        <f>SUM('【方向別】自動車交通量(3)'!G36,'【方向別】自動車交通量(8)'!G36,'【方向別】自動車交通量(13)'!G36,'【方向別】自動車交通量(18)'!G36)</f>
        <v>0</v>
      </c>
      <c r="H36" s="105">
        <f t="shared" si="10"/>
        <v>37</v>
      </c>
      <c r="I36" s="105">
        <f t="shared" si="11"/>
        <v>1</v>
      </c>
      <c r="J36" s="105">
        <f t="shared" si="12"/>
        <v>38</v>
      </c>
      <c r="K36" s="104">
        <f t="shared" si="3"/>
        <v>2.6</v>
      </c>
      <c r="L36" s="103">
        <f t="shared" si="4"/>
        <v>7.7</v>
      </c>
    </row>
    <row r="37" spans="2:12" ht="14.45" customHeight="1">
      <c r="B37" s="108" t="s">
        <v>177</v>
      </c>
      <c r="C37" s="107"/>
      <c r="D37" s="106">
        <f>SUM('【方向別】自動車交通量(3)'!D37,'【方向別】自動車交通量(8)'!D37,'【方向別】自動車交通量(13)'!D37,'【方向別】自動車交通量(18)'!D37)</f>
        <v>34</v>
      </c>
      <c r="E37" s="105">
        <f>SUM('【方向別】自動車交通量(3)'!E37,'【方向別】自動車交通量(8)'!E37,'【方向別】自動車交通量(13)'!E37,'【方向別】自動車交通量(18)'!E37)</f>
        <v>8</v>
      </c>
      <c r="F37" s="105">
        <f>SUM('【方向別】自動車交通量(3)'!F37,'【方向別】自動車交通量(8)'!F37,'【方向別】自動車交通量(13)'!F37,'【方向別】自動車交通量(18)'!F37)</f>
        <v>0</v>
      </c>
      <c r="G37" s="105">
        <f>SUM('【方向別】自動車交通量(3)'!G37,'【方向別】自動車交通量(8)'!G37,'【方向別】自動車交通量(13)'!G37,'【方向別】自動車交通量(18)'!G37)</f>
        <v>0</v>
      </c>
      <c r="H37" s="105">
        <f t="shared" si="10"/>
        <v>42</v>
      </c>
      <c r="I37" s="105">
        <f t="shared" si="11"/>
        <v>0</v>
      </c>
      <c r="J37" s="105">
        <f t="shared" si="12"/>
        <v>42</v>
      </c>
      <c r="K37" s="104">
        <f t="shared" si="3"/>
        <v>0</v>
      </c>
      <c r="L37" s="103">
        <f t="shared" si="4"/>
        <v>8.5</v>
      </c>
    </row>
    <row r="38" spans="2:12" ht="14.45" customHeight="1">
      <c r="B38" s="102" t="s">
        <v>99</v>
      </c>
      <c r="C38" s="101"/>
      <c r="D38" s="100">
        <f>SUM('【方向別】自動車交通量(3)'!D38,'【方向別】自動車交通量(8)'!D38,'【方向別】自動車交通量(13)'!D38,'【方向別】自動車交通量(18)'!D38)</f>
        <v>11</v>
      </c>
      <c r="E38" s="99">
        <f>SUM('【方向別】自動車交通量(3)'!E38,'【方向別】自動車交通量(8)'!E38,'【方向別】自動車交通量(13)'!E38,'【方向別】自動車交通量(18)'!E38)</f>
        <v>1</v>
      </c>
      <c r="F38" s="99">
        <f>SUM('【方向別】自動車交通量(3)'!F38,'【方向別】自動車交通量(8)'!F38,'【方向別】自動車交通量(13)'!F38,'【方向別】自動車交通量(18)'!F38)</f>
        <v>1</v>
      </c>
      <c r="G38" s="99">
        <f>SUM('【方向別】自動車交通量(3)'!G38,'【方向別】自動車交通量(8)'!G38,'【方向別】自動車交通量(13)'!G38,'【方向別】自動車交通量(18)'!G38)</f>
        <v>0</v>
      </c>
      <c r="H38" s="99">
        <f t="shared" si="10"/>
        <v>12</v>
      </c>
      <c r="I38" s="99">
        <f t="shared" si="11"/>
        <v>1</v>
      </c>
      <c r="J38" s="99">
        <f t="shared" si="12"/>
        <v>13</v>
      </c>
      <c r="K38" s="98">
        <f t="shared" si="3"/>
        <v>7.7</v>
      </c>
      <c r="L38" s="97">
        <f t="shared" si="4"/>
        <v>2.6</v>
      </c>
    </row>
    <row r="39" spans="2:12" ht="14.45" customHeight="1">
      <c r="B39" s="96" t="s">
        <v>98</v>
      </c>
      <c r="C39" s="95"/>
      <c r="D39" s="94">
        <f>SUM('【方向別】自動車交通量(3)'!D39,'【方向別】自動車交通量(8)'!D39,'【方向別】自動車交通量(13)'!D39,'【方向別】自動車交通量(18)'!D39)</f>
        <v>10</v>
      </c>
      <c r="E39" s="93">
        <f>SUM('【方向別】自動車交通量(3)'!E39,'【方向別】自動車交通量(8)'!E39,'【方向別】自動車交通量(13)'!E39,'【方向別】自動車交通量(18)'!E39)</f>
        <v>0</v>
      </c>
      <c r="F39" s="93">
        <f>SUM('【方向別】自動車交通量(3)'!F39,'【方向別】自動車交通量(8)'!F39,'【方向別】自動車交通量(13)'!F39,'【方向別】自動車交通量(18)'!F39)</f>
        <v>0</v>
      </c>
      <c r="G39" s="93">
        <f>SUM('【方向別】自動車交通量(3)'!G39,'【方向別】自動車交通量(8)'!G39,'【方向別】自動車交通量(13)'!G39,'【方向別】自動車交通量(18)'!G39)</f>
        <v>0</v>
      </c>
      <c r="H39" s="93">
        <f t="shared" si="10"/>
        <v>10</v>
      </c>
      <c r="I39" s="93">
        <f t="shared" si="11"/>
        <v>0</v>
      </c>
      <c r="J39" s="93">
        <f t="shared" si="12"/>
        <v>10</v>
      </c>
      <c r="K39" s="92">
        <f t="shared" si="3"/>
        <v>0</v>
      </c>
      <c r="L39" s="91">
        <f t="shared" si="4"/>
        <v>2</v>
      </c>
    </row>
    <row r="40" spans="2:12" ht="14.45" customHeight="1">
      <c r="B40" s="96" t="s">
        <v>97</v>
      </c>
      <c r="C40" s="95"/>
      <c r="D40" s="94">
        <f>SUM('【方向別】自動車交通量(3)'!D40,'【方向別】自動車交通量(8)'!D40,'【方向別】自動車交通量(13)'!D40,'【方向別】自動車交通量(18)'!D40)</f>
        <v>8</v>
      </c>
      <c r="E40" s="93">
        <f>SUM('【方向別】自動車交通量(3)'!E40,'【方向別】自動車交通量(8)'!E40,'【方向別】自動車交通量(13)'!E40,'【方向別】自動車交通量(18)'!E40)</f>
        <v>3</v>
      </c>
      <c r="F40" s="93">
        <f>SUM('【方向別】自動車交通量(3)'!F40,'【方向別】自動車交通量(8)'!F40,'【方向別】自動車交通量(13)'!F40,'【方向別】自動車交通量(18)'!F40)</f>
        <v>0</v>
      </c>
      <c r="G40" s="93">
        <f>SUM('【方向別】自動車交通量(3)'!G40,'【方向別】自動車交通量(8)'!G40,'【方向別】自動車交通量(13)'!G40,'【方向別】自動車交通量(18)'!G40)</f>
        <v>0</v>
      </c>
      <c r="H40" s="93">
        <f t="shared" si="10"/>
        <v>11</v>
      </c>
      <c r="I40" s="93">
        <f t="shared" si="11"/>
        <v>0</v>
      </c>
      <c r="J40" s="93">
        <f t="shared" si="12"/>
        <v>11</v>
      </c>
      <c r="K40" s="92">
        <f t="shared" si="3"/>
        <v>0</v>
      </c>
      <c r="L40" s="91">
        <f t="shared" si="4"/>
        <v>2.2000000000000002</v>
      </c>
    </row>
    <row r="41" spans="2:12" ht="14.45" customHeight="1">
      <c r="B41" s="96" t="s">
        <v>96</v>
      </c>
      <c r="C41" s="95"/>
      <c r="D41" s="94">
        <f>SUM('【方向別】自動車交通量(3)'!D41,'【方向別】自動車交通量(8)'!D41,'【方向別】自動車交通量(13)'!D41,'【方向別】自動車交通量(18)'!D41)</f>
        <v>6</v>
      </c>
      <c r="E41" s="93">
        <f>SUM('【方向別】自動車交通量(3)'!E41,'【方向別】自動車交通量(8)'!E41,'【方向別】自動車交通量(13)'!E41,'【方向別】自動車交通量(18)'!E41)</f>
        <v>6</v>
      </c>
      <c r="F41" s="93">
        <f>SUM('【方向別】自動車交通量(3)'!F41,'【方向別】自動車交通量(8)'!F41,'【方向別】自動車交通量(13)'!F41,'【方向別】自動車交通量(18)'!F41)</f>
        <v>1</v>
      </c>
      <c r="G41" s="93">
        <f>SUM('【方向別】自動車交通量(3)'!G41,'【方向別】自動車交通量(8)'!G41,'【方向別】自動車交通量(13)'!G41,'【方向別】自動車交通量(18)'!G41)</f>
        <v>0</v>
      </c>
      <c r="H41" s="93">
        <f t="shared" si="10"/>
        <v>12</v>
      </c>
      <c r="I41" s="93">
        <f t="shared" si="11"/>
        <v>1</v>
      </c>
      <c r="J41" s="93">
        <f t="shared" si="12"/>
        <v>13</v>
      </c>
      <c r="K41" s="92">
        <f t="shared" si="3"/>
        <v>7.7</v>
      </c>
      <c r="L41" s="91">
        <f t="shared" si="4"/>
        <v>2.6</v>
      </c>
    </row>
    <row r="42" spans="2:12" ht="14.45" customHeight="1">
      <c r="B42" s="96" t="s">
        <v>95</v>
      </c>
      <c r="C42" s="95"/>
      <c r="D42" s="94">
        <f>SUM('【方向別】自動車交通量(3)'!D42,'【方向別】自動車交通量(8)'!D42,'【方向別】自動車交通量(13)'!D42,'【方向別】自動車交通量(18)'!D42)</f>
        <v>6</v>
      </c>
      <c r="E42" s="93">
        <f>SUM('【方向別】自動車交通量(3)'!E42,'【方向別】自動車交通量(8)'!E42,'【方向別】自動車交通量(13)'!E42,'【方向別】自動車交通量(18)'!E42)</f>
        <v>0</v>
      </c>
      <c r="F42" s="93">
        <f>SUM('【方向別】自動車交通量(3)'!F42,'【方向別】自動車交通量(8)'!F42,'【方向別】自動車交通量(13)'!F42,'【方向別】自動車交通量(18)'!F42)</f>
        <v>0</v>
      </c>
      <c r="G42" s="93">
        <f>SUM('【方向別】自動車交通量(3)'!G42,'【方向別】自動車交通量(8)'!G42,'【方向別】自動車交通量(13)'!G42,'【方向別】自動車交通量(18)'!G42)</f>
        <v>0</v>
      </c>
      <c r="H42" s="93">
        <f t="shared" si="10"/>
        <v>6</v>
      </c>
      <c r="I42" s="93">
        <f t="shared" si="11"/>
        <v>0</v>
      </c>
      <c r="J42" s="93">
        <f t="shared" si="12"/>
        <v>6</v>
      </c>
      <c r="K42" s="92">
        <f t="shared" si="3"/>
        <v>0</v>
      </c>
      <c r="L42" s="91">
        <f t="shared" si="4"/>
        <v>1.2</v>
      </c>
    </row>
    <row r="43" spans="2:12" ht="14.45" customHeight="1">
      <c r="B43" s="90" t="s">
        <v>176</v>
      </c>
      <c r="C43" s="89"/>
      <c r="D43" s="88">
        <f>SUM('【方向別】自動車交通量(3)'!D43,'【方向別】自動車交通量(8)'!D43,'【方向別】自動車交通量(13)'!D43,'【方向別】自動車交通量(18)'!D43)</f>
        <v>4</v>
      </c>
      <c r="E43" s="87">
        <f>SUM('【方向別】自動車交通量(3)'!E43,'【方向別】自動車交通量(8)'!E43,'【方向別】自動車交通量(13)'!E43,'【方向別】自動車交通量(18)'!E43)</f>
        <v>0</v>
      </c>
      <c r="F43" s="87">
        <f>SUM('【方向別】自動車交通量(3)'!F43,'【方向別】自動車交通量(8)'!F43,'【方向別】自動車交通量(13)'!F43,'【方向別】自動車交通量(18)'!F43)</f>
        <v>1</v>
      </c>
      <c r="G43" s="87">
        <f>SUM('【方向別】自動車交通量(3)'!G43,'【方向別】自動車交通量(8)'!G43,'【方向別】自動車交通量(13)'!G43,'【方向別】自動車交通量(18)'!G43)</f>
        <v>0</v>
      </c>
      <c r="H43" s="87">
        <f t="shared" si="10"/>
        <v>4</v>
      </c>
      <c r="I43" s="87">
        <f t="shared" si="11"/>
        <v>1</v>
      </c>
      <c r="J43" s="87">
        <f t="shared" si="12"/>
        <v>5</v>
      </c>
      <c r="K43" s="86">
        <f t="shared" si="3"/>
        <v>20</v>
      </c>
      <c r="L43" s="85">
        <f t="shared" si="4"/>
        <v>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45</v>
      </c>
      <c r="E44" s="81">
        <f t="shared" si="13"/>
        <v>10</v>
      </c>
      <c r="F44" s="81">
        <f t="shared" si="13"/>
        <v>3</v>
      </c>
      <c r="G44" s="81">
        <f t="shared" si="13"/>
        <v>0</v>
      </c>
      <c r="H44" s="81">
        <f t="shared" si="13"/>
        <v>55</v>
      </c>
      <c r="I44" s="81">
        <f t="shared" si="13"/>
        <v>3</v>
      </c>
      <c r="J44" s="81">
        <f t="shared" si="13"/>
        <v>58</v>
      </c>
      <c r="K44" s="80">
        <f t="shared" si="3"/>
        <v>5.2</v>
      </c>
      <c r="L44" s="79">
        <f t="shared" si="4"/>
        <v>11.7</v>
      </c>
    </row>
    <row r="45" spans="2:12" ht="14.45" customHeight="1" thickTop="1">
      <c r="B45" s="102" t="s">
        <v>92</v>
      </c>
      <c r="C45" s="101"/>
      <c r="D45" s="100">
        <f>SUM('【方向別】自動車交通量(3)'!D45,'【方向別】自動車交通量(8)'!D45,'【方向別】自動車交通量(13)'!D45,'【方向別】自動車交通量(18)'!D45)</f>
        <v>8</v>
      </c>
      <c r="E45" s="99">
        <f>SUM('【方向別】自動車交通量(3)'!E45,'【方向別】自動車交通量(8)'!E45,'【方向別】自動車交通量(13)'!E45,'【方向別】自動車交通量(18)'!E45)</f>
        <v>5</v>
      </c>
      <c r="F45" s="99">
        <f>SUM('【方向別】自動車交通量(3)'!F45,'【方向別】自動車交通量(8)'!F45,'【方向別】自動車交通量(13)'!F45,'【方向別】自動車交通量(18)'!F45)</f>
        <v>0</v>
      </c>
      <c r="G45" s="99">
        <f>SUM('【方向別】自動車交通量(3)'!G45,'【方向別】自動車交通量(8)'!G45,'【方向別】自動車交通量(13)'!G45,'【方向別】自動車交通量(18)'!G45)</f>
        <v>0</v>
      </c>
      <c r="H45" s="99">
        <f t="shared" ref="H45:H50" si="14">SUM(D45:E45)</f>
        <v>13</v>
      </c>
      <c r="I45" s="99">
        <f t="shared" ref="I45:I50" si="15">SUM(F45:G45)</f>
        <v>0</v>
      </c>
      <c r="J45" s="99">
        <f t="shared" ref="J45:J50" si="16">SUM(H45:I45)</f>
        <v>13</v>
      </c>
      <c r="K45" s="98">
        <f t="shared" si="3"/>
        <v>0</v>
      </c>
      <c r="L45" s="97">
        <f t="shared" si="4"/>
        <v>2.6</v>
      </c>
    </row>
    <row r="46" spans="2:12" ht="14.45" customHeight="1">
      <c r="B46" s="96" t="s">
        <v>91</v>
      </c>
      <c r="C46" s="95"/>
      <c r="D46" s="94">
        <f>SUM('【方向別】自動車交通量(3)'!D46,'【方向別】自動車交通量(8)'!D46,'【方向別】自動車交通量(13)'!D46,'【方向別】自動車交通量(18)'!D46)</f>
        <v>6</v>
      </c>
      <c r="E46" s="93">
        <f>SUM('【方向別】自動車交通量(3)'!E46,'【方向別】自動車交通量(8)'!E46,'【方向別】自動車交通量(13)'!E46,'【方向別】自動車交通量(18)'!E46)</f>
        <v>2</v>
      </c>
      <c r="F46" s="93">
        <f>SUM('【方向別】自動車交通量(3)'!F46,'【方向別】自動車交通量(8)'!F46,'【方向別】自動車交通量(13)'!F46,'【方向別】自動車交通量(18)'!F46)</f>
        <v>0</v>
      </c>
      <c r="G46" s="93">
        <f>SUM('【方向別】自動車交通量(3)'!G46,'【方向別】自動車交通量(8)'!G46,'【方向別】自動車交通量(13)'!G46,'【方向別】自動車交通量(18)'!G46)</f>
        <v>0</v>
      </c>
      <c r="H46" s="93">
        <f t="shared" si="14"/>
        <v>8</v>
      </c>
      <c r="I46" s="93">
        <f t="shared" si="15"/>
        <v>0</v>
      </c>
      <c r="J46" s="93">
        <f t="shared" si="16"/>
        <v>8</v>
      </c>
      <c r="K46" s="92">
        <f t="shared" si="3"/>
        <v>0</v>
      </c>
      <c r="L46" s="91">
        <f t="shared" si="4"/>
        <v>1.6</v>
      </c>
    </row>
    <row r="47" spans="2:12" ht="14.45" customHeight="1">
      <c r="B47" s="96" t="s">
        <v>90</v>
      </c>
      <c r="C47" s="95"/>
      <c r="D47" s="94">
        <f>SUM('【方向別】自動車交通量(3)'!D47,'【方向別】自動車交通量(8)'!D47,'【方向別】自動車交通量(13)'!D47,'【方向別】自動車交通量(18)'!D47)</f>
        <v>8</v>
      </c>
      <c r="E47" s="93">
        <f>SUM('【方向別】自動車交通量(3)'!E47,'【方向別】自動車交通量(8)'!E47,'【方向別】自動車交通量(13)'!E47,'【方向別】自動車交通量(18)'!E47)</f>
        <v>1</v>
      </c>
      <c r="F47" s="93">
        <f>SUM('【方向別】自動車交通量(3)'!F47,'【方向別】自動車交通量(8)'!F47,'【方向別】自動車交通量(13)'!F47,'【方向別】自動車交通量(18)'!F47)</f>
        <v>1</v>
      </c>
      <c r="G47" s="93">
        <f>SUM('【方向別】自動車交通量(3)'!G47,'【方向別】自動車交通量(8)'!G47,'【方向別】自動車交通量(13)'!G47,'【方向別】自動車交通量(18)'!G47)</f>
        <v>0</v>
      </c>
      <c r="H47" s="93">
        <f t="shared" si="14"/>
        <v>9</v>
      </c>
      <c r="I47" s="93">
        <f t="shared" si="15"/>
        <v>1</v>
      </c>
      <c r="J47" s="93">
        <f t="shared" si="16"/>
        <v>10</v>
      </c>
      <c r="K47" s="92">
        <f t="shared" si="3"/>
        <v>10</v>
      </c>
      <c r="L47" s="91">
        <f t="shared" si="4"/>
        <v>2</v>
      </c>
    </row>
    <row r="48" spans="2:12" ht="14.45" customHeight="1">
      <c r="B48" s="96" t="s">
        <v>89</v>
      </c>
      <c r="C48" s="95"/>
      <c r="D48" s="94">
        <f>SUM('【方向別】自動車交通量(3)'!D48,'【方向別】自動車交通量(8)'!D48,'【方向別】自動車交通量(13)'!D48,'【方向別】自動車交通量(18)'!D48)</f>
        <v>7</v>
      </c>
      <c r="E48" s="93">
        <f>SUM('【方向別】自動車交通量(3)'!E48,'【方向別】自動車交通量(8)'!E48,'【方向別】自動車交通量(13)'!E48,'【方向別】自動車交通量(18)'!E48)</f>
        <v>1</v>
      </c>
      <c r="F48" s="93">
        <f>SUM('【方向別】自動車交通量(3)'!F48,'【方向別】自動車交通量(8)'!F48,'【方向別】自動車交通量(13)'!F48,'【方向別】自動車交通量(18)'!F48)</f>
        <v>0</v>
      </c>
      <c r="G48" s="93">
        <f>SUM('【方向別】自動車交通量(3)'!G48,'【方向別】自動車交通量(8)'!G48,'【方向別】自動車交通量(13)'!G48,'【方向別】自動車交通量(18)'!G48)</f>
        <v>0</v>
      </c>
      <c r="H48" s="93">
        <f t="shared" si="14"/>
        <v>8</v>
      </c>
      <c r="I48" s="93">
        <f t="shared" si="15"/>
        <v>0</v>
      </c>
      <c r="J48" s="93">
        <f t="shared" si="16"/>
        <v>8</v>
      </c>
      <c r="K48" s="92">
        <f t="shared" si="3"/>
        <v>0</v>
      </c>
      <c r="L48" s="91">
        <f t="shared" si="4"/>
        <v>1.6</v>
      </c>
    </row>
    <row r="49" spans="2:13" ht="14.45" customHeight="1">
      <c r="B49" s="96" t="s">
        <v>88</v>
      </c>
      <c r="C49" s="95"/>
      <c r="D49" s="94">
        <f>SUM('【方向別】自動車交通量(3)'!D49,'【方向別】自動車交通量(8)'!D49,'【方向別】自動車交通量(13)'!D49,'【方向別】自動車交通量(18)'!D49)</f>
        <v>9</v>
      </c>
      <c r="E49" s="93">
        <f>SUM('【方向別】自動車交通量(3)'!E49,'【方向別】自動車交通量(8)'!E49,'【方向別】自動車交通量(13)'!E49,'【方向別】自動車交通量(18)'!E49)</f>
        <v>2</v>
      </c>
      <c r="F49" s="93">
        <f>SUM('【方向別】自動車交通量(3)'!F49,'【方向別】自動車交通量(8)'!F49,'【方向別】自動車交通量(13)'!F49,'【方向別】自動車交通量(18)'!F49)</f>
        <v>0</v>
      </c>
      <c r="G49" s="93">
        <f>SUM('【方向別】自動車交通量(3)'!G49,'【方向別】自動車交通量(8)'!G49,'【方向別】自動車交通量(13)'!G49,'【方向別】自動車交通量(18)'!G49)</f>
        <v>0</v>
      </c>
      <c r="H49" s="93">
        <f t="shared" si="14"/>
        <v>11</v>
      </c>
      <c r="I49" s="93">
        <f t="shared" si="15"/>
        <v>0</v>
      </c>
      <c r="J49" s="93">
        <f t="shared" si="16"/>
        <v>11</v>
      </c>
      <c r="K49" s="92">
        <f t="shared" si="3"/>
        <v>0</v>
      </c>
      <c r="L49" s="91">
        <f t="shared" si="4"/>
        <v>2.2000000000000002</v>
      </c>
    </row>
    <row r="50" spans="2:13" ht="14.45" customHeight="1">
      <c r="B50" s="90" t="s">
        <v>175</v>
      </c>
      <c r="C50" s="89"/>
      <c r="D50" s="88">
        <f>SUM('【方向別】自動車交通量(3)'!D50,'【方向別】自動車交通量(8)'!D50,'【方向別】自動車交通量(13)'!D50,'【方向別】自動車交通量(18)'!D50)</f>
        <v>3</v>
      </c>
      <c r="E50" s="87">
        <f>SUM('【方向別】自動車交通量(3)'!E50,'【方向別】自動車交通量(8)'!E50,'【方向別】自動車交通量(13)'!E50,'【方向別】自動車交通量(18)'!E50)</f>
        <v>0</v>
      </c>
      <c r="F50" s="87">
        <f>SUM('【方向別】自動車交通量(3)'!F50,'【方向別】自動車交通量(8)'!F50,'【方向別】自動車交通量(13)'!F50,'【方向別】自動車交通量(18)'!F50)</f>
        <v>0</v>
      </c>
      <c r="G50" s="87">
        <f>SUM('【方向別】自動車交通量(3)'!G50,'【方向別】自動車交通量(8)'!G50,'【方向別】自動車交通量(13)'!G50,'【方向別】自動車交通量(18)'!G50)</f>
        <v>0</v>
      </c>
      <c r="H50" s="87">
        <f t="shared" si="14"/>
        <v>3</v>
      </c>
      <c r="I50" s="87">
        <f t="shared" si="15"/>
        <v>0</v>
      </c>
      <c r="J50" s="87">
        <f t="shared" si="16"/>
        <v>3</v>
      </c>
      <c r="K50" s="86">
        <f t="shared" si="3"/>
        <v>0</v>
      </c>
      <c r="L50" s="85">
        <f t="shared" si="4"/>
        <v>0.6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41</v>
      </c>
      <c r="E51" s="81">
        <f t="shared" si="17"/>
        <v>11</v>
      </c>
      <c r="F51" s="81">
        <f t="shared" si="17"/>
        <v>1</v>
      </c>
      <c r="G51" s="81">
        <f t="shared" si="17"/>
        <v>0</v>
      </c>
      <c r="H51" s="81">
        <f t="shared" si="17"/>
        <v>52</v>
      </c>
      <c r="I51" s="81">
        <f t="shared" si="17"/>
        <v>1</v>
      </c>
      <c r="J51" s="81">
        <f t="shared" si="17"/>
        <v>53</v>
      </c>
      <c r="K51" s="80">
        <f t="shared" si="3"/>
        <v>1.9</v>
      </c>
      <c r="L51" s="79">
        <f t="shared" si="4"/>
        <v>10.7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382</v>
      </c>
      <c r="E52" s="75">
        <f t="shared" si="18"/>
        <v>85</v>
      </c>
      <c r="F52" s="75">
        <f t="shared" si="18"/>
        <v>24</v>
      </c>
      <c r="G52" s="75">
        <f t="shared" si="18"/>
        <v>5</v>
      </c>
      <c r="H52" s="75">
        <f t="shared" si="18"/>
        <v>467</v>
      </c>
      <c r="I52" s="75">
        <f t="shared" si="18"/>
        <v>29</v>
      </c>
      <c r="J52" s="75">
        <f t="shared" si="18"/>
        <v>496</v>
      </c>
      <c r="K52" s="74">
        <f t="shared" si="3"/>
        <v>5.8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193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SUM('【断面別】自動車交通量(C断面流入)'!D16,'【断面別】自動車交通量(C断面流出)'!D16)</f>
        <v>16</v>
      </c>
      <c r="E16" s="99">
        <f>SUM('【断面別】自動車交通量(C断面流入)'!E16,'【断面別】自動車交通量(C断面流出)'!E16)</f>
        <v>2</v>
      </c>
      <c r="F16" s="99">
        <f>SUM('【断面別】自動車交通量(C断面流入)'!F16,'【断面別】自動車交通量(C断面流出)'!F16)</f>
        <v>3</v>
      </c>
      <c r="G16" s="99">
        <f>SUM('【断面別】自動車交通量(C断面流入)'!G16,'【断面別】自動車交通量(C断面流出)'!G16)</f>
        <v>0</v>
      </c>
      <c r="H16" s="99">
        <f t="shared" ref="H16:H21" si="0">SUM(D16:E16)</f>
        <v>18</v>
      </c>
      <c r="I16" s="99">
        <f t="shared" ref="I16:I21" si="1">SUM(F16:G16)</f>
        <v>3</v>
      </c>
      <c r="J16" s="99">
        <f t="shared" ref="J16:J21" si="2">SUM(H16:I16)</f>
        <v>21</v>
      </c>
      <c r="K16" s="98">
        <f t="shared" ref="K16:K52" si="3">IF(J16=0,0,ROUND(I16/J16*100,1))</f>
        <v>14.3</v>
      </c>
      <c r="L16" s="97">
        <f t="shared" ref="L16:L52" si="4">IF(J16=0,0,ROUND(J16/$J$52*100,1))</f>
        <v>1.9</v>
      </c>
    </row>
    <row r="17" spans="2:12" ht="14.45" customHeight="1">
      <c r="B17" s="96" t="s">
        <v>190</v>
      </c>
      <c r="C17" s="95"/>
      <c r="D17" s="94">
        <f>SUM('【断面別】自動車交通量(C断面流入)'!D17,'【断面別】自動車交通量(C断面流出)'!D17)</f>
        <v>21</v>
      </c>
      <c r="E17" s="93">
        <f>SUM('【断面別】自動車交通量(C断面流入)'!E17,'【断面別】自動車交通量(C断面流出)'!E17)</f>
        <v>1</v>
      </c>
      <c r="F17" s="93">
        <f>SUM('【断面別】自動車交通量(C断面流入)'!F17,'【断面別】自動車交通量(C断面流出)'!F17)</f>
        <v>0</v>
      </c>
      <c r="G17" s="93">
        <f>SUM('【断面別】自動車交通量(C断面流入)'!G17,'【断面別】自動車交通量(C断面流出)'!G17)</f>
        <v>0</v>
      </c>
      <c r="H17" s="93">
        <f t="shared" si="0"/>
        <v>22</v>
      </c>
      <c r="I17" s="93">
        <f t="shared" si="1"/>
        <v>0</v>
      </c>
      <c r="J17" s="93">
        <f t="shared" si="2"/>
        <v>22</v>
      </c>
      <c r="K17" s="92">
        <f t="shared" si="3"/>
        <v>0</v>
      </c>
      <c r="L17" s="91">
        <f t="shared" si="4"/>
        <v>2</v>
      </c>
    </row>
    <row r="18" spans="2:12" ht="14.45" customHeight="1">
      <c r="B18" s="96" t="s">
        <v>189</v>
      </c>
      <c r="C18" s="95"/>
      <c r="D18" s="94">
        <f>SUM('【断面別】自動車交通量(C断面流入)'!D18,'【断面別】自動車交通量(C断面流出)'!D18)</f>
        <v>16</v>
      </c>
      <c r="E18" s="93">
        <f>SUM('【断面別】自動車交通量(C断面流入)'!E18,'【断面別】自動車交通量(C断面流出)'!E18)</f>
        <v>6</v>
      </c>
      <c r="F18" s="93">
        <f>SUM('【断面別】自動車交通量(C断面流入)'!F18,'【断面別】自動車交通量(C断面流出)'!F18)</f>
        <v>0</v>
      </c>
      <c r="G18" s="93">
        <f>SUM('【断面別】自動車交通量(C断面流入)'!G18,'【断面別】自動車交通量(C断面流出)'!G18)</f>
        <v>0</v>
      </c>
      <c r="H18" s="93">
        <f t="shared" si="0"/>
        <v>22</v>
      </c>
      <c r="I18" s="93">
        <f t="shared" si="1"/>
        <v>0</v>
      </c>
      <c r="J18" s="93">
        <f t="shared" si="2"/>
        <v>22</v>
      </c>
      <c r="K18" s="92">
        <f t="shared" si="3"/>
        <v>0</v>
      </c>
      <c r="L18" s="91">
        <f t="shared" si="4"/>
        <v>2</v>
      </c>
    </row>
    <row r="19" spans="2:12" ht="14.45" customHeight="1">
      <c r="B19" s="96" t="s">
        <v>188</v>
      </c>
      <c r="C19" s="95"/>
      <c r="D19" s="94">
        <f>SUM('【断面別】自動車交通量(C断面流入)'!D19,'【断面別】自動車交通量(C断面流出)'!D19)</f>
        <v>18</v>
      </c>
      <c r="E19" s="93">
        <f>SUM('【断面別】自動車交通量(C断面流入)'!E19,'【断面別】自動車交通量(C断面流出)'!E19)</f>
        <v>4</v>
      </c>
      <c r="F19" s="93">
        <f>SUM('【断面別】自動車交通量(C断面流入)'!F19,'【断面別】自動車交通量(C断面流出)'!F19)</f>
        <v>0</v>
      </c>
      <c r="G19" s="93">
        <f>SUM('【断面別】自動車交通量(C断面流入)'!G19,'【断面別】自動車交通量(C断面流出)'!G19)</f>
        <v>0</v>
      </c>
      <c r="H19" s="93">
        <f t="shared" si="0"/>
        <v>22</v>
      </c>
      <c r="I19" s="93">
        <f t="shared" si="1"/>
        <v>0</v>
      </c>
      <c r="J19" s="93">
        <f t="shared" si="2"/>
        <v>22</v>
      </c>
      <c r="K19" s="92">
        <f t="shared" si="3"/>
        <v>0</v>
      </c>
      <c r="L19" s="91">
        <f t="shared" si="4"/>
        <v>2</v>
      </c>
    </row>
    <row r="20" spans="2:12" ht="14.45" customHeight="1">
      <c r="B20" s="96" t="s">
        <v>187</v>
      </c>
      <c r="C20" s="95"/>
      <c r="D20" s="94">
        <f>SUM('【断面別】自動車交通量(C断面流入)'!D20,'【断面別】自動車交通量(C断面流出)'!D20)</f>
        <v>9</v>
      </c>
      <c r="E20" s="93">
        <f>SUM('【断面別】自動車交通量(C断面流入)'!E20,'【断面別】自動車交通量(C断面流出)'!E20)</f>
        <v>1</v>
      </c>
      <c r="F20" s="93">
        <f>SUM('【断面別】自動車交通量(C断面流入)'!F20,'【断面別】自動車交通量(C断面流出)'!F20)</f>
        <v>1</v>
      </c>
      <c r="G20" s="93">
        <f>SUM('【断面別】自動車交通量(C断面流入)'!G20,'【断面別】自動車交通量(C断面流出)'!G20)</f>
        <v>0</v>
      </c>
      <c r="H20" s="93">
        <f t="shared" si="0"/>
        <v>10</v>
      </c>
      <c r="I20" s="93">
        <f t="shared" si="1"/>
        <v>1</v>
      </c>
      <c r="J20" s="93">
        <f t="shared" si="2"/>
        <v>11</v>
      </c>
      <c r="K20" s="92">
        <f t="shared" si="3"/>
        <v>9.1</v>
      </c>
      <c r="L20" s="91">
        <f t="shared" si="4"/>
        <v>1</v>
      </c>
    </row>
    <row r="21" spans="2:12" ht="14.45" customHeight="1">
      <c r="B21" s="90" t="s">
        <v>186</v>
      </c>
      <c r="C21" s="89"/>
      <c r="D21" s="88">
        <f>SUM('【断面別】自動車交通量(C断面流入)'!D21,'【断面別】自動車交通量(C断面流出)'!D21)</f>
        <v>14</v>
      </c>
      <c r="E21" s="87">
        <f>SUM('【断面別】自動車交通量(C断面流入)'!E21,'【断面別】自動車交通量(C断面流出)'!E21)</f>
        <v>3</v>
      </c>
      <c r="F21" s="87">
        <f>SUM('【断面別】自動車交通量(C断面流入)'!F21,'【断面別】自動車交通量(C断面流出)'!F21)</f>
        <v>2</v>
      </c>
      <c r="G21" s="87">
        <f>SUM('【断面別】自動車交通量(C断面流入)'!G21,'【断面別】自動車交通量(C断面流出)'!G21)</f>
        <v>0</v>
      </c>
      <c r="H21" s="87">
        <f t="shared" si="0"/>
        <v>17</v>
      </c>
      <c r="I21" s="87">
        <f t="shared" si="1"/>
        <v>2</v>
      </c>
      <c r="J21" s="87">
        <f t="shared" si="2"/>
        <v>19</v>
      </c>
      <c r="K21" s="86">
        <f t="shared" si="3"/>
        <v>10.5</v>
      </c>
      <c r="L21" s="85">
        <f t="shared" si="4"/>
        <v>1.7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94</v>
      </c>
      <c r="E22" s="81">
        <f t="shared" si="5"/>
        <v>17</v>
      </c>
      <c r="F22" s="81">
        <f t="shared" si="5"/>
        <v>6</v>
      </c>
      <c r="G22" s="81">
        <f t="shared" si="5"/>
        <v>0</v>
      </c>
      <c r="H22" s="81">
        <f t="shared" si="5"/>
        <v>111</v>
      </c>
      <c r="I22" s="81">
        <f t="shared" si="5"/>
        <v>6</v>
      </c>
      <c r="J22" s="81">
        <f t="shared" si="5"/>
        <v>117</v>
      </c>
      <c r="K22" s="80">
        <f t="shared" si="3"/>
        <v>5.0999999999999996</v>
      </c>
      <c r="L22" s="79">
        <f t="shared" si="4"/>
        <v>10.7</v>
      </c>
    </row>
    <row r="23" spans="2:12" ht="14.45" customHeight="1" thickTop="1">
      <c r="B23" s="102" t="s">
        <v>114</v>
      </c>
      <c r="C23" s="101"/>
      <c r="D23" s="100">
        <f>SUM('【断面別】自動車交通量(C断面流入)'!D23,'【断面別】自動車交通量(C断面流出)'!D23)</f>
        <v>14</v>
      </c>
      <c r="E23" s="99">
        <f>SUM('【断面別】自動車交通量(C断面流入)'!E23,'【断面別】自動車交通量(C断面流出)'!E23)</f>
        <v>6</v>
      </c>
      <c r="F23" s="99">
        <f>SUM('【断面別】自動車交通量(C断面流入)'!F23,'【断面別】自動車交通量(C断面流出)'!F23)</f>
        <v>0</v>
      </c>
      <c r="G23" s="99">
        <f>SUM('【断面別】自動車交通量(C断面流入)'!G23,'【断面別】自動車交通量(C断面流出)'!G23)</f>
        <v>0</v>
      </c>
      <c r="H23" s="99">
        <f t="shared" ref="H23:H28" si="6">SUM(D23:E23)</f>
        <v>20</v>
      </c>
      <c r="I23" s="99">
        <f t="shared" ref="I23:I28" si="7">SUM(F23:G23)</f>
        <v>0</v>
      </c>
      <c r="J23" s="99">
        <f t="shared" ref="J23:J28" si="8">SUM(H23:I23)</f>
        <v>20</v>
      </c>
      <c r="K23" s="98">
        <f t="shared" si="3"/>
        <v>0</v>
      </c>
      <c r="L23" s="97">
        <f t="shared" si="4"/>
        <v>1.8</v>
      </c>
    </row>
    <row r="24" spans="2:12" ht="14.45" customHeight="1">
      <c r="B24" s="96" t="s">
        <v>113</v>
      </c>
      <c r="C24" s="95"/>
      <c r="D24" s="94">
        <f>SUM('【断面別】自動車交通量(C断面流入)'!D24,'【断面別】自動車交通量(C断面流出)'!D24)</f>
        <v>8</v>
      </c>
      <c r="E24" s="93">
        <f>SUM('【断面別】自動車交通量(C断面流入)'!E24,'【断面別】自動車交通量(C断面流出)'!E24)</f>
        <v>1</v>
      </c>
      <c r="F24" s="93">
        <f>SUM('【断面別】自動車交通量(C断面流入)'!F24,'【断面別】自動車交通量(C断面流出)'!F24)</f>
        <v>0</v>
      </c>
      <c r="G24" s="93">
        <f>SUM('【断面別】自動車交通量(C断面流入)'!G24,'【断面別】自動車交通量(C断面流出)'!G24)</f>
        <v>1</v>
      </c>
      <c r="H24" s="93">
        <f t="shared" si="6"/>
        <v>9</v>
      </c>
      <c r="I24" s="93">
        <f t="shared" si="7"/>
        <v>1</v>
      </c>
      <c r="J24" s="93">
        <f t="shared" si="8"/>
        <v>10</v>
      </c>
      <c r="K24" s="92">
        <f t="shared" si="3"/>
        <v>10</v>
      </c>
      <c r="L24" s="91">
        <f t="shared" si="4"/>
        <v>0.9</v>
      </c>
    </row>
    <row r="25" spans="2:12" ht="14.45" customHeight="1">
      <c r="B25" s="96" t="s">
        <v>112</v>
      </c>
      <c r="C25" s="95"/>
      <c r="D25" s="94">
        <f>SUM('【断面別】自動車交通量(C断面流入)'!D25,'【断面別】自動車交通量(C断面流出)'!D25)</f>
        <v>12</v>
      </c>
      <c r="E25" s="93">
        <f>SUM('【断面別】自動車交通量(C断面流入)'!E25,'【断面別】自動車交通量(C断面流出)'!E25)</f>
        <v>4</v>
      </c>
      <c r="F25" s="93">
        <f>SUM('【断面別】自動車交通量(C断面流入)'!F25,'【断面別】自動車交通量(C断面流出)'!F25)</f>
        <v>2</v>
      </c>
      <c r="G25" s="93">
        <f>SUM('【断面別】自動車交通量(C断面流入)'!G25,'【断面別】自動車交通量(C断面流出)'!G25)</f>
        <v>0</v>
      </c>
      <c r="H25" s="93">
        <f t="shared" si="6"/>
        <v>16</v>
      </c>
      <c r="I25" s="93">
        <f t="shared" si="7"/>
        <v>2</v>
      </c>
      <c r="J25" s="93">
        <f t="shared" si="8"/>
        <v>18</v>
      </c>
      <c r="K25" s="92">
        <f t="shared" si="3"/>
        <v>11.1</v>
      </c>
      <c r="L25" s="91">
        <f t="shared" si="4"/>
        <v>1.6</v>
      </c>
    </row>
    <row r="26" spans="2:12" ht="14.45" customHeight="1">
      <c r="B26" s="96" t="s">
        <v>111</v>
      </c>
      <c r="C26" s="95"/>
      <c r="D26" s="94">
        <f>SUM('【断面別】自動車交通量(C断面流入)'!D26,'【断面別】自動車交通量(C断面流出)'!D26)</f>
        <v>20</v>
      </c>
      <c r="E26" s="93">
        <f>SUM('【断面別】自動車交通量(C断面流入)'!E26,'【断面別】自動車交通量(C断面流出)'!E26)</f>
        <v>0</v>
      </c>
      <c r="F26" s="93">
        <f>SUM('【断面別】自動車交通量(C断面流入)'!F26,'【断面別】自動車交通量(C断面流出)'!F26)</f>
        <v>3</v>
      </c>
      <c r="G26" s="93">
        <f>SUM('【断面別】自動車交通量(C断面流入)'!G26,'【断面別】自動車交通量(C断面流出)'!G26)</f>
        <v>0</v>
      </c>
      <c r="H26" s="93">
        <f t="shared" si="6"/>
        <v>20</v>
      </c>
      <c r="I26" s="93">
        <f t="shared" si="7"/>
        <v>3</v>
      </c>
      <c r="J26" s="93">
        <f t="shared" si="8"/>
        <v>23</v>
      </c>
      <c r="K26" s="92">
        <f t="shared" si="3"/>
        <v>13</v>
      </c>
      <c r="L26" s="91">
        <f t="shared" si="4"/>
        <v>2.1</v>
      </c>
    </row>
    <row r="27" spans="2:12" ht="14.45" customHeight="1">
      <c r="B27" s="96" t="s">
        <v>110</v>
      </c>
      <c r="C27" s="95"/>
      <c r="D27" s="94">
        <f>SUM('【断面別】自動車交通量(C断面流入)'!D27,'【断面別】自動車交通量(C断面流出)'!D27)</f>
        <v>16</v>
      </c>
      <c r="E27" s="93">
        <f>SUM('【断面別】自動車交通量(C断面流入)'!E27,'【断面別】自動車交通量(C断面流出)'!E27)</f>
        <v>4</v>
      </c>
      <c r="F27" s="93">
        <f>SUM('【断面別】自動車交通量(C断面流入)'!F27,'【断面別】自動車交通量(C断面流出)'!F27)</f>
        <v>3</v>
      </c>
      <c r="G27" s="93">
        <f>SUM('【断面別】自動車交通量(C断面流入)'!G27,'【断面別】自動車交通量(C断面流出)'!G27)</f>
        <v>0</v>
      </c>
      <c r="H27" s="93">
        <f t="shared" si="6"/>
        <v>20</v>
      </c>
      <c r="I27" s="93">
        <f t="shared" si="7"/>
        <v>3</v>
      </c>
      <c r="J27" s="93">
        <f t="shared" si="8"/>
        <v>23</v>
      </c>
      <c r="K27" s="92">
        <f t="shared" si="3"/>
        <v>13</v>
      </c>
      <c r="L27" s="91">
        <f t="shared" si="4"/>
        <v>2.1</v>
      </c>
    </row>
    <row r="28" spans="2:12" ht="14.45" customHeight="1">
      <c r="B28" s="90" t="s">
        <v>185</v>
      </c>
      <c r="C28" s="89"/>
      <c r="D28" s="88">
        <f>SUM('【断面別】自動車交通量(C断面流入)'!D28,'【断面別】自動車交通量(C断面流出)'!D28)</f>
        <v>9</v>
      </c>
      <c r="E28" s="87">
        <f>SUM('【断面別】自動車交通量(C断面流入)'!E28,'【断面別】自動車交通量(C断面流出)'!E28)</f>
        <v>1</v>
      </c>
      <c r="F28" s="87">
        <f>SUM('【断面別】自動車交通量(C断面流入)'!F28,'【断面別】自動車交通量(C断面流出)'!F28)</f>
        <v>2</v>
      </c>
      <c r="G28" s="87">
        <f>SUM('【断面別】自動車交通量(C断面流入)'!G28,'【断面別】自動車交通量(C断面流出)'!G28)</f>
        <v>0</v>
      </c>
      <c r="H28" s="87">
        <f t="shared" si="6"/>
        <v>10</v>
      </c>
      <c r="I28" s="87">
        <f t="shared" si="7"/>
        <v>2</v>
      </c>
      <c r="J28" s="87">
        <f t="shared" si="8"/>
        <v>12</v>
      </c>
      <c r="K28" s="86">
        <f t="shared" si="3"/>
        <v>16.7</v>
      </c>
      <c r="L28" s="85">
        <f t="shared" si="4"/>
        <v>1.1000000000000001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79</v>
      </c>
      <c r="E29" s="81">
        <f t="shared" si="9"/>
        <v>16</v>
      </c>
      <c r="F29" s="81">
        <f t="shared" si="9"/>
        <v>10</v>
      </c>
      <c r="G29" s="81">
        <f t="shared" si="9"/>
        <v>1</v>
      </c>
      <c r="H29" s="81">
        <f t="shared" si="9"/>
        <v>95</v>
      </c>
      <c r="I29" s="81">
        <f t="shared" si="9"/>
        <v>11</v>
      </c>
      <c r="J29" s="81">
        <f t="shared" si="9"/>
        <v>106</v>
      </c>
      <c r="K29" s="80">
        <f t="shared" si="3"/>
        <v>10.4</v>
      </c>
      <c r="L29" s="79">
        <f t="shared" si="4"/>
        <v>9.6999999999999993</v>
      </c>
    </row>
    <row r="30" spans="2:12" ht="14.45" customHeight="1" thickTop="1">
      <c r="B30" s="110" t="s">
        <v>184</v>
      </c>
      <c r="C30" s="109"/>
      <c r="D30" s="76">
        <f>SUM('【断面別】自動車交通量(C断面流入)'!D30,'【断面別】自動車交通量(C断面流出)'!D30)</f>
        <v>69</v>
      </c>
      <c r="E30" s="75">
        <f>SUM('【断面別】自動車交通量(C断面流入)'!E30,'【断面別】自動車交通量(C断面流出)'!E30)</f>
        <v>12</v>
      </c>
      <c r="F30" s="75">
        <f>SUM('【断面別】自動車交通量(C断面流入)'!F30,'【断面別】自動車交通量(C断面流出)'!F30)</f>
        <v>5</v>
      </c>
      <c r="G30" s="75">
        <f>SUM('【断面別】自動車交通量(C断面流入)'!G30,'【断面別】自動車交通量(C断面流出)'!G30)</f>
        <v>0</v>
      </c>
      <c r="H30" s="75">
        <f t="shared" ref="H30:H43" si="10">SUM(D30:E30)</f>
        <v>81</v>
      </c>
      <c r="I30" s="75">
        <f t="shared" ref="I30:I43" si="11">SUM(F30:G30)</f>
        <v>5</v>
      </c>
      <c r="J30" s="75">
        <f t="shared" ref="J30:J43" si="12">SUM(H30:I30)</f>
        <v>86</v>
      </c>
      <c r="K30" s="74">
        <f t="shared" si="3"/>
        <v>5.8</v>
      </c>
      <c r="L30" s="73">
        <f t="shared" si="4"/>
        <v>7.8</v>
      </c>
    </row>
    <row r="31" spans="2:12" ht="14.45" customHeight="1">
      <c r="B31" s="108" t="s">
        <v>183</v>
      </c>
      <c r="C31" s="107"/>
      <c r="D31" s="106">
        <f>SUM('【断面別】自動車交通量(C断面流入)'!D31,'【断面別】自動車交通量(C断面流出)'!D31)</f>
        <v>71</v>
      </c>
      <c r="E31" s="105">
        <f>SUM('【断面別】自動車交通量(C断面流入)'!E31,'【断面別】自動車交通量(C断面流出)'!E31)</f>
        <v>19</v>
      </c>
      <c r="F31" s="105">
        <f>SUM('【断面別】自動車交通量(C断面流入)'!F31,'【断面別】自動車交通量(C断面流出)'!F31)</f>
        <v>6</v>
      </c>
      <c r="G31" s="105">
        <f>SUM('【断面別】自動車交通量(C断面流入)'!G31,'【断面別】自動車交通量(C断面流出)'!G31)</f>
        <v>0</v>
      </c>
      <c r="H31" s="105">
        <f t="shared" si="10"/>
        <v>90</v>
      </c>
      <c r="I31" s="105">
        <f t="shared" si="11"/>
        <v>6</v>
      </c>
      <c r="J31" s="105">
        <f t="shared" si="12"/>
        <v>96</v>
      </c>
      <c r="K31" s="104">
        <f t="shared" si="3"/>
        <v>6.3</v>
      </c>
      <c r="L31" s="103">
        <f t="shared" si="4"/>
        <v>8.8000000000000007</v>
      </c>
    </row>
    <row r="32" spans="2:12" ht="14.45" customHeight="1">
      <c r="B32" s="108" t="s">
        <v>182</v>
      </c>
      <c r="C32" s="107"/>
      <c r="D32" s="106">
        <f>SUM('【断面別】自動車交通量(C断面流入)'!D32,'【断面別】自動車交通量(C断面流出)'!D32)</f>
        <v>49</v>
      </c>
      <c r="E32" s="105">
        <f>SUM('【断面別】自動車交通量(C断面流入)'!E32,'【断面別】自動車交通量(C断面流出)'!E32)</f>
        <v>16</v>
      </c>
      <c r="F32" s="105">
        <f>SUM('【断面別】自動車交通量(C断面流入)'!F32,'【断面別】自動車交通量(C断面流出)'!F32)</f>
        <v>8</v>
      </c>
      <c r="G32" s="105">
        <f>SUM('【断面別】自動車交通量(C断面流入)'!G32,'【断面別】自動車交通量(C断面流出)'!G32)</f>
        <v>0</v>
      </c>
      <c r="H32" s="105">
        <f t="shared" si="10"/>
        <v>65</v>
      </c>
      <c r="I32" s="105">
        <f t="shared" si="11"/>
        <v>8</v>
      </c>
      <c r="J32" s="105">
        <f t="shared" si="12"/>
        <v>73</v>
      </c>
      <c r="K32" s="104">
        <f t="shared" si="3"/>
        <v>11</v>
      </c>
      <c r="L32" s="103">
        <f t="shared" si="4"/>
        <v>6.7</v>
      </c>
    </row>
    <row r="33" spans="2:12" ht="14.45" customHeight="1">
      <c r="B33" s="108" t="s">
        <v>181</v>
      </c>
      <c r="C33" s="107"/>
      <c r="D33" s="106">
        <f>SUM('【断面別】自動車交通量(C断面流入)'!D33,'【断面別】自動車交通量(C断面流出)'!D33)</f>
        <v>68</v>
      </c>
      <c r="E33" s="105">
        <f>SUM('【断面別】自動車交通量(C断面流入)'!E33,'【断面別】自動車交通量(C断面流出)'!E33)</f>
        <v>12</v>
      </c>
      <c r="F33" s="105">
        <f>SUM('【断面別】自動車交通量(C断面流入)'!F33,'【断面別】自動車交通量(C断面流出)'!F33)</f>
        <v>8</v>
      </c>
      <c r="G33" s="105">
        <f>SUM('【断面別】自動車交通量(C断面流入)'!G33,'【断面別】自動車交通量(C断面流出)'!G33)</f>
        <v>4</v>
      </c>
      <c r="H33" s="105">
        <f t="shared" si="10"/>
        <v>80</v>
      </c>
      <c r="I33" s="105">
        <f t="shared" si="11"/>
        <v>12</v>
      </c>
      <c r="J33" s="105">
        <f t="shared" si="12"/>
        <v>92</v>
      </c>
      <c r="K33" s="104">
        <f t="shared" si="3"/>
        <v>13</v>
      </c>
      <c r="L33" s="103">
        <f t="shared" si="4"/>
        <v>8.4</v>
      </c>
    </row>
    <row r="34" spans="2:12" ht="14.45" customHeight="1">
      <c r="B34" s="108" t="s">
        <v>180</v>
      </c>
      <c r="C34" s="107"/>
      <c r="D34" s="106">
        <f>SUM('【断面別】自動車交通量(C断面流入)'!D34,'【断面別】自動車交通量(C断面流出)'!D34)</f>
        <v>49</v>
      </c>
      <c r="E34" s="105">
        <f>SUM('【断面別】自動車交通量(C断面流入)'!E34,'【断面別】自動車交通量(C断面流出)'!E34)</f>
        <v>11</v>
      </c>
      <c r="F34" s="105">
        <f>SUM('【断面別】自動車交通量(C断面流入)'!F34,'【断面別】自動車交通量(C断面流出)'!F34)</f>
        <v>5</v>
      </c>
      <c r="G34" s="105">
        <f>SUM('【断面別】自動車交通量(C断面流入)'!G34,'【断面別】自動車交通量(C断面流出)'!G34)</f>
        <v>0</v>
      </c>
      <c r="H34" s="105">
        <f t="shared" si="10"/>
        <v>60</v>
      </c>
      <c r="I34" s="105">
        <f t="shared" si="11"/>
        <v>5</v>
      </c>
      <c r="J34" s="105">
        <f t="shared" si="12"/>
        <v>65</v>
      </c>
      <c r="K34" s="104">
        <f t="shared" si="3"/>
        <v>7.7</v>
      </c>
      <c r="L34" s="103">
        <f t="shared" si="4"/>
        <v>5.9</v>
      </c>
    </row>
    <row r="35" spans="2:12" ht="14.45" customHeight="1">
      <c r="B35" s="108" t="s">
        <v>179</v>
      </c>
      <c r="C35" s="107"/>
      <c r="D35" s="106">
        <f>SUM('【断面別】自動車交通量(C断面流入)'!D35,'【断面別】自動車交通量(C断面流出)'!D35)</f>
        <v>61</v>
      </c>
      <c r="E35" s="105">
        <f>SUM('【断面別】自動車交通量(C断面流入)'!E35,'【断面別】自動車交通量(C断面流出)'!E35)</f>
        <v>13</v>
      </c>
      <c r="F35" s="105">
        <f>SUM('【断面別】自動車交通量(C断面流入)'!F35,'【断面別】自動車交通量(C断面流出)'!F35)</f>
        <v>5</v>
      </c>
      <c r="G35" s="105">
        <f>SUM('【断面別】自動車交通量(C断面流入)'!G35,'【断面別】自動車交通量(C断面流出)'!G35)</f>
        <v>2</v>
      </c>
      <c r="H35" s="105">
        <f t="shared" si="10"/>
        <v>74</v>
      </c>
      <c r="I35" s="105">
        <f t="shared" si="11"/>
        <v>7</v>
      </c>
      <c r="J35" s="105">
        <f t="shared" si="12"/>
        <v>81</v>
      </c>
      <c r="K35" s="104">
        <f t="shared" si="3"/>
        <v>8.6</v>
      </c>
      <c r="L35" s="103">
        <f t="shared" si="4"/>
        <v>7.4</v>
      </c>
    </row>
    <row r="36" spans="2:12" ht="14.45" customHeight="1">
      <c r="B36" s="108" t="s">
        <v>178</v>
      </c>
      <c r="C36" s="107"/>
      <c r="D36" s="106">
        <f>SUM('【断面別】自動車交通量(C断面流入)'!D36,'【断面別】自動車交通量(C断面流出)'!D36)</f>
        <v>72</v>
      </c>
      <c r="E36" s="105">
        <f>SUM('【断面別】自動車交通量(C断面流入)'!E36,'【断面別】自動車交通量(C断面流出)'!E36)</f>
        <v>12</v>
      </c>
      <c r="F36" s="105">
        <f>SUM('【断面別】自動車交通量(C断面流入)'!F36,'【断面別】自動車交通量(C断面流出)'!F36)</f>
        <v>7</v>
      </c>
      <c r="G36" s="105">
        <f>SUM('【断面別】自動車交通量(C断面流入)'!G36,'【断面別】自動車交通量(C断面流出)'!G36)</f>
        <v>0</v>
      </c>
      <c r="H36" s="105">
        <f t="shared" si="10"/>
        <v>84</v>
      </c>
      <c r="I36" s="105">
        <f t="shared" si="11"/>
        <v>7</v>
      </c>
      <c r="J36" s="105">
        <f t="shared" si="12"/>
        <v>91</v>
      </c>
      <c r="K36" s="104">
        <f t="shared" si="3"/>
        <v>7.7</v>
      </c>
      <c r="L36" s="103">
        <f t="shared" si="4"/>
        <v>8.3000000000000007</v>
      </c>
    </row>
    <row r="37" spans="2:12" ht="14.45" customHeight="1">
      <c r="B37" s="108" t="s">
        <v>177</v>
      </c>
      <c r="C37" s="107"/>
      <c r="D37" s="106">
        <f>SUM('【断面別】自動車交通量(C断面流入)'!D37,'【断面別】自動車交通量(C断面流出)'!D37)</f>
        <v>66</v>
      </c>
      <c r="E37" s="105">
        <f>SUM('【断面別】自動車交通量(C断面流入)'!E37,'【断面別】自動車交通量(C断面流出)'!E37)</f>
        <v>14</v>
      </c>
      <c r="F37" s="105">
        <f>SUM('【断面別】自動車交通量(C断面流入)'!F37,'【断面別】自動車交通量(C断面流出)'!F37)</f>
        <v>2</v>
      </c>
      <c r="G37" s="105">
        <f>SUM('【断面別】自動車交通量(C断面流入)'!G37,'【断面別】自動車交通量(C断面流出)'!G37)</f>
        <v>0</v>
      </c>
      <c r="H37" s="105">
        <f t="shared" si="10"/>
        <v>80</v>
      </c>
      <c r="I37" s="105">
        <f t="shared" si="11"/>
        <v>2</v>
      </c>
      <c r="J37" s="105">
        <f t="shared" si="12"/>
        <v>82</v>
      </c>
      <c r="K37" s="104">
        <f t="shared" si="3"/>
        <v>2.4</v>
      </c>
      <c r="L37" s="103">
        <f t="shared" si="4"/>
        <v>7.5</v>
      </c>
    </row>
    <row r="38" spans="2:12" ht="14.45" customHeight="1">
      <c r="B38" s="102" t="s">
        <v>99</v>
      </c>
      <c r="C38" s="101"/>
      <c r="D38" s="100">
        <f>SUM('【断面別】自動車交通量(C断面流入)'!D38,'【断面別】自動車交通量(C断面流出)'!D38)</f>
        <v>17</v>
      </c>
      <c r="E38" s="99">
        <f>SUM('【断面別】自動車交通量(C断面流入)'!E38,'【断面別】自動車交通量(C断面流出)'!E38)</f>
        <v>2</v>
      </c>
      <c r="F38" s="99">
        <f>SUM('【断面別】自動車交通量(C断面流入)'!F38,'【断面別】自動車交通量(C断面流出)'!F38)</f>
        <v>1</v>
      </c>
      <c r="G38" s="99">
        <f>SUM('【断面別】自動車交通量(C断面流入)'!G38,'【断面別】自動車交通量(C断面流出)'!G38)</f>
        <v>0</v>
      </c>
      <c r="H38" s="99">
        <f t="shared" si="10"/>
        <v>19</v>
      </c>
      <c r="I38" s="99">
        <f t="shared" si="11"/>
        <v>1</v>
      </c>
      <c r="J38" s="99">
        <f t="shared" si="12"/>
        <v>20</v>
      </c>
      <c r="K38" s="98">
        <f t="shared" si="3"/>
        <v>5</v>
      </c>
      <c r="L38" s="97">
        <f t="shared" si="4"/>
        <v>1.8</v>
      </c>
    </row>
    <row r="39" spans="2:12" ht="14.45" customHeight="1">
      <c r="B39" s="96" t="s">
        <v>98</v>
      </c>
      <c r="C39" s="95"/>
      <c r="D39" s="94">
        <f>SUM('【断面別】自動車交通量(C断面流入)'!D39,'【断面別】自動車交通量(C断面流出)'!D39)</f>
        <v>16</v>
      </c>
      <c r="E39" s="93">
        <f>SUM('【断面別】自動車交通量(C断面流入)'!E39,'【断面別】自動車交通量(C断面流出)'!E39)</f>
        <v>2</v>
      </c>
      <c r="F39" s="93">
        <f>SUM('【断面別】自動車交通量(C断面流入)'!F39,'【断面別】自動車交通量(C断面流出)'!F39)</f>
        <v>0</v>
      </c>
      <c r="G39" s="93">
        <f>SUM('【断面別】自動車交通量(C断面流入)'!G39,'【断面別】自動車交通量(C断面流出)'!G39)</f>
        <v>0</v>
      </c>
      <c r="H39" s="93">
        <f t="shared" si="10"/>
        <v>18</v>
      </c>
      <c r="I39" s="93">
        <f t="shared" si="11"/>
        <v>0</v>
      </c>
      <c r="J39" s="93">
        <f t="shared" si="12"/>
        <v>18</v>
      </c>
      <c r="K39" s="92">
        <f t="shared" si="3"/>
        <v>0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f>SUM('【断面別】自動車交通量(C断面流入)'!D40,'【断面別】自動車交通量(C断面流出)'!D40)</f>
        <v>15</v>
      </c>
      <c r="E40" s="93">
        <f>SUM('【断面別】自動車交通量(C断面流入)'!E40,'【断面別】自動車交通量(C断面流出)'!E40)</f>
        <v>5</v>
      </c>
      <c r="F40" s="93">
        <f>SUM('【断面別】自動車交通量(C断面流入)'!F40,'【断面別】自動車交通量(C断面流出)'!F40)</f>
        <v>0</v>
      </c>
      <c r="G40" s="93">
        <f>SUM('【断面別】自動車交通量(C断面流入)'!G40,'【断面別】自動車交通量(C断面流出)'!G40)</f>
        <v>0</v>
      </c>
      <c r="H40" s="93">
        <f t="shared" si="10"/>
        <v>20</v>
      </c>
      <c r="I40" s="93">
        <f t="shared" si="11"/>
        <v>0</v>
      </c>
      <c r="J40" s="93">
        <f t="shared" si="12"/>
        <v>20</v>
      </c>
      <c r="K40" s="92">
        <f t="shared" si="3"/>
        <v>0</v>
      </c>
      <c r="L40" s="91">
        <f t="shared" si="4"/>
        <v>1.8</v>
      </c>
    </row>
    <row r="41" spans="2:12" ht="14.45" customHeight="1">
      <c r="B41" s="96" t="s">
        <v>96</v>
      </c>
      <c r="C41" s="95"/>
      <c r="D41" s="94">
        <f>SUM('【断面別】自動車交通量(C断面流入)'!D41,'【断面別】自動車交通量(C断面流出)'!D41)</f>
        <v>14</v>
      </c>
      <c r="E41" s="93">
        <f>SUM('【断面別】自動車交通量(C断面流入)'!E41,'【断面別】自動車交通量(C断面流出)'!E41)</f>
        <v>7</v>
      </c>
      <c r="F41" s="93">
        <f>SUM('【断面別】自動車交通量(C断面流入)'!F41,'【断面別】自動車交通量(C断面流出)'!F41)</f>
        <v>1</v>
      </c>
      <c r="G41" s="93">
        <f>SUM('【断面別】自動車交通量(C断面流入)'!G41,'【断面別】自動車交通量(C断面流出)'!G41)</f>
        <v>0</v>
      </c>
      <c r="H41" s="93">
        <f t="shared" si="10"/>
        <v>21</v>
      </c>
      <c r="I41" s="93">
        <f t="shared" si="11"/>
        <v>1</v>
      </c>
      <c r="J41" s="93">
        <f t="shared" si="12"/>
        <v>22</v>
      </c>
      <c r="K41" s="92">
        <f t="shared" si="3"/>
        <v>4.5</v>
      </c>
      <c r="L41" s="91">
        <f t="shared" si="4"/>
        <v>2</v>
      </c>
    </row>
    <row r="42" spans="2:12" ht="14.45" customHeight="1">
      <c r="B42" s="96" t="s">
        <v>95</v>
      </c>
      <c r="C42" s="95"/>
      <c r="D42" s="94">
        <f>SUM('【断面別】自動車交通量(C断面流入)'!D42,'【断面別】自動車交通量(C断面流出)'!D42)</f>
        <v>11</v>
      </c>
      <c r="E42" s="93">
        <f>SUM('【断面別】自動車交通量(C断面流入)'!E42,'【断面別】自動車交通量(C断面流出)'!E42)</f>
        <v>0</v>
      </c>
      <c r="F42" s="93">
        <f>SUM('【断面別】自動車交通量(C断面流入)'!F42,'【断面別】自動車交通量(C断面流出)'!F42)</f>
        <v>0</v>
      </c>
      <c r="G42" s="93">
        <f>SUM('【断面別】自動車交通量(C断面流入)'!G42,'【断面別】自動車交通量(C断面流出)'!G42)</f>
        <v>0</v>
      </c>
      <c r="H42" s="93">
        <f t="shared" si="10"/>
        <v>11</v>
      </c>
      <c r="I42" s="93">
        <f t="shared" si="11"/>
        <v>0</v>
      </c>
      <c r="J42" s="93">
        <f t="shared" si="12"/>
        <v>11</v>
      </c>
      <c r="K42" s="92">
        <f t="shared" si="3"/>
        <v>0</v>
      </c>
      <c r="L42" s="91">
        <f t="shared" si="4"/>
        <v>1</v>
      </c>
    </row>
    <row r="43" spans="2:12" ht="14.45" customHeight="1">
      <c r="B43" s="90" t="s">
        <v>176</v>
      </c>
      <c r="C43" s="89"/>
      <c r="D43" s="88">
        <f>SUM('【断面別】自動車交通量(C断面流入)'!D43,'【断面別】自動車交通量(C断面流出)'!D43)</f>
        <v>9</v>
      </c>
      <c r="E43" s="87">
        <f>SUM('【断面別】自動車交通量(C断面流入)'!E43,'【断面別】自動車交通量(C断面流出)'!E43)</f>
        <v>2</v>
      </c>
      <c r="F43" s="87">
        <f>SUM('【断面別】自動車交通量(C断面流入)'!F43,'【断面別】自動車交通量(C断面流出)'!F43)</f>
        <v>1</v>
      </c>
      <c r="G43" s="87">
        <f>SUM('【断面別】自動車交通量(C断面流入)'!G43,'【断面別】自動車交通量(C断面流出)'!G43)</f>
        <v>0</v>
      </c>
      <c r="H43" s="87">
        <f t="shared" si="10"/>
        <v>11</v>
      </c>
      <c r="I43" s="87">
        <f t="shared" si="11"/>
        <v>1</v>
      </c>
      <c r="J43" s="87">
        <f t="shared" si="12"/>
        <v>12</v>
      </c>
      <c r="K43" s="86">
        <f t="shared" si="3"/>
        <v>8.3000000000000007</v>
      </c>
      <c r="L43" s="85">
        <f t="shared" si="4"/>
        <v>1.1000000000000001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82</v>
      </c>
      <c r="E44" s="81">
        <f t="shared" si="13"/>
        <v>18</v>
      </c>
      <c r="F44" s="81">
        <f t="shared" si="13"/>
        <v>3</v>
      </c>
      <c r="G44" s="81">
        <f t="shared" si="13"/>
        <v>0</v>
      </c>
      <c r="H44" s="81">
        <f t="shared" si="13"/>
        <v>100</v>
      </c>
      <c r="I44" s="81">
        <f t="shared" si="13"/>
        <v>3</v>
      </c>
      <c r="J44" s="81">
        <f t="shared" si="13"/>
        <v>103</v>
      </c>
      <c r="K44" s="80">
        <f t="shared" si="3"/>
        <v>2.9</v>
      </c>
      <c r="L44" s="79">
        <f t="shared" si="4"/>
        <v>9.4</v>
      </c>
    </row>
    <row r="45" spans="2:12" ht="14.45" customHeight="1" thickTop="1">
      <c r="B45" s="102" t="s">
        <v>92</v>
      </c>
      <c r="C45" s="101"/>
      <c r="D45" s="100">
        <f>SUM('【断面別】自動車交通量(C断面流入)'!D45,'【断面別】自動車交通量(C断面流出)'!D45)</f>
        <v>16</v>
      </c>
      <c r="E45" s="99">
        <f>SUM('【断面別】自動車交通量(C断面流入)'!E45,'【断面別】自動車交通量(C断面流出)'!E45)</f>
        <v>5</v>
      </c>
      <c r="F45" s="99">
        <f>SUM('【断面別】自動車交通量(C断面流入)'!F45,'【断面別】自動車交通量(C断面流出)'!F45)</f>
        <v>1</v>
      </c>
      <c r="G45" s="99">
        <f>SUM('【断面別】自動車交通量(C断面流入)'!G45,'【断面別】自動車交通量(C断面流出)'!G45)</f>
        <v>0</v>
      </c>
      <c r="H45" s="99">
        <f t="shared" ref="H45:H50" si="14">SUM(D45:E45)</f>
        <v>21</v>
      </c>
      <c r="I45" s="99">
        <f t="shared" ref="I45:I50" si="15">SUM(F45:G45)</f>
        <v>1</v>
      </c>
      <c r="J45" s="99">
        <f t="shared" ref="J45:J50" si="16">SUM(H45:I45)</f>
        <v>22</v>
      </c>
      <c r="K45" s="98">
        <f t="shared" si="3"/>
        <v>4.5</v>
      </c>
      <c r="L45" s="97">
        <f t="shared" si="4"/>
        <v>2</v>
      </c>
    </row>
    <row r="46" spans="2:12" ht="14.45" customHeight="1">
      <c r="B46" s="96" t="s">
        <v>91</v>
      </c>
      <c r="C46" s="95"/>
      <c r="D46" s="94">
        <f>SUM('【断面別】自動車交通量(C断面流入)'!D46,'【断面別】自動車交通量(C断面流出)'!D46)</f>
        <v>19</v>
      </c>
      <c r="E46" s="93">
        <f>SUM('【断面別】自動車交通量(C断面流入)'!E46,'【断面別】自動車交通量(C断面流出)'!E46)</f>
        <v>2</v>
      </c>
      <c r="F46" s="93">
        <f>SUM('【断面別】自動車交通量(C断面流入)'!F46,'【断面別】自動車交通量(C断面流出)'!F46)</f>
        <v>0</v>
      </c>
      <c r="G46" s="93">
        <f>SUM('【断面別】自動車交通量(C断面流入)'!G46,'【断面別】自動車交通量(C断面流出)'!G46)</f>
        <v>0</v>
      </c>
      <c r="H46" s="93">
        <f t="shared" si="14"/>
        <v>21</v>
      </c>
      <c r="I46" s="93">
        <f t="shared" si="15"/>
        <v>0</v>
      </c>
      <c r="J46" s="93">
        <f t="shared" si="16"/>
        <v>21</v>
      </c>
      <c r="K46" s="92">
        <f t="shared" si="3"/>
        <v>0</v>
      </c>
      <c r="L46" s="91">
        <f t="shared" si="4"/>
        <v>1.9</v>
      </c>
    </row>
    <row r="47" spans="2:12" ht="14.45" customHeight="1">
      <c r="B47" s="96" t="s">
        <v>90</v>
      </c>
      <c r="C47" s="95"/>
      <c r="D47" s="94">
        <f>SUM('【断面別】自動車交通量(C断面流入)'!D47,'【断面別】自動車交通量(C断面流出)'!D47)</f>
        <v>17</v>
      </c>
      <c r="E47" s="93">
        <f>SUM('【断面別】自動車交通量(C断面流入)'!E47,'【断面別】自動車交通量(C断面流出)'!E47)</f>
        <v>2</v>
      </c>
      <c r="F47" s="93">
        <f>SUM('【断面別】自動車交通量(C断面流入)'!F47,'【断面別】自動車交通量(C断面流出)'!F47)</f>
        <v>1</v>
      </c>
      <c r="G47" s="93">
        <f>SUM('【断面別】自動車交通量(C断面流入)'!G47,'【断面別】自動車交通量(C断面流出)'!G47)</f>
        <v>0</v>
      </c>
      <c r="H47" s="93">
        <f t="shared" si="14"/>
        <v>19</v>
      </c>
      <c r="I47" s="93">
        <f t="shared" si="15"/>
        <v>1</v>
      </c>
      <c r="J47" s="93">
        <f t="shared" si="16"/>
        <v>20</v>
      </c>
      <c r="K47" s="92">
        <f t="shared" si="3"/>
        <v>5</v>
      </c>
      <c r="L47" s="91">
        <f t="shared" si="4"/>
        <v>1.8</v>
      </c>
    </row>
    <row r="48" spans="2:12" ht="14.45" customHeight="1">
      <c r="B48" s="96" t="s">
        <v>89</v>
      </c>
      <c r="C48" s="95"/>
      <c r="D48" s="94">
        <f>SUM('【断面別】自動車交通量(C断面流入)'!D48,'【断面別】自動車交通量(C断面流出)'!D48)</f>
        <v>12</v>
      </c>
      <c r="E48" s="93">
        <f>SUM('【断面別】自動車交通量(C断面流入)'!E48,'【断面別】自動車交通量(C断面流出)'!E48)</f>
        <v>2</v>
      </c>
      <c r="F48" s="93">
        <f>SUM('【断面別】自動車交通量(C断面流入)'!F48,'【断面別】自動車交通量(C断面流出)'!F48)</f>
        <v>0</v>
      </c>
      <c r="G48" s="93">
        <f>SUM('【断面別】自動車交通量(C断面流入)'!G48,'【断面別】自動車交通量(C断面流出)'!G48)</f>
        <v>0</v>
      </c>
      <c r="H48" s="93">
        <f t="shared" si="14"/>
        <v>14</v>
      </c>
      <c r="I48" s="93">
        <f t="shared" si="15"/>
        <v>0</v>
      </c>
      <c r="J48" s="93">
        <f t="shared" si="16"/>
        <v>14</v>
      </c>
      <c r="K48" s="92">
        <f t="shared" si="3"/>
        <v>0</v>
      </c>
      <c r="L48" s="91">
        <f t="shared" si="4"/>
        <v>1.3</v>
      </c>
    </row>
    <row r="49" spans="2:13" ht="14.45" customHeight="1">
      <c r="B49" s="96" t="s">
        <v>88</v>
      </c>
      <c r="C49" s="95"/>
      <c r="D49" s="94">
        <f>SUM('【断面別】自動車交通量(C断面流入)'!D49,'【断面別】自動車交通量(C断面流出)'!D49)</f>
        <v>13</v>
      </c>
      <c r="E49" s="93">
        <f>SUM('【断面別】自動車交通量(C断面流入)'!E49,'【断面別】自動車交通量(C断面流出)'!E49)</f>
        <v>3</v>
      </c>
      <c r="F49" s="93">
        <f>SUM('【断面別】自動車交通量(C断面流入)'!F49,'【断面別】自動車交通量(C断面流出)'!F49)</f>
        <v>0</v>
      </c>
      <c r="G49" s="93">
        <f>SUM('【断面別】自動車交通量(C断面流入)'!G49,'【断面別】自動車交通量(C断面流出)'!G49)</f>
        <v>0</v>
      </c>
      <c r="H49" s="93">
        <f t="shared" si="14"/>
        <v>16</v>
      </c>
      <c r="I49" s="93">
        <f t="shared" si="15"/>
        <v>0</v>
      </c>
      <c r="J49" s="93">
        <f t="shared" si="16"/>
        <v>16</v>
      </c>
      <c r="K49" s="92">
        <f t="shared" si="3"/>
        <v>0</v>
      </c>
      <c r="L49" s="91">
        <f t="shared" si="4"/>
        <v>1.5</v>
      </c>
    </row>
    <row r="50" spans="2:13" ht="14.45" customHeight="1">
      <c r="B50" s="90" t="s">
        <v>175</v>
      </c>
      <c r="C50" s="89"/>
      <c r="D50" s="88">
        <f>SUM('【断面別】自動車交通量(C断面流入)'!D50,'【断面別】自動車交通量(C断面流出)'!D50)</f>
        <v>11</v>
      </c>
      <c r="E50" s="87">
        <f>SUM('【断面別】自動車交通量(C断面流入)'!E50,'【断面別】自動車交通量(C断面流出)'!E50)</f>
        <v>0</v>
      </c>
      <c r="F50" s="87">
        <f>SUM('【断面別】自動車交通量(C断面流入)'!F50,'【断面別】自動車交通量(C断面流出)'!F50)</f>
        <v>0</v>
      </c>
      <c r="G50" s="87">
        <f>SUM('【断面別】自動車交通量(C断面流入)'!G50,'【断面別】自動車交通量(C断面流出)'!G50)</f>
        <v>0</v>
      </c>
      <c r="H50" s="87">
        <f t="shared" si="14"/>
        <v>11</v>
      </c>
      <c r="I50" s="87">
        <f t="shared" si="15"/>
        <v>0</v>
      </c>
      <c r="J50" s="87">
        <f t="shared" si="16"/>
        <v>11</v>
      </c>
      <c r="K50" s="86">
        <f t="shared" si="3"/>
        <v>0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88</v>
      </c>
      <c r="E51" s="81">
        <f t="shared" si="17"/>
        <v>14</v>
      </c>
      <c r="F51" s="81">
        <f t="shared" si="17"/>
        <v>2</v>
      </c>
      <c r="G51" s="81">
        <f t="shared" si="17"/>
        <v>0</v>
      </c>
      <c r="H51" s="81">
        <f t="shared" si="17"/>
        <v>102</v>
      </c>
      <c r="I51" s="81">
        <f t="shared" si="17"/>
        <v>2</v>
      </c>
      <c r="J51" s="81">
        <f t="shared" si="17"/>
        <v>104</v>
      </c>
      <c r="K51" s="80">
        <f t="shared" si="3"/>
        <v>1.9</v>
      </c>
      <c r="L51" s="79">
        <f t="shared" si="4"/>
        <v>9.5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848</v>
      </c>
      <c r="E52" s="75">
        <f t="shared" si="18"/>
        <v>174</v>
      </c>
      <c r="F52" s="75">
        <f t="shared" si="18"/>
        <v>67</v>
      </c>
      <c r="G52" s="75">
        <f t="shared" si="18"/>
        <v>7</v>
      </c>
      <c r="H52" s="75">
        <f t="shared" si="18"/>
        <v>1022</v>
      </c>
      <c r="I52" s="75">
        <f t="shared" si="18"/>
        <v>74</v>
      </c>
      <c r="J52" s="75">
        <f t="shared" si="18"/>
        <v>1096</v>
      </c>
      <c r="K52" s="74">
        <f t="shared" si="3"/>
        <v>6.8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194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SUM('【方向別】自動車交通量(13)'!D16,'【方向別】自動車交通量(14)'!D16,'【方向別】自動車交通量(15)'!D16,'【方向別】自動車交通量(16)'!D16)</f>
        <v>14</v>
      </c>
      <c r="E16" s="99">
        <f>SUM('【方向別】自動車交通量(13)'!E16,'【方向別】自動車交通量(14)'!E16,'【方向別】自動車交通量(15)'!E16,'【方向別】自動車交通量(16)'!E16)</f>
        <v>0</v>
      </c>
      <c r="F16" s="99">
        <f>SUM('【方向別】自動車交通量(13)'!F16,'【方向別】自動車交通量(14)'!F16,'【方向別】自動車交通量(15)'!F16,'【方向別】自動車交通量(16)'!F16)</f>
        <v>2</v>
      </c>
      <c r="G16" s="99">
        <f>SUM('【方向別】自動車交通量(13)'!G16,'【方向別】自動車交通量(14)'!G16,'【方向別】自動車交通量(15)'!G16,'【方向別】自動車交通量(16)'!G16)</f>
        <v>0</v>
      </c>
      <c r="H16" s="99">
        <f t="shared" ref="H16:H21" si="0">SUM(D16:E16)</f>
        <v>14</v>
      </c>
      <c r="I16" s="99">
        <f t="shared" ref="I16:I21" si="1">SUM(F16:G16)</f>
        <v>2</v>
      </c>
      <c r="J16" s="99">
        <f t="shared" ref="J16:J21" si="2">SUM(H16:I16)</f>
        <v>16</v>
      </c>
      <c r="K16" s="98">
        <f t="shared" ref="K16:K52" si="3">IF(J16=0,0,ROUND(I16/J16*100,1))</f>
        <v>12.5</v>
      </c>
      <c r="L16" s="97">
        <f t="shared" ref="L16:L52" si="4">IF(J16=0,0,ROUND(J16/$J$52*100,1))</f>
        <v>1.2</v>
      </c>
    </row>
    <row r="17" spans="2:12" ht="14.45" customHeight="1">
      <c r="B17" s="96" t="s">
        <v>190</v>
      </c>
      <c r="C17" s="95"/>
      <c r="D17" s="94">
        <f>SUM('【方向別】自動車交通量(13)'!D17,'【方向別】自動車交通量(14)'!D17,'【方向別】自動車交通量(15)'!D17,'【方向別】自動車交通量(16)'!D17)</f>
        <v>22</v>
      </c>
      <c r="E17" s="93">
        <f>SUM('【方向別】自動車交通量(13)'!E17,'【方向別】自動車交通量(14)'!E17,'【方向別】自動車交通量(15)'!E17,'【方向別】自動車交通量(16)'!E17)</f>
        <v>0</v>
      </c>
      <c r="F17" s="93">
        <f>SUM('【方向別】自動車交通量(13)'!F17,'【方向別】自動車交通量(14)'!F17,'【方向別】自動車交通量(15)'!F17,'【方向別】自動車交通量(16)'!F17)</f>
        <v>0</v>
      </c>
      <c r="G17" s="93">
        <f>SUM('【方向別】自動車交通量(13)'!G17,'【方向別】自動車交通量(14)'!G17,'【方向別】自動車交通量(15)'!G17,'【方向別】自動車交通量(16)'!G17)</f>
        <v>1</v>
      </c>
      <c r="H17" s="93">
        <f t="shared" si="0"/>
        <v>22</v>
      </c>
      <c r="I17" s="93">
        <f t="shared" si="1"/>
        <v>1</v>
      </c>
      <c r="J17" s="93">
        <f t="shared" si="2"/>
        <v>23</v>
      </c>
      <c r="K17" s="92">
        <f t="shared" si="3"/>
        <v>4.3</v>
      </c>
      <c r="L17" s="91">
        <f t="shared" si="4"/>
        <v>1.7</v>
      </c>
    </row>
    <row r="18" spans="2:12" ht="14.45" customHeight="1">
      <c r="B18" s="96" t="s">
        <v>189</v>
      </c>
      <c r="C18" s="95"/>
      <c r="D18" s="94">
        <f>SUM('【方向別】自動車交通量(13)'!D18,'【方向別】自動車交通量(14)'!D18,'【方向別】自動車交通量(15)'!D18,'【方向別】自動車交通量(16)'!D18)</f>
        <v>20</v>
      </c>
      <c r="E18" s="93">
        <f>SUM('【方向別】自動車交通量(13)'!E18,'【方向別】自動車交通量(14)'!E18,'【方向別】自動車交通量(15)'!E18,'【方向別】自動車交通量(16)'!E18)</f>
        <v>2</v>
      </c>
      <c r="F18" s="93">
        <f>SUM('【方向別】自動車交通量(13)'!F18,'【方向別】自動車交通量(14)'!F18,'【方向別】自動車交通量(15)'!F18,'【方向別】自動車交通量(16)'!F18)</f>
        <v>1</v>
      </c>
      <c r="G18" s="93">
        <f>SUM('【方向別】自動車交通量(13)'!G18,'【方向別】自動車交通量(14)'!G18,'【方向別】自動車交通量(15)'!G18,'【方向別】自動車交通量(16)'!G18)</f>
        <v>1</v>
      </c>
      <c r="H18" s="93">
        <f t="shared" si="0"/>
        <v>22</v>
      </c>
      <c r="I18" s="93">
        <f t="shared" si="1"/>
        <v>2</v>
      </c>
      <c r="J18" s="93">
        <f t="shared" si="2"/>
        <v>24</v>
      </c>
      <c r="K18" s="92">
        <f t="shared" si="3"/>
        <v>8.3000000000000007</v>
      </c>
      <c r="L18" s="91">
        <f t="shared" si="4"/>
        <v>1.8</v>
      </c>
    </row>
    <row r="19" spans="2:12" ht="14.45" customHeight="1">
      <c r="B19" s="96" t="s">
        <v>188</v>
      </c>
      <c r="C19" s="95"/>
      <c r="D19" s="94">
        <f>SUM('【方向別】自動車交通量(13)'!D19,'【方向別】自動車交通量(14)'!D19,'【方向別】自動車交通量(15)'!D19,'【方向別】自動車交通量(16)'!D19)</f>
        <v>18</v>
      </c>
      <c r="E19" s="93">
        <f>SUM('【方向別】自動車交通量(13)'!E19,'【方向別】自動車交通量(14)'!E19,'【方向別】自動車交通量(15)'!E19,'【方向別】自動車交通量(16)'!E19)</f>
        <v>2</v>
      </c>
      <c r="F19" s="93">
        <f>SUM('【方向別】自動車交通量(13)'!F19,'【方向別】自動車交通量(14)'!F19,'【方向別】自動車交通量(15)'!F19,'【方向別】自動車交通量(16)'!F19)</f>
        <v>0</v>
      </c>
      <c r="G19" s="93">
        <f>SUM('【方向別】自動車交通量(13)'!G19,'【方向別】自動車交通量(14)'!G19,'【方向別】自動車交通量(15)'!G19,'【方向別】自動車交通量(16)'!G19)</f>
        <v>1</v>
      </c>
      <c r="H19" s="93">
        <f t="shared" si="0"/>
        <v>20</v>
      </c>
      <c r="I19" s="93">
        <f t="shared" si="1"/>
        <v>1</v>
      </c>
      <c r="J19" s="93">
        <f t="shared" si="2"/>
        <v>21</v>
      </c>
      <c r="K19" s="92">
        <f t="shared" si="3"/>
        <v>4.8</v>
      </c>
      <c r="L19" s="91">
        <f t="shared" si="4"/>
        <v>1.6</v>
      </c>
    </row>
    <row r="20" spans="2:12" ht="14.45" customHeight="1">
      <c r="B20" s="96" t="s">
        <v>187</v>
      </c>
      <c r="C20" s="95"/>
      <c r="D20" s="94">
        <f>SUM('【方向別】自動車交通量(13)'!D20,'【方向別】自動車交通量(14)'!D20,'【方向別】自動車交通量(15)'!D20,'【方向別】自動車交通量(16)'!D20)</f>
        <v>20</v>
      </c>
      <c r="E20" s="93">
        <f>SUM('【方向別】自動車交通量(13)'!E20,'【方向別】自動車交通量(14)'!E20,'【方向別】自動車交通量(15)'!E20,'【方向別】自動車交通量(16)'!E20)</f>
        <v>1</v>
      </c>
      <c r="F20" s="93">
        <f>SUM('【方向別】自動車交通量(13)'!F20,'【方向別】自動車交通量(14)'!F20,'【方向別】自動車交通量(15)'!F20,'【方向別】自動車交通量(16)'!F20)</f>
        <v>0</v>
      </c>
      <c r="G20" s="93">
        <f>SUM('【方向別】自動車交通量(13)'!G20,'【方向別】自動車交通量(14)'!G20,'【方向別】自動車交通量(15)'!G20,'【方向別】自動車交通量(16)'!G20)</f>
        <v>0</v>
      </c>
      <c r="H20" s="93">
        <f t="shared" si="0"/>
        <v>21</v>
      </c>
      <c r="I20" s="93">
        <f t="shared" si="1"/>
        <v>0</v>
      </c>
      <c r="J20" s="93">
        <f t="shared" si="2"/>
        <v>21</v>
      </c>
      <c r="K20" s="92">
        <f t="shared" si="3"/>
        <v>0</v>
      </c>
      <c r="L20" s="91">
        <f t="shared" si="4"/>
        <v>1.6</v>
      </c>
    </row>
    <row r="21" spans="2:12" ht="14.45" customHeight="1">
      <c r="B21" s="90" t="s">
        <v>186</v>
      </c>
      <c r="C21" s="89"/>
      <c r="D21" s="88">
        <f>SUM('【方向別】自動車交通量(13)'!D21,'【方向別】自動車交通量(14)'!D21,'【方向別】自動車交通量(15)'!D21,'【方向別】自動車交通量(16)'!D21)</f>
        <v>23</v>
      </c>
      <c r="E21" s="87">
        <f>SUM('【方向別】自動車交通量(13)'!E21,'【方向別】自動車交通量(14)'!E21,'【方向別】自動車交通量(15)'!E21,'【方向別】自動車交通量(16)'!E21)</f>
        <v>0</v>
      </c>
      <c r="F21" s="87">
        <f>SUM('【方向別】自動車交通量(13)'!F21,'【方向別】自動車交通量(14)'!F21,'【方向別】自動車交通量(15)'!F21,'【方向別】自動車交通量(16)'!F21)</f>
        <v>2</v>
      </c>
      <c r="G21" s="87">
        <f>SUM('【方向別】自動車交通量(13)'!G21,'【方向別】自動車交通量(14)'!G21,'【方向別】自動車交通量(15)'!G21,'【方向別】自動車交通量(16)'!G21)</f>
        <v>1</v>
      </c>
      <c r="H21" s="87">
        <f t="shared" si="0"/>
        <v>23</v>
      </c>
      <c r="I21" s="87">
        <f t="shared" si="1"/>
        <v>3</v>
      </c>
      <c r="J21" s="87">
        <f t="shared" si="2"/>
        <v>26</v>
      </c>
      <c r="K21" s="86">
        <f t="shared" si="3"/>
        <v>11.5</v>
      </c>
      <c r="L21" s="85">
        <f t="shared" si="4"/>
        <v>1.9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117</v>
      </c>
      <c r="E22" s="81">
        <f t="shared" si="5"/>
        <v>5</v>
      </c>
      <c r="F22" s="81">
        <f t="shared" si="5"/>
        <v>5</v>
      </c>
      <c r="G22" s="81">
        <f t="shared" si="5"/>
        <v>4</v>
      </c>
      <c r="H22" s="81">
        <f t="shared" si="5"/>
        <v>122</v>
      </c>
      <c r="I22" s="81">
        <f t="shared" si="5"/>
        <v>9</v>
      </c>
      <c r="J22" s="81">
        <f t="shared" si="5"/>
        <v>131</v>
      </c>
      <c r="K22" s="80">
        <f t="shared" si="3"/>
        <v>6.9</v>
      </c>
      <c r="L22" s="79">
        <f t="shared" si="4"/>
        <v>9.6999999999999993</v>
      </c>
    </row>
    <row r="23" spans="2:12" ht="14.45" customHeight="1" thickTop="1">
      <c r="B23" s="102" t="s">
        <v>114</v>
      </c>
      <c r="C23" s="101"/>
      <c r="D23" s="100">
        <f>SUM('【方向別】自動車交通量(13)'!D23,'【方向別】自動車交通量(14)'!D23,'【方向別】自動車交通量(15)'!D23,'【方向別】自動車交通量(16)'!D23)</f>
        <v>20</v>
      </c>
      <c r="E23" s="99">
        <f>SUM('【方向別】自動車交通量(13)'!E23,'【方向別】自動車交通量(14)'!E23,'【方向別】自動車交通量(15)'!E23,'【方向別】自動車交通量(16)'!E23)</f>
        <v>1</v>
      </c>
      <c r="F23" s="99">
        <f>SUM('【方向別】自動車交通量(13)'!F23,'【方向別】自動車交通量(14)'!F23,'【方向別】自動車交通量(15)'!F23,'【方向別】自動車交通量(16)'!F23)</f>
        <v>2</v>
      </c>
      <c r="G23" s="99">
        <f>SUM('【方向別】自動車交通量(13)'!G23,'【方向別】自動車交通量(14)'!G23,'【方向別】自動車交通量(15)'!G23,'【方向別】自動車交通量(16)'!G23)</f>
        <v>1</v>
      </c>
      <c r="H23" s="99">
        <f t="shared" ref="H23:H28" si="6">SUM(D23:E23)</f>
        <v>21</v>
      </c>
      <c r="I23" s="99">
        <f t="shared" ref="I23:I28" si="7">SUM(F23:G23)</f>
        <v>3</v>
      </c>
      <c r="J23" s="99">
        <f t="shared" ref="J23:J28" si="8">SUM(H23:I23)</f>
        <v>24</v>
      </c>
      <c r="K23" s="98">
        <f t="shared" si="3"/>
        <v>12.5</v>
      </c>
      <c r="L23" s="97">
        <f t="shared" si="4"/>
        <v>1.8</v>
      </c>
    </row>
    <row r="24" spans="2:12" ht="14.45" customHeight="1">
      <c r="B24" s="96" t="s">
        <v>113</v>
      </c>
      <c r="C24" s="95"/>
      <c r="D24" s="94">
        <f>SUM('【方向別】自動車交通量(13)'!D24,'【方向別】自動車交通量(14)'!D24,'【方向別】自動車交通量(15)'!D24,'【方向別】自動車交通量(16)'!D24)</f>
        <v>23</v>
      </c>
      <c r="E24" s="93">
        <f>SUM('【方向別】自動車交通量(13)'!E24,'【方向別】自動車交通量(14)'!E24,'【方向別】自動車交通量(15)'!E24,'【方向別】自動車交通量(16)'!E24)</f>
        <v>0</v>
      </c>
      <c r="F24" s="93">
        <f>SUM('【方向別】自動車交通量(13)'!F24,'【方向別】自動車交通量(14)'!F24,'【方向別】自動車交通量(15)'!F24,'【方向別】自動車交通量(16)'!F24)</f>
        <v>0</v>
      </c>
      <c r="G24" s="93">
        <f>SUM('【方向別】自動車交通量(13)'!G24,'【方向別】自動車交通量(14)'!G24,'【方向別】自動車交通量(15)'!G24,'【方向別】自動車交通量(16)'!G24)</f>
        <v>1</v>
      </c>
      <c r="H24" s="93">
        <f t="shared" si="6"/>
        <v>23</v>
      </c>
      <c r="I24" s="93">
        <f t="shared" si="7"/>
        <v>1</v>
      </c>
      <c r="J24" s="93">
        <f t="shared" si="8"/>
        <v>24</v>
      </c>
      <c r="K24" s="92">
        <f t="shared" si="3"/>
        <v>4.2</v>
      </c>
      <c r="L24" s="91">
        <f t="shared" si="4"/>
        <v>1.8</v>
      </c>
    </row>
    <row r="25" spans="2:12" ht="14.45" customHeight="1">
      <c r="B25" s="96" t="s">
        <v>112</v>
      </c>
      <c r="C25" s="95"/>
      <c r="D25" s="94">
        <f>SUM('【方向別】自動車交通量(13)'!D25,'【方向別】自動車交通量(14)'!D25,'【方向別】自動車交通量(15)'!D25,'【方向別】自動車交通量(16)'!D25)</f>
        <v>17</v>
      </c>
      <c r="E25" s="93">
        <f>SUM('【方向別】自動車交通量(13)'!E25,'【方向別】自動車交通量(14)'!E25,'【方向別】自動車交通量(15)'!E25,'【方向別】自動車交通量(16)'!E25)</f>
        <v>0</v>
      </c>
      <c r="F25" s="93">
        <f>SUM('【方向別】自動車交通量(13)'!F25,'【方向別】自動車交通量(14)'!F25,'【方向別】自動車交通量(15)'!F25,'【方向別】自動車交通量(16)'!F25)</f>
        <v>2</v>
      </c>
      <c r="G25" s="93">
        <f>SUM('【方向別】自動車交通量(13)'!G25,'【方向別】自動車交通量(14)'!G25,'【方向別】自動車交通量(15)'!G25,'【方向別】自動車交通量(16)'!G25)</f>
        <v>0</v>
      </c>
      <c r="H25" s="93">
        <f t="shared" si="6"/>
        <v>17</v>
      </c>
      <c r="I25" s="93">
        <f t="shared" si="7"/>
        <v>2</v>
      </c>
      <c r="J25" s="93">
        <f t="shared" si="8"/>
        <v>19</v>
      </c>
      <c r="K25" s="92">
        <f t="shared" si="3"/>
        <v>10.5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SUM('【方向別】自動車交通量(13)'!D26,'【方向別】自動車交通量(14)'!D26,'【方向別】自動車交通量(15)'!D26,'【方向別】自動車交通量(16)'!D26)</f>
        <v>33</v>
      </c>
      <c r="E26" s="93">
        <f>SUM('【方向別】自動車交通量(13)'!E26,'【方向別】自動車交通量(14)'!E26,'【方向別】自動車交通量(15)'!E26,'【方向別】自動車交通量(16)'!E26)</f>
        <v>0</v>
      </c>
      <c r="F26" s="93">
        <f>SUM('【方向別】自動車交通量(13)'!F26,'【方向別】自動車交通量(14)'!F26,'【方向別】自動車交通量(15)'!F26,'【方向別】自動車交通量(16)'!F26)</f>
        <v>1</v>
      </c>
      <c r="G26" s="93">
        <f>SUM('【方向別】自動車交通量(13)'!G26,'【方向別】自動車交通量(14)'!G26,'【方向別】自動車交通量(15)'!G26,'【方向別】自動車交通量(16)'!G26)</f>
        <v>0</v>
      </c>
      <c r="H26" s="93">
        <f t="shared" si="6"/>
        <v>33</v>
      </c>
      <c r="I26" s="93">
        <f t="shared" si="7"/>
        <v>1</v>
      </c>
      <c r="J26" s="93">
        <f t="shared" si="8"/>
        <v>34</v>
      </c>
      <c r="K26" s="92">
        <f t="shared" si="3"/>
        <v>2.9</v>
      </c>
      <c r="L26" s="91">
        <f t="shared" si="4"/>
        <v>2.5</v>
      </c>
    </row>
    <row r="27" spans="2:12" ht="14.45" customHeight="1">
      <c r="B27" s="96" t="s">
        <v>110</v>
      </c>
      <c r="C27" s="95"/>
      <c r="D27" s="94">
        <f>SUM('【方向別】自動車交通量(13)'!D27,'【方向別】自動車交通量(14)'!D27,'【方向別】自動車交通量(15)'!D27,'【方向別】自動車交通量(16)'!D27)</f>
        <v>24</v>
      </c>
      <c r="E27" s="93">
        <f>SUM('【方向別】自動車交通量(13)'!E27,'【方向別】自動車交通量(14)'!E27,'【方向別】自動車交通量(15)'!E27,'【方向別】自動車交通量(16)'!E27)</f>
        <v>1</v>
      </c>
      <c r="F27" s="93">
        <f>SUM('【方向別】自動車交通量(13)'!F27,'【方向別】自動車交通量(14)'!F27,'【方向別】自動車交通量(15)'!F27,'【方向別】自動車交通量(16)'!F27)</f>
        <v>0</v>
      </c>
      <c r="G27" s="93">
        <f>SUM('【方向別】自動車交通量(13)'!G27,'【方向別】自動車交通量(14)'!G27,'【方向別】自動車交通量(15)'!G27,'【方向別】自動車交通量(16)'!G27)</f>
        <v>0</v>
      </c>
      <c r="H27" s="93">
        <f t="shared" si="6"/>
        <v>25</v>
      </c>
      <c r="I27" s="93">
        <f t="shared" si="7"/>
        <v>0</v>
      </c>
      <c r="J27" s="93">
        <f t="shared" si="8"/>
        <v>25</v>
      </c>
      <c r="K27" s="92">
        <f t="shared" si="3"/>
        <v>0</v>
      </c>
      <c r="L27" s="91">
        <f t="shared" si="4"/>
        <v>1.8</v>
      </c>
    </row>
    <row r="28" spans="2:12" ht="14.45" customHeight="1">
      <c r="B28" s="90" t="s">
        <v>185</v>
      </c>
      <c r="C28" s="89"/>
      <c r="D28" s="88">
        <f>SUM('【方向別】自動車交通量(13)'!D28,'【方向別】自動車交通量(14)'!D28,'【方向別】自動車交通量(15)'!D28,'【方向別】自動車交通量(16)'!D28)</f>
        <v>23</v>
      </c>
      <c r="E28" s="87">
        <f>SUM('【方向別】自動車交通量(13)'!E28,'【方向別】自動車交通量(14)'!E28,'【方向別】自動車交通量(15)'!E28,'【方向別】自動車交通量(16)'!E28)</f>
        <v>0</v>
      </c>
      <c r="F28" s="87">
        <f>SUM('【方向別】自動車交通量(13)'!F28,'【方向別】自動車交通量(14)'!F28,'【方向別】自動車交通量(15)'!F28,'【方向別】自動車交通量(16)'!F28)</f>
        <v>1</v>
      </c>
      <c r="G28" s="87">
        <f>SUM('【方向別】自動車交通量(13)'!G28,'【方向別】自動車交通量(14)'!G28,'【方向別】自動車交通量(15)'!G28,'【方向別】自動車交通量(16)'!G28)</f>
        <v>1</v>
      </c>
      <c r="H28" s="87">
        <f t="shared" si="6"/>
        <v>23</v>
      </c>
      <c r="I28" s="87">
        <f t="shared" si="7"/>
        <v>2</v>
      </c>
      <c r="J28" s="87">
        <f t="shared" si="8"/>
        <v>25</v>
      </c>
      <c r="K28" s="86">
        <f t="shared" si="3"/>
        <v>8</v>
      </c>
      <c r="L28" s="85">
        <f t="shared" si="4"/>
        <v>1.8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140</v>
      </c>
      <c r="E29" s="81">
        <f t="shared" si="9"/>
        <v>2</v>
      </c>
      <c r="F29" s="81">
        <f t="shared" si="9"/>
        <v>6</v>
      </c>
      <c r="G29" s="81">
        <f t="shared" si="9"/>
        <v>3</v>
      </c>
      <c r="H29" s="81">
        <f t="shared" si="9"/>
        <v>142</v>
      </c>
      <c r="I29" s="81">
        <f t="shared" si="9"/>
        <v>9</v>
      </c>
      <c r="J29" s="81">
        <f t="shared" si="9"/>
        <v>151</v>
      </c>
      <c r="K29" s="80">
        <f t="shared" si="3"/>
        <v>6</v>
      </c>
      <c r="L29" s="79">
        <f t="shared" si="4"/>
        <v>11.2</v>
      </c>
    </row>
    <row r="30" spans="2:12" ht="14.45" customHeight="1" thickTop="1">
      <c r="B30" s="110" t="s">
        <v>184</v>
      </c>
      <c r="C30" s="109"/>
      <c r="D30" s="76">
        <f>SUM('【方向別】自動車交通量(13)'!D30,'【方向別】自動車交通量(14)'!D30,'【方向別】自動車交通量(15)'!D30,'【方向別】自動車交通量(16)'!D30)</f>
        <v>135</v>
      </c>
      <c r="E30" s="75">
        <f>SUM('【方向別】自動車交通量(13)'!E30,'【方向別】自動車交通量(14)'!E30,'【方向別】自動車交通量(15)'!E30,'【方向別】自動車交通量(16)'!E30)</f>
        <v>0</v>
      </c>
      <c r="F30" s="75">
        <f>SUM('【方向別】自動車交通量(13)'!F30,'【方向別】自動車交通量(14)'!F30,'【方向別】自動車交通量(15)'!F30,'【方向別】自動車交通量(16)'!F30)</f>
        <v>1</v>
      </c>
      <c r="G30" s="75">
        <f>SUM('【方向別】自動車交通量(13)'!G30,'【方向別】自動車交通量(14)'!G30,'【方向別】自動車交通量(15)'!G30,'【方向別】自動車交通量(16)'!G30)</f>
        <v>3</v>
      </c>
      <c r="H30" s="75">
        <f t="shared" ref="H30:H43" si="10">SUM(D30:E30)</f>
        <v>135</v>
      </c>
      <c r="I30" s="75">
        <f t="shared" ref="I30:I43" si="11">SUM(F30:G30)</f>
        <v>4</v>
      </c>
      <c r="J30" s="75">
        <f t="shared" ref="J30:J43" si="12">SUM(H30:I30)</f>
        <v>139</v>
      </c>
      <c r="K30" s="74">
        <f t="shared" si="3"/>
        <v>2.9</v>
      </c>
      <c r="L30" s="73">
        <f t="shared" si="4"/>
        <v>10.3</v>
      </c>
    </row>
    <row r="31" spans="2:12" ht="14.45" customHeight="1">
      <c r="B31" s="108" t="s">
        <v>183</v>
      </c>
      <c r="C31" s="107"/>
      <c r="D31" s="106">
        <f>SUM('【方向別】自動車交通量(13)'!D31,'【方向別】自動車交通量(14)'!D31,'【方向別】自動車交通量(15)'!D31,'【方向別】自動車交通量(16)'!D31)</f>
        <v>128</v>
      </c>
      <c r="E31" s="105">
        <f>SUM('【方向別】自動車交通量(13)'!E31,'【方向別】自動車交通量(14)'!E31,'【方向別】自動車交通量(15)'!E31,'【方向別】自動車交通量(16)'!E31)</f>
        <v>5</v>
      </c>
      <c r="F31" s="105">
        <f>SUM('【方向別】自動車交通量(13)'!F31,'【方向別】自動車交通量(14)'!F31,'【方向別】自動車交通量(15)'!F31,'【方向別】自動車交通量(16)'!F31)</f>
        <v>4</v>
      </c>
      <c r="G31" s="105">
        <f>SUM('【方向別】自動車交通量(13)'!G31,'【方向別】自動車交通量(14)'!G31,'【方向別】自動車交通量(15)'!G31,'【方向別】自動車交通量(16)'!G31)</f>
        <v>2</v>
      </c>
      <c r="H31" s="105">
        <f t="shared" si="10"/>
        <v>133</v>
      </c>
      <c r="I31" s="105">
        <f t="shared" si="11"/>
        <v>6</v>
      </c>
      <c r="J31" s="105">
        <f t="shared" si="12"/>
        <v>139</v>
      </c>
      <c r="K31" s="104">
        <f t="shared" si="3"/>
        <v>4.3</v>
      </c>
      <c r="L31" s="103">
        <f t="shared" si="4"/>
        <v>10.3</v>
      </c>
    </row>
    <row r="32" spans="2:12" ht="14.45" customHeight="1">
      <c r="B32" s="108" t="s">
        <v>182</v>
      </c>
      <c r="C32" s="107"/>
      <c r="D32" s="106">
        <f>SUM('【方向別】自動車交通量(13)'!D32,'【方向別】自動車交通量(14)'!D32,'【方向別】自動車交通量(15)'!D32,'【方向別】自動車交通量(16)'!D32)</f>
        <v>119</v>
      </c>
      <c r="E32" s="105">
        <f>SUM('【方向別】自動車交通量(13)'!E32,'【方向別】自動車交通量(14)'!E32,'【方向別】自動車交通量(15)'!E32,'【方向別】自動車交通量(16)'!E32)</f>
        <v>4</v>
      </c>
      <c r="F32" s="105">
        <f>SUM('【方向別】自動車交通量(13)'!F32,'【方向別】自動車交通量(14)'!F32,'【方向別】自動車交通量(15)'!F32,'【方向別】自動車交通量(16)'!F32)</f>
        <v>9</v>
      </c>
      <c r="G32" s="105">
        <f>SUM('【方向別】自動車交通量(13)'!G32,'【方向別】自動車交通量(14)'!G32,'【方向別】自動車交通量(15)'!G32,'【方向別】自動車交通量(16)'!G32)</f>
        <v>1</v>
      </c>
      <c r="H32" s="105">
        <f t="shared" si="10"/>
        <v>123</v>
      </c>
      <c r="I32" s="105">
        <f t="shared" si="11"/>
        <v>10</v>
      </c>
      <c r="J32" s="105">
        <f t="shared" si="12"/>
        <v>133</v>
      </c>
      <c r="K32" s="104">
        <f t="shared" si="3"/>
        <v>7.5</v>
      </c>
      <c r="L32" s="103">
        <f t="shared" si="4"/>
        <v>9.8000000000000007</v>
      </c>
    </row>
    <row r="33" spans="2:12" ht="14.45" customHeight="1">
      <c r="B33" s="108" t="s">
        <v>181</v>
      </c>
      <c r="C33" s="107"/>
      <c r="D33" s="106">
        <f>SUM('【方向別】自動車交通量(13)'!D33,'【方向別】自動車交通量(14)'!D33,'【方向別】自動車交通量(15)'!D33,'【方向別】自動車交通量(16)'!D33)</f>
        <v>95</v>
      </c>
      <c r="E33" s="105">
        <f>SUM('【方向別】自動車交通量(13)'!E33,'【方向別】自動車交通量(14)'!E33,'【方向別】自動車交通量(15)'!E33,'【方向別】自動車交通量(16)'!E33)</f>
        <v>2</v>
      </c>
      <c r="F33" s="105">
        <f>SUM('【方向別】自動車交通量(13)'!F33,'【方向別】自動車交通量(14)'!F33,'【方向別】自動車交通量(15)'!F33,'【方向別】自動車交通量(16)'!F33)</f>
        <v>8</v>
      </c>
      <c r="G33" s="105">
        <f>SUM('【方向別】自動車交通量(13)'!G33,'【方向別】自動車交通量(14)'!G33,'【方向別】自動車交通量(15)'!G33,'【方向別】自動車交通量(16)'!G33)</f>
        <v>1</v>
      </c>
      <c r="H33" s="105">
        <f t="shared" si="10"/>
        <v>97</v>
      </c>
      <c r="I33" s="105">
        <f t="shared" si="11"/>
        <v>9</v>
      </c>
      <c r="J33" s="105">
        <f t="shared" si="12"/>
        <v>106</v>
      </c>
      <c r="K33" s="104">
        <f t="shared" si="3"/>
        <v>8.5</v>
      </c>
      <c r="L33" s="103">
        <f t="shared" si="4"/>
        <v>7.8</v>
      </c>
    </row>
    <row r="34" spans="2:12" ht="14.45" customHeight="1">
      <c r="B34" s="108" t="s">
        <v>180</v>
      </c>
      <c r="C34" s="107"/>
      <c r="D34" s="106">
        <f>SUM('【方向別】自動車交通量(13)'!D34,'【方向別】自動車交通量(14)'!D34,'【方向別】自動車交通量(15)'!D34,'【方向別】自動車交通量(16)'!D34)</f>
        <v>93</v>
      </c>
      <c r="E34" s="105">
        <f>SUM('【方向別】自動車交通量(13)'!E34,'【方向別】自動車交通量(14)'!E34,'【方向別】自動車交通量(15)'!E34,'【方向別】自動車交通量(16)'!E34)</f>
        <v>3</v>
      </c>
      <c r="F34" s="105">
        <f>SUM('【方向別】自動車交通量(13)'!F34,'【方向別】自動車交通量(14)'!F34,'【方向別】自動車交通量(15)'!F34,'【方向別】自動車交通量(16)'!F34)</f>
        <v>6</v>
      </c>
      <c r="G34" s="105">
        <f>SUM('【方向別】自動車交通量(13)'!G34,'【方向別】自動車交通量(14)'!G34,'【方向別】自動車交通量(15)'!G34,'【方向別】自動車交通量(16)'!G34)</f>
        <v>2</v>
      </c>
      <c r="H34" s="105">
        <f t="shared" si="10"/>
        <v>96</v>
      </c>
      <c r="I34" s="105">
        <f t="shared" si="11"/>
        <v>8</v>
      </c>
      <c r="J34" s="105">
        <f t="shared" si="12"/>
        <v>104</v>
      </c>
      <c r="K34" s="104">
        <f t="shared" si="3"/>
        <v>7.7</v>
      </c>
      <c r="L34" s="103">
        <f t="shared" si="4"/>
        <v>7.7</v>
      </c>
    </row>
    <row r="35" spans="2:12" ht="14.45" customHeight="1">
      <c r="B35" s="108" t="s">
        <v>179</v>
      </c>
      <c r="C35" s="107"/>
      <c r="D35" s="106">
        <f>SUM('【方向別】自動車交通量(13)'!D35,'【方向別】自動車交通量(14)'!D35,'【方向別】自動車交通量(15)'!D35,'【方向別】自動車交通量(16)'!D35)</f>
        <v>95</v>
      </c>
      <c r="E35" s="105">
        <f>SUM('【方向別】自動車交通量(13)'!E35,'【方向別】自動車交通量(14)'!E35,'【方向別】自動車交通量(15)'!E35,'【方向別】自動車交通量(16)'!E35)</f>
        <v>5</v>
      </c>
      <c r="F35" s="105">
        <f>SUM('【方向別】自動車交通量(13)'!F35,'【方向別】自動車交通量(14)'!F35,'【方向別】自動車交通量(15)'!F35,'【方向別】自動車交通量(16)'!F35)</f>
        <v>3</v>
      </c>
      <c r="G35" s="105">
        <f>SUM('【方向別】自動車交通量(13)'!G35,'【方向別】自動車交通量(14)'!G35,'【方向別】自動車交通量(15)'!G35,'【方向別】自動車交通量(16)'!G35)</f>
        <v>2</v>
      </c>
      <c r="H35" s="105">
        <f t="shared" si="10"/>
        <v>100</v>
      </c>
      <c r="I35" s="105">
        <f t="shared" si="11"/>
        <v>5</v>
      </c>
      <c r="J35" s="105">
        <f t="shared" si="12"/>
        <v>105</v>
      </c>
      <c r="K35" s="104">
        <f t="shared" si="3"/>
        <v>4.8</v>
      </c>
      <c r="L35" s="103">
        <f t="shared" si="4"/>
        <v>7.8</v>
      </c>
    </row>
    <row r="36" spans="2:12" ht="14.45" customHeight="1">
      <c r="B36" s="108" t="s">
        <v>178</v>
      </c>
      <c r="C36" s="107"/>
      <c r="D36" s="106">
        <f>SUM('【方向別】自動車交通量(13)'!D36,'【方向別】自動車交通量(14)'!D36,'【方向別】自動車交通量(15)'!D36,'【方向別】自動車交通量(16)'!D36)</f>
        <v>84</v>
      </c>
      <c r="E36" s="105">
        <f>SUM('【方向別】自動車交通量(13)'!E36,'【方向別】自動車交通量(14)'!E36,'【方向別】自動車交通量(15)'!E36,'【方向別】自動車交通量(16)'!E36)</f>
        <v>2</v>
      </c>
      <c r="F36" s="105">
        <f>SUM('【方向別】自動車交通量(13)'!F36,'【方向別】自動車交通量(14)'!F36,'【方向別】自動車交通量(15)'!F36,'【方向別】自動車交通量(16)'!F36)</f>
        <v>8</v>
      </c>
      <c r="G36" s="105">
        <f>SUM('【方向別】自動車交通量(13)'!G36,'【方向別】自動車交通量(14)'!G36,'【方向別】自動車交通量(15)'!G36,'【方向別】自動車交通量(16)'!G36)</f>
        <v>2</v>
      </c>
      <c r="H36" s="105">
        <f t="shared" si="10"/>
        <v>86</v>
      </c>
      <c r="I36" s="105">
        <f t="shared" si="11"/>
        <v>10</v>
      </c>
      <c r="J36" s="105">
        <f t="shared" si="12"/>
        <v>96</v>
      </c>
      <c r="K36" s="104">
        <f t="shared" si="3"/>
        <v>10.4</v>
      </c>
      <c r="L36" s="103">
        <f t="shared" si="4"/>
        <v>7.1</v>
      </c>
    </row>
    <row r="37" spans="2:12" ht="14.45" customHeight="1">
      <c r="B37" s="108" t="s">
        <v>177</v>
      </c>
      <c r="C37" s="107"/>
      <c r="D37" s="106">
        <f>SUM('【方向別】自動車交通量(13)'!D37,'【方向別】自動車交通量(14)'!D37,'【方向別】自動車交通量(15)'!D37,'【方向別】自動車交通量(16)'!D37)</f>
        <v>77</v>
      </c>
      <c r="E37" s="105">
        <f>SUM('【方向別】自動車交通量(13)'!E37,'【方向別】自動車交通量(14)'!E37,'【方向別】自動車交通量(15)'!E37,'【方向別】自動車交通量(16)'!E37)</f>
        <v>2</v>
      </c>
      <c r="F37" s="105">
        <f>SUM('【方向別】自動車交通量(13)'!F37,'【方向別】自動車交通量(14)'!F37,'【方向別】自動車交通量(15)'!F37,'【方向別】自動車交通量(16)'!F37)</f>
        <v>5</v>
      </c>
      <c r="G37" s="105">
        <f>SUM('【方向別】自動車交通量(13)'!G37,'【方向別】自動車交通量(14)'!G37,'【方向別】自動車交通量(15)'!G37,'【方向別】自動車交通量(16)'!G37)</f>
        <v>2</v>
      </c>
      <c r="H37" s="105">
        <f t="shared" si="10"/>
        <v>79</v>
      </c>
      <c r="I37" s="105">
        <f t="shared" si="11"/>
        <v>7</v>
      </c>
      <c r="J37" s="105">
        <f t="shared" si="12"/>
        <v>86</v>
      </c>
      <c r="K37" s="104">
        <f t="shared" si="3"/>
        <v>8.1</v>
      </c>
      <c r="L37" s="103">
        <f t="shared" si="4"/>
        <v>6.4</v>
      </c>
    </row>
    <row r="38" spans="2:12" ht="14.45" customHeight="1">
      <c r="B38" s="102" t="s">
        <v>99</v>
      </c>
      <c r="C38" s="101"/>
      <c r="D38" s="100">
        <f>SUM('【方向別】自動車交通量(13)'!D38,'【方向別】自動車交通量(14)'!D38,'【方向別】自動車交通量(15)'!D38,'【方向別】自動車交通量(16)'!D38)</f>
        <v>14</v>
      </c>
      <c r="E38" s="99">
        <f>SUM('【方向別】自動車交通量(13)'!E38,'【方向別】自動車交通量(14)'!E38,'【方向別】自動車交通量(15)'!E38,'【方向別】自動車交通量(16)'!E38)</f>
        <v>1</v>
      </c>
      <c r="F38" s="99">
        <f>SUM('【方向別】自動車交通量(13)'!F38,'【方向別】自動車交通量(14)'!F38,'【方向別】自動車交通量(15)'!F38,'【方向別】自動車交通量(16)'!F38)</f>
        <v>0</v>
      </c>
      <c r="G38" s="99">
        <f>SUM('【方向別】自動車交通量(13)'!G38,'【方向別】自動車交通量(14)'!G38,'【方向別】自動車交通量(15)'!G38,'【方向別】自動車交通量(16)'!G38)</f>
        <v>1</v>
      </c>
      <c r="H38" s="99">
        <f t="shared" si="10"/>
        <v>15</v>
      </c>
      <c r="I38" s="99">
        <f t="shared" si="11"/>
        <v>1</v>
      </c>
      <c r="J38" s="99">
        <f t="shared" si="12"/>
        <v>16</v>
      </c>
      <c r="K38" s="98">
        <f t="shared" si="3"/>
        <v>6.3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f>SUM('【方向別】自動車交通量(13)'!D39,'【方向別】自動車交通量(14)'!D39,'【方向別】自動車交通量(15)'!D39,'【方向別】自動車交通量(16)'!D39)</f>
        <v>11</v>
      </c>
      <c r="E39" s="93">
        <f>SUM('【方向別】自動車交通量(13)'!E39,'【方向別】自動車交通量(14)'!E39,'【方向別】自動車交通量(15)'!E39,'【方向別】自動車交通量(16)'!E39)</f>
        <v>1</v>
      </c>
      <c r="F39" s="93">
        <f>SUM('【方向別】自動車交通量(13)'!F39,'【方向別】自動車交通量(14)'!F39,'【方向別】自動車交通量(15)'!F39,'【方向別】自動車交通量(16)'!F39)</f>
        <v>1</v>
      </c>
      <c r="G39" s="93">
        <f>SUM('【方向別】自動車交通量(13)'!G39,'【方向別】自動車交通量(14)'!G39,'【方向別】自動車交通量(15)'!G39,'【方向別】自動車交通量(16)'!G39)</f>
        <v>0</v>
      </c>
      <c r="H39" s="93">
        <f t="shared" si="10"/>
        <v>12</v>
      </c>
      <c r="I39" s="93">
        <f t="shared" si="11"/>
        <v>1</v>
      </c>
      <c r="J39" s="93">
        <f t="shared" si="12"/>
        <v>13</v>
      </c>
      <c r="K39" s="92">
        <f t="shared" si="3"/>
        <v>7.7</v>
      </c>
      <c r="L39" s="91">
        <f t="shared" si="4"/>
        <v>1</v>
      </c>
    </row>
    <row r="40" spans="2:12" ht="14.45" customHeight="1">
      <c r="B40" s="96" t="s">
        <v>97</v>
      </c>
      <c r="C40" s="95"/>
      <c r="D40" s="94">
        <f>SUM('【方向別】自動車交通量(13)'!D40,'【方向別】自動車交通量(14)'!D40,'【方向別】自動車交通量(15)'!D40,'【方向別】自動車交通量(16)'!D40)</f>
        <v>14</v>
      </c>
      <c r="E40" s="93">
        <f>SUM('【方向別】自動車交通量(13)'!E40,'【方向別】自動車交通量(14)'!E40,'【方向別】自動車交通量(15)'!E40,'【方向別】自動車交通量(16)'!E40)</f>
        <v>3</v>
      </c>
      <c r="F40" s="93">
        <f>SUM('【方向別】自動車交通量(13)'!F40,'【方向別】自動車交通量(14)'!F40,'【方向別】自動車交通量(15)'!F40,'【方向別】自動車交通量(16)'!F40)</f>
        <v>0</v>
      </c>
      <c r="G40" s="93">
        <f>SUM('【方向別】自動車交通量(13)'!G40,'【方向別】自動車交通量(14)'!G40,'【方向別】自動車交通量(15)'!G40,'【方向別】自動車交通量(16)'!G40)</f>
        <v>0</v>
      </c>
      <c r="H40" s="93">
        <f t="shared" si="10"/>
        <v>17</v>
      </c>
      <c r="I40" s="93">
        <f t="shared" si="11"/>
        <v>0</v>
      </c>
      <c r="J40" s="93">
        <f t="shared" si="12"/>
        <v>17</v>
      </c>
      <c r="K40" s="92">
        <f t="shared" si="3"/>
        <v>0</v>
      </c>
      <c r="L40" s="91">
        <f t="shared" si="4"/>
        <v>1.3</v>
      </c>
    </row>
    <row r="41" spans="2:12" ht="14.45" customHeight="1">
      <c r="B41" s="96" t="s">
        <v>96</v>
      </c>
      <c r="C41" s="95"/>
      <c r="D41" s="94">
        <f>SUM('【方向別】自動車交通量(13)'!D41,'【方向別】自動車交通量(14)'!D41,'【方向別】自動車交通量(15)'!D41,'【方向別】自動車交通量(16)'!D41)</f>
        <v>8</v>
      </c>
      <c r="E41" s="93">
        <f>SUM('【方向別】自動車交通量(13)'!E41,'【方向別】自動車交通量(14)'!E41,'【方向別】自動車交通量(15)'!E41,'【方向別】自動車交通量(16)'!E41)</f>
        <v>0</v>
      </c>
      <c r="F41" s="93">
        <f>SUM('【方向別】自動車交通量(13)'!F41,'【方向別】自動車交通量(14)'!F41,'【方向別】自動車交通量(15)'!F41,'【方向別】自動車交通量(16)'!F41)</f>
        <v>0</v>
      </c>
      <c r="G41" s="93">
        <f>SUM('【方向別】自動車交通量(13)'!G41,'【方向別】自動車交通量(14)'!G41,'【方向別】自動車交通量(15)'!G41,'【方向別】自動車交通量(16)'!G41)</f>
        <v>0</v>
      </c>
      <c r="H41" s="93">
        <f t="shared" si="10"/>
        <v>8</v>
      </c>
      <c r="I41" s="93">
        <f t="shared" si="11"/>
        <v>0</v>
      </c>
      <c r="J41" s="93">
        <f t="shared" si="12"/>
        <v>8</v>
      </c>
      <c r="K41" s="92">
        <f t="shared" si="3"/>
        <v>0</v>
      </c>
      <c r="L41" s="91">
        <f t="shared" si="4"/>
        <v>0.6</v>
      </c>
    </row>
    <row r="42" spans="2:12" ht="14.45" customHeight="1">
      <c r="B42" s="96" t="s">
        <v>95</v>
      </c>
      <c r="C42" s="95"/>
      <c r="D42" s="94">
        <f>SUM('【方向別】自動車交通量(13)'!D42,'【方向別】自動車交通量(14)'!D42,'【方向別】自動車交通量(15)'!D42,'【方向別】自動車交通量(16)'!D42)</f>
        <v>16</v>
      </c>
      <c r="E42" s="93">
        <f>SUM('【方向別】自動車交通量(13)'!E42,'【方向別】自動車交通量(14)'!E42,'【方向別】自動車交通量(15)'!E42,'【方向別】自動車交通量(16)'!E42)</f>
        <v>1</v>
      </c>
      <c r="F42" s="93">
        <f>SUM('【方向別】自動車交通量(13)'!F42,'【方向別】自動車交通量(14)'!F42,'【方向別】自動車交通量(15)'!F42,'【方向別】自動車交通量(16)'!F42)</f>
        <v>0</v>
      </c>
      <c r="G42" s="93">
        <f>SUM('【方向別】自動車交通量(13)'!G42,'【方向別】自動車交通量(14)'!G42,'【方向別】自動車交通量(15)'!G42,'【方向別】自動車交通量(16)'!G42)</f>
        <v>1</v>
      </c>
      <c r="H42" s="93">
        <f t="shared" si="10"/>
        <v>17</v>
      </c>
      <c r="I42" s="93">
        <f t="shared" si="11"/>
        <v>1</v>
      </c>
      <c r="J42" s="93">
        <f t="shared" si="12"/>
        <v>18</v>
      </c>
      <c r="K42" s="92">
        <f t="shared" si="3"/>
        <v>5.6</v>
      </c>
      <c r="L42" s="91">
        <f t="shared" si="4"/>
        <v>1.3</v>
      </c>
    </row>
    <row r="43" spans="2:12" ht="14.45" customHeight="1">
      <c r="B43" s="90" t="s">
        <v>176</v>
      </c>
      <c r="C43" s="89"/>
      <c r="D43" s="88">
        <f>SUM('【方向別】自動車交通量(13)'!D43,'【方向別】自動車交通量(14)'!D43,'【方向別】自動車交通量(15)'!D43,'【方向別】自動車交通量(16)'!D43)</f>
        <v>13</v>
      </c>
      <c r="E43" s="87">
        <f>SUM('【方向別】自動車交通量(13)'!E43,'【方向別】自動車交通量(14)'!E43,'【方向別】自動車交通量(15)'!E43,'【方向別】自動車交通量(16)'!E43)</f>
        <v>0</v>
      </c>
      <c r="F43" s="87">
        <f>SUM('【方向別】自動車交通量(13)'!F43,'【方向別】自動車交通量(14)'!F43,'【方向別】自動車交通量(15)'!F43,'【方向別】自動車交通量(16)'!F43)</f>
        <v>0</v>
      </c>
      <c r="G43" s="87">
        <f>SUM('【方向別】自動車交通量(13)'!G43,'【方向別】自動車交通量(14)'!G43,'【方向別】自動車交通量(15)'!G43,'【方向別】自動車交通量(16)'!G43)</f>
        <v>1</v>
      </c>
      <c r="H43" s="87">
        <f t="shared" si="10"/>
        <v>13</v>
      </c>
      <c r="I43" s="87">
        <f t="shared" si="11"/>
        <v>1</v>
      </c>
      <c r="J43" s="87">
        <f t="shared" si="12"/>
        <v>14</v>
      </c>
      <c r="K43" s="86">
        <f t="shared" si="3"/>
        <v>7.1</v>
      </c>
      <c r="L43" s="85">
        <f t="shared" si="4"/>
        <v>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76</v>
      </c>
      <c r="E44" s="81">
        <f t="shared" si="13"/>
        <v>6</v>
      </c>
      <c r="F44" s="81">
        <f t="shared" si="13"/>
        <v>1</v>
      </c>
      <c r="G44" s="81">
        <f t="shared" si="13"/>
        <v>3</v>
      </c>
      <c r="H44" s="81">
        <f t="shared" si="13"/>
        <v>82</v>
      </c>
      <c r="I44" s="81">
        <f t="shared" si="13"/>
        <v>4</v>
      </c>
      <c r="J44" s="81">
        <f t="shared" si="13"/>
        <v>86</v>
      </c>
      <c r="K44" s="80">
        <f t="shared" si="3"/>
        <v>4.7</v>
      </c>
      <c r="L44" s="79">
        <f t="shared" si="4"/>
        <v>6.4</v>
      </c>
    </row>
    <row r="45" spans="2:12" ht="14.45" customHeight="1" thickTop="1">
      <c r="B45" s="102" t="s">
        <v>92</v>
      </c>
      <c r="C45" s="101"/>
      <c r="D45" s="100">
        <f>SUM('【方向別】自動車交通量(13)'!D45,'【方向別】自動車交通量(14)'!D45,'【方向別】自動車交通量(15)'!D45,'【方向別】自動車交通量(16)'!D45)</f>
        <v>14</v>
      </c>
      <c r="E45" s="99">
        <f>SUM('【方向別】自動車交通量(13)'!E45,'【方向別】自動車交通量(14)'!E45,'【方向別】自動車交通量(15)'!E45,'【方向別】自動車交通量(16)'!E45)</f>
        <v>2</v>
      </c>
      <c r="F45" s="99">
        <f>SUM('【方向別】自動車交通量(13)'!F45,'【方向別】自動車交通量(14)'!F45,'【方向別】自動車交通量(15)'!F45,'【方向別】自動車交通量(16)'!F45)</f>
        <v>2</v>
      </c>
      <c r="G45" s="99">
        <f>SUM('【方向別】自動車交通量(13)'!G45,'【方向別】自動車交通量(14)'!G45,'【方向別】自動車交通量(15)'!G45,'【方向別】自動車交通量(16)'!G45)</f>
        <v>0</v>
      </c>
      <c r="H45" s="99">
        <f t="shared" ref="H45:H50" si="14">SUM(D45:E45)</f>
        <v>16</v>
      </c>
      <c r="I45" s="99">
        <f t="shared" ref="I45:I50" si="15">SUM(F45:G45)</f>
        <v>2</v>
      </c>
      <c r="J45" s="99">
        <f t="shared" ref="J45:J50" si="16">SUM(H45:I45)</f>
        <v>18</v>
      </c>
      <c r="K45" s="98">
        <f t="shared" si="3"/>
        <v>11.1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f>SUM('【方向別】自動車交通量(13)'!D46,'【方向別】自動車交通量(14)'!D46,'【方向別】自動車交通量(15)'!D46,'【方向別】自動車交通量(16)'!D46)</f>
        <v>14</v>
      </c>
      <c r="E46" s="93">
        <f>SUM('【方向別】自動車交通量(13)'!E46,'【方向別】自動車交通量(14)'!E46,'【方向別】自動車交通量(15)'!E46,'【方向別】自動車交通量(16)'!E46)</f>
        <v>0</v>
      </c>
      <c r="F46" s="93">
        <f>SUM('【方向別】自動車交通量(13)'!F46,'【方向別】自動車交通量(14)'!F46,'【方向別】自動車交通量(15)'!F46,'【方向別】自動車交通量(16)'!F46)</f>
        <v>0</v>
      </c>
      <c r="G46" s="93">
        <f>SUM('【方向別】自動車交通量(13)'!G46,'【方向別】自動車交通量(14)'!G46,'【方向別】自動車交通量(15)'!G46,'【方向別】自動車交通量(16)'!G46)</f>
        <v>1</v>
      </c>
      <c r="H46" s="93">
        <f t="shared" si="14"/>
        <v>14</v>
      </c>
      <c r="I46" s="93">
        <f t="shared" si="15"/>
        <v>1</v>
      </c>
      <c r="J46" s="93">
        <f t="shared" si="16"/>
        <v>15</v>
      </c>
      <c r="K46" s="92">
        <f t="shared" si="3"/>
        <v>6.7</v>
      </c>
      <c r="L46" s="91">
        <f t="shared" si="4"/>
        <v>1.1000000000000001</v>
      </c>
    </row>
    <row r="47" spans="2:12" ht="14.45" customHeight="1">
      <c r="B47" s="96" t="s">
        <v>90</v>
      </c>
      <c r="C47" s="95"/>
      <c r="D47" s="94">
        <f>SUM('【方向別】自動車交通量(13)'!D47,'【方向別】自動車交通量(14)'!D47,'【方向別】自動車交通量(15)'!D47,'【方向別】自動車交通量(16)'!D47)</f>
        <v>9</v>
      </c>
      <c r="E47" s="93">
        <f>SUM('【方向別】自動車交通量(13)'!E47,'【方向別】自動車交通量(14)'!E47,'【方向別】自動車交通量(15)'!E47,'【方向別】自動車交通量(16)'!E47)</f>
        <v>1</v>
      </c>
      <c r="F47" s="93">
        <f>SUM('【方向別】自動車交通量(13)'!F47,'【方向別】自動車交通量(14)'!F47,'【方向別】自動車交通量(15)'!F47,'【方向別】自動車交通量(16)'!F47)</f>
        <v>0</v>
      </c>
      <c r="G47" s="93">
        <f>SUM('【方向別】自動車交通量(13)'!G47,'【方向別】自動車交通量(14)'!G47,'【方向別】自動車交通量(15)'!G47,'【方向別】自動車交通量(16)'!G47)</f>
        <v>0</v>
      </c>
      <c r="H47" s="93">
        <f t="shared" si="14"/>
        <v>10</v>
      </c>
      <c r="I47" s="93">
        <f t="shared" si="15"/>
        <v>0</v>
      </c>
      <c r="J47" s="93">
        <f t="shared" si="16"/>
        <v>10</v>
      </c>
      <c r="K47" s="92">
        <f t="shared" si="3"/>
        <v>0</v>
      </c>
      <c r="L47" s="91">
        <f t="shared" si="4"/>
        <v>0.7</v>
      </c>
    </row>
    <row r="48" spans="2:12" ht="14.45" customHeight="1">
      <c r="B48" s="96" t="s">
        <v>89</v>
      </c>
      <c r="C48" s="95"/>
      <c r="D48" s="94">
        <f>SUM('【方向別】自動車交通量(13)'!D48,'【方向別】自動車交通量(14)'!D48,'【方向別】自動車交通量(15)'!D48,'【方向別】自動車交通量(16)'!D48)</f>
        <v>11</v>
      </c>
      <c r="E48" s="93">
        <f>SUM('【方向別】自動車交通量(13)'!E48,'【方向別】自動車交通量(14)'!E48,'【方向別】自動車交通量(15)'!E48,'【方向別】自動車交通量(16)'!E48)</f>
        <v>0</v>
      </c>
      <c r="F48" s="93">
        <f>SUM('【方向別】自動車交通量(13)'!F48,'【方向別】自動車交通量(14)'!F48,'【方向別】自動車交通量(15)'!F48,'【方向別】自動車交通量(16)'!F48)</f>
        <v>0</v>
      </c>
      <c r="G48" s="93">
        <f>SUM('【方向別】自動車交通量(13)'!G48,'【方向別】自動車交通量(14)'!G48,'【方向別】自動車交通量(15)'!G48,'【方向別】自動車交通量(16)'!G48)</f>
        <v>0</v>
      </c>
      <c r="H48" s="93">
        <f t="shared" si="14"/>
        <v>11</v>
      </c>
      <c r="I48" s="93">
        <f t="shared" si="15"/>
        <v>0</v>
      </c>
      <c r="J48" s="93">
        <f t="shared" si="16"/>
        <v>11</v>
      </c>
      <c r="K48" s="92">
        <f t="shared" si="3"/>
        <v>0</v>
      </c>
      <c r="L48" s="91">
        <f t="shared" si="4"/>
        <v>0.8</v>
      </c>
    </row>
    <row r="49" spans="2:13" ht="14.45" customHeight="1">
      <c r="B49" s="96" t="s">
        <v>88</v>
      </c>
      <c r="C49" s="95"/>
      <c r="D49" s="94">
        <f>SUM('【方向別】自動車交通量(13)'!D49,'【方向別】自動車交通量(14)'!D49,'【方向別】自動車交通量(15)'!D49,'【方向別】自動車交通量(16)'!D49)</f>
        <v>10</v>
      </c>
      <c r="E49" s="93">
        <f>SUM('【方向別】自動車交通量(13)'!E49,'【方向別】自動車交通量(14)'!E49,'【方向別】自動車交通量(15)'!E49,'【方向別】自動車交通量(16)'!E49)</f>
        <v>2</v>
      </c>
      <c r="F49" s="93">
        <f>SUM('【方向別】自動車交通量(13)'!F49,'【方向別】自動車交通量(14)'!F49,'【方向別】自動車交通量(15)'!F49,'【方向別】自動車交通量(16)'!F49)</f>
        <v>1</v>
      </c>
      <c r="G49" s="93">
        <f>SUM('【方向別】自動車交通量(13)'!G49,'【方向別】自動車交通量(14)'!G49,'【方向別】自動車交通量(15)'!G49,'【方向別】自動車交通量(16)'!G49)</f>
        <v>1</v>
      </c>
      <c r="H49" s="93">
        <f t="shared" si="14"/>
        <v>12</v>
      </c>
      <c r="I49" s="93">
        <f t="shared" si="15"/>
        <v>2</v>
      </c>
      <c r="J49" s="93">
        <f t="shared" si="16"/>
        <v>14</v>
      </c>
      <c r="K49" s="92">
        <f t="shared" si="3"/>
        <v>14.3</v>
      </c>
      <c r="L49" s="91">
        <f t="shared" si="4"/>
        <v>1</v>
      </c>
    </row>
    <row r="50" spans="2:13" ht="14.45" customHeight="1">
      <c r="B50" s="90" t="s">
        <v>175</v>
      </c>
      <c r="C50" s="89"/>
      <c r="D50" s="88">
        <f>SUM('【方向別】自動車交通量(13)'!D50,'【方向別】自動車交通量(14)'!D50,'【方向別】自動車交通量(15)'!D50,'【方向別】自動車交通量(16)'!D50)</f>
        <v>9</v>
      </c>
      <c r="E50" s="87">
        <f>SUM('【方向別】自動車交通量(13)'!E50,'【方向別】自動車交通量(14)'!E50,'【方向別】自動車交通量(15)'!E50,'【方向別】自動車交通量(16)'!E50)</f>
        <v>0</v>
      </c>
      <c r="F50" s="87">
        <f>SUM('【方向別】自動車交通量(13)'!F50,'【方向別】自動車交通量(14)'!F50,'【方向別】自動車交通量(15)'!F50,'【方向別】自動車交通量(16)'!F50)</f>
        <v>0</v>
      </c>
      <c r="G50" s="87">
        <f>SUM('【方向別】自動車交通量(13)'!G50,'【方向別】自動車交通量(14)'!G50,'【方向別】自動車交通量(15)'!G50,'【方向別】自動車交通量(16)'!G50)</f>
        <v>1</v>
      </c>
      <c r="H50" s="87">
        <f t="shared" si="14"/>
        <v>9</v>
      </c>
      <c r="I50" s="87">
        <f t="shared" si="15"/>
        <v>1</v>
      </c>
      <c r="J50" s="87">
        <f t="shared" si="16"/>
        <v>10</v>
      </c>
      <c r="K50" s="86">
        <f t="shared" si="3"/>
        <v>10</v>
      </c>
      <c r="L50" s="85">
        <f t="shared" si="4"/>
        <v>0.7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67</v>
      </c>
      <c r="E51" s="81">
        <f t="shared" si="17"/>
        <v>5</v>
      </c>
      <c r="F51" s="81">
        <f t="shared" si="17"/>
        <v>3</v>
      </c>
      <c r="G51" s="81">
        <f t="shared" si="17"/>
        <v>3</v>
      </c>
      <c r="H51" s="81">
        <f t="shared" si="17"/>
        <v>72</v>
      </c>
      <c r="I51" s="81">
        <f t="shared" si="17"/>
        <v>6</v>
      </c>
      <c r="J51" s="81">
        <f t="shared" si="17"/>
        <v>78</v>
      </c>
      <c r="K51" s="80">
        <f t="shared" si="3"/>
        <v>7.7</v>
      </c>
      <c r="L51" s="79">
        <f t="shared" si="4"/>
        <v>5.8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1226</v>
      </c>
      <c r="E52" s="75">
        <f t="shared" si="18"/>
        <v>41</v>
      </c>
      <c r="F52" s="75">
        <f t="shared" si="18"/>
        <v>59</v>
      </c>
      <c r="G52" s="75">
        <f t="shared" si="18"/>
        <v>28</v>
      </c>
      <c r="H52" s="75">
        <f t="shared" si="18"/>
        <v>1267</v>
      </c>
      <c r="I52" s="75">
        <f t="shared" si="18"/>
        <v>87</v>
      </c>
      <c r="J52" s="75">
        <f t="shared" si="18"/>
        <v>1354</v>
      </c>
      <c r="K52" s="74">
        <f t="shared" si="3"/>
        <v>6.4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7" sqref="M17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195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SUM('【方向別】自動車交通量(2)'!D16,'【方向別】自動車交通量(7)'!D16,'【方向別】自動車交通量(12)'!D16,'【方向別】自動車交通量(17)'!D16)</f>
        <v>4</v>
      </c>
      <c r="E16" s="99">
        <f>SUM('【方向別】自動車交通量(2)'!E16,'【方向別】自動車交通量(7)'!E16,'【方向別】自動車交通量(12)'!E16,'【方向別】自動車交通量(17)'!E16)</f>
        <v>0</v>
      </c>
      <c r="F16" s="99">
        <f>SUM('【方向別】自動車交通量(2)'!F16,'【方向別】自動車交通量(7)'!F16,'【方向別】自動車交通量(12)'!F16,'【方向別】自動車交通量(17)'!F16)</f>
        <v>0</v>
      </c>
      <c r="G16" s="99">
        <f>SUM('【方向別】自動車交通量(2)'!G16,'【方向別】自動車交通量(7)'!G16,'【方向別】自動車交通量(12)'!G16,'【方向別】自動車交通量(17)'!G16)</f>
        <v>1</v>
      </c>
      <c r="H16" s="99">
        <f t="shared" ref="H16:H21" si="0">SUM(D16:E16)</f>
        <v>4</v>
      </c>
      <c r="I16" s="99">
        <f t="shared" ref="I16:I21" si="1">SUM(F16:G16)</f>
        <v>1</v>
      </c>
      <c r="J16" s="99">
        <f t="shared" ref="J16:J21" si="2">SUM(H16:I16)</f>
        <v>5</v>
      </c>
      <c r="K16" s="98">
        <f t="shared" ref="K16:K52" si="3">IF(J16=0,0,ROUND(I16/J16*100,1))</f>
        <v>20</v>
      </c>
      <c r="L16" s="97">
        <f t="shared" ref="L16:L52" si="4">IF(J16=0,0,ROUND(J16/$J$52*100,1))</f>
        <v>0.4</v>
      </c>
    </row>
    <row r="17" spans="2:12" ht="14.45" customHeight="1">
      <c r="B17" s="96" t="s">
        <v>190</v>
      </c>
      <c r="C17" s="95"/>
      <c r="D17" s="94">
        <f>SUM('【方向別】自動車交通量(2)'!D17,'【方向別】自動車交通量(7)'!D17,'【方向別】自動車交通量(12)'!D17,'【方向別】自動車交通量(17)'!D17)</f>
        <v>5</v>
      </c>
      <c r="E17" s="93">
        <f>SUM('【方向別】自動車交通量(2)'!E17,'【方向別】自動車交通量(7)'!E17,'【方向別】自動車交通量(12)'!E17,'【方向別】自動車交通量(17)'!E17)</f>
        <v>0</v>
      </c>
      <c r="F17" s="93">
        <f>SUM('【方向別】自動車交通量(2)'!F17,'【方向別】自動車交通量(7)'!F17,'【方向別】自動車交通量(12)'!F17,'【方向別】自動車交通量(17)'!F17)</f>
        <v>0</v>
      </c>
      <c r="G17" s="93">
        <f>SUM('【方向別】自動車交通量(2)'!G17,'【方向別】自動車交通量(7)'!G17,'【方向別】自動車交通量(12)'!G17,'【方向別】自動車交通量(17)'!G17)</f>
        <v>1</v>
      </c>
      <c r="H17" s="93">
        <f t="shared" si="0"/>
        <v>5</v>
      </c>
      <c r="I17" s="93">
        <f t="shared" si="1"/>
        <v>1</v>
      </c>
      <c r="J17" s="93">
        <f t="shared" si="2"/>
        <v>6</v>
      </c>
      <c r="K17" s="92">
        <f t="shared" si="3"/>
        <v>16.7</v>
      </c>
      <c r="L17" s="91">
        <f t="shared" si="4"/>
        <v>0.5</v>
      </c>
    </row>
    <row r="18" spans="2:12" ht="14.45" customHeight="1">
      <c r="B18" s="96" t="s">
        <v>189</v>
      </c>
      <c r="C18" s="95"/>
      <c r="D18" s="94">
        <f>SUM('【方向別】自動車交通量(2)'!D18,'【方向別】自動車交通量(7)'!D18,'【方向別】自動車交通量(12)'!D18,'【方向別】自動車交通量(17)'!D18)</f>
        <v>8</v>
      </c>
      <c r="E18" s="93">
        <f>SUM('【方向別】自動車交通量(2)'!E18,'【方向別】自動車交通量(7)'!E18,'【方向別】自動車交通量(12)'!E18,'【方向別】自動車交通量(17)'!E18)</f>
        <v>1</v>
      </c>
      <c r="F18" s="93">
        <f>SUM('【方向別】自動車交通量(2)'!F18,'【方向別】自動車交通量(7)'!F18,'【方向別】自動車交通量(12)'!F18,'【方向別】自動車交通量(17)'!F18)</f>
        <v>0</v>
      </c>
      <c r="G18" s="93">
        <f>SUM('【方向別】自動車交通量(2)'!G18,'【方向別】自動車交通量(7)'!G18,'【方向別】自動車交通量(12)'!G18,'【方向別】自動車交通量(17)'!G18)</f>
        <v>1</v>
      </c>
      <c r="H18" s="93">
        <f t="shared" si="0"/>
        <v>9</v>
      </c>
      <c r="I18" s="93">
        <f t="shared" si="1"/>
        <v>1</v>
      </c>
      <c r="J18" s="93">
        <f t="shared" si="2"/>
        <v>10</v>
      </c>
      <c r="K18" s="92">
        <f t="shared" si="3"/>
        <v>10</v>
      </c>
      <c r="L18" s="91">
        <f t="shared" si="4"/>
        <v>0.8</v>
      </c>
    </row>
    <row r="19" spans="2:12" ht="14.45" customHeight="1">
      <c r="B19" s="96" t="s">
        <v>188</v>
      </c>
      <c r="C19" s="95"/>
      <c r="D19" s="94">
        <f>SUM('【方向別】自動車交通量(2)'!D19,'【方向別】自動車交通量(7)'!D19,'【方向別】自動車交通量(12)'!D19,'【方向別】自動車交通量(17)'!D19)</f>
        <v>5</v>
      </c>
      <c r="E19" s="93">
        <f>SUM('【方向別】自動車交通量(2)'!E19,'【方向別】自動車交通量(7)'!E19,'【方向別】自動車交通量(12)'!E19,'【方向別】自動車交通量(17)'!E19)</f>
        <v>0</v>
      </c>
      <c r="F19" s="93">
        <f>SUM('【方向別】自動車交通量(2)'!F19,'【方向別】自動車交通量(7)'!F19,'【方向別】自動車交通量(12)'!F19,'【方向別】自動車交通量(17)'!F19)</f>
        <v>1</v>
      </c>
      <c r="G19" s="93">
        <f>SUM('【方向別】自動車交通量(2)'!G19,'【方向別】自動車交通量(7)'!G19,'【方向別】自動車交通量(12)'!G19,'【方向別】自動車交通量(17)'!G19)</f>
        <v>0</v>
      </c>
      <c r="H19" s="93">
        <f t="shared" si="0"/>
        <v>5</v>
      </c>
      <c r="I19" s="93">
        <f t="shared" si="1"/>
        <v>1</v>
      </c>
      <c r="J19" s="93">
        <f t="shared" si="2"/>
        <v>6</v>
      </c>
      <c r="K19" s="92">
        <f t="shared" si="3"/>
        <v>16.7</v>
      </c>
      <c r="L19" s="91">
        <f t="shared" si="4"/>
        <v>0.5</v>
      </c>
    </row>
    <row r="20" spans="2:12" ht="14.45" customHeight="1">
      <c r="B20" s="96" t="s">
        <v>187</v>
      </c>
      <c r="C20" s="95"/>
      <c r="D20" s="94">
        <f>SUM('【方向別】自動車交通量(2)'!D20,'【方向別】自動車交通量(7)'!D20,'【方向別】自動車交通量(12)'!D20,'【方向別】自動車交通量(17)'!D20)</f>
        <v>9</v>
      </c>
      <c r="E20" s="93">
        <f>SUM('【方向別】自動車交通量(2)'!E20,'【方向別】自動車交通量(7)'!E20,'【方向別】自動車交通量(12)'!E20,'【方向別】自動車交通量(17)'!E20)</f>
        <v>1</v>
      </c>
      <c r="F20" s="93">
        <f>SUM('【方向別】自動車交通量(2)'!F20,'【方向別】自動車交通量(7)'!F20,'【方向別】自動車交通量(12)'!F20,'【方向別】自動車交通量(17)'!F20)</f>
        <v>0</v>
      </c>
      <c r="G20" s="93">
        <f>SUM('【方向別】自動車交通量(2)'!G20,'【方向別】自動車交通量(7)'!G20,'【方向別】自動車交通量(12)'!G20,'【方向別】自動車交通量(17)'!G20)</f>
        <v>1</v>
      </c>
      <c r="H20" s="93">
        <f t="shared" si="0"/>
        <v>10</v>
      </c>
      <c r="I20" s="93">
        <f t="shared" si="1"/>
        <v>1</v>
      </c>
      <c r="J20" s="93">
        <f t="shared" si="2"/>
        <v>11</v>
      </c>
      <c r="K20" s="92">
        <f t="shared" si="3"/>
        <v>9.1</v>
      </c>
      <c r="L20" s="91">
        <f t="shared" si="4"/>
        <v>0.9</v>
      </c>
    </row>
    <row r="21" spans="2:12" ht="14.45" customHeight="1">
      <c r="B21" s="90" t="s">
        <v>186</v>
      </c>
      <c r="C21" s="89"/>
      <c r="D21" s="88">
        <f>SUM('【方向別】自動車交通量(2)'!D21,'【方向別】自動車交通量(7)'!D21,'【方向別】自動車交通量(12)'!D21,'【方向別】自動車交通量(17)'!D21)</f>
        <v>7</v>
      </c>
      <c r="E21" s="87">
        <f>SUM('【方向別】自動車交通量(2)'!E21,'【方向別】自動車交通量(7)'!E21,'【方向別】自動車交通量(12)'!E21,'【方向別】自動車交通量(17)'!E21)</f>
        <v>0</v>
      </c>
      <c r="F21" s="87">
        <f>SUM('【方向別】自動車交通量(2)'!F21,'【方向別】自動車交通量(7)'!F21,'【方向別】自動車交通量(12)'!F21,'【方向別】自動車交通量(17)'!F21)</f>
        <v>0</v>
      </c>
      <c r="G21" s="87">
        <f>SUM('【方向別】自動車交通量(2)'!G21,'【方向別】自動車交通量(7)'!G21,'【方向別】自動車交通量(12)'!G21,'【方向別】自動車交通量(17)'!G21)</f>
        <v>1</v>
      </c>
      <c r="H21" s="87">
        <f t="shared" si="0"/>
        <v>7</v>
      </c>
      <c r="I21" s="87">
        <f t="shared" si="1"/>
        <v>1</v>
      </c>
      <c r="J21" s="87">
        <f t="shared" si="2"/>
        <v>8</v>
      </c>
      <c r="K21" s="86">
        <f t="shared" si="3"/>
        <v>12.5</v>
      </c>
      <c r="L21" s="85">
        <f t="shared" si="4"/>
        <v>0.7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38</v>
      </c>
      <c r="E22" s="81">
        <f t="shared" si="5"/>
        <v>2</v>
      </c>
      <c r="F22" s="81">
        <f t="shared" si="5"/>
        <v>1</v>
      </c>
      <c r="G22" s="81">
        <f t="shared" si="5"/>
        <v>5</v>
      </c>
      <c r="H22" s="81">
        <f t="shared" si="5"/>
        <v>40</v>
      </c>
      <c r="I22" s="81">
        <f t="shared" si="5"/>
        <v>6</v>
      </c>
      <c r="J22" s="81">
        <f t="shared" si="5"/>
        <v>46</v>
      </c>
      <c r="K22" s="80">
        <f t="shared" si="3"/>
        <v>13</v>
      </c>
      <c r="L22" s="79">
        <f t="shared" si="4"/>
        <v>3.8</v>
      </c>
    </row>
    <row r="23" spans="2:12" ht="14.45" customHeight="1" thickTop="1">
      <c r="B23" s="102" t="s">
        <v>114</v>
      </c>
      <c r="C23" s="101"/>
      <c r="D23" s="100">
        <f>SUM('【方向別】自動車交通量(2)'!D23,'【方向別】自動車交通量(7)'!D23,'【方向別】自動車交通量(12)'!D23,'【方向別】自動車交通量(17)'!D23)</f>
        <v>10</v>
      </c>
      <c r="E23" s="99">
        <f>SUM('【方向別】自動車交通量(2)'!E23,'【方向別】自動車交通量(7)'!E23,'【方向別】自動車交通量(12)'!E23,'【方向別】自動車交通量(17)'!E23)</f>
        <v>1</v>
      </c>
      <c r="F23" s="99">
        <f>SUM('【方向別】自動車交通量(2)'!F23,'【方向別】自動車交通量(7)'!F23,'【方向別】自動車交通量(12)'!F23,'【方向別】自動車交通量(17)'!F23)</f>
        <v>0</v>
      </c>
      <c r="G23" s="99">
        <f>SUM('【方向別】自動車交通量(2)'!G23,'【方向別】自動車交通量(7)'!G23,'【方向別】自動車交通量(12)'!G23,'【方向別】自動車交通量(17)'!G23)</f>
        <v>1</v>
      </c>
      <c r="H23" s="99">
        <f t="shared" ref="H23:H28" si="6">SUM(D23:E23)</f>
        <v>11</v>
      </c>
      <c r="I23" s="99">
        <f t="shared" ref="I23:I28" si="7">SUM(F23:G23)</f>
        <v>1</v>
      </c>
      <c r="J23" s="99">
        <f t="shared" ref="J23:J28" si="8">SUM(H23:I23)</f>
        <v>12</v>
      </c>
      <c r="K23" s="98">
        <f t="shared" si="3"/>
        <v>8.3000000000000007</v>
      </c>
      <c r="L23" s="97">
        <f t="shared" si="4"/>
        <v>1</v>
      </c>
    </row>
    <row r="24" spans="2:12" ht="14.45" customHeight="1">
      <c r="B24" s="96" t="s">
        <v>113</v>
      </c>
      <c r="C24" s="95"/>
      <c r="D24" s="94">
        <f>SUM('【方向別】自動車交通量(2)'!D24,'【方向別】自動車交通量(7)'!D24,'【方向別】自動車交通量(12)'!D24,'【方向別】自動車交通量(17)'!D24)</f>
        <v>7</v>
      </c>
      <c r="E24" s="93">
        <f>SUM('【方向別】自動車交通量(2)'!E24,'【方向別】自動車交通量(7)'!E24,'【方向別】自動車交通量(12)'!E24,'【方向別】自動車交通量(17)'!E24)</f>
        <v>0</v>
      </c>
      <c r="F24" s="93">
        <f>SUM('【方向別】自動車交通量(2)'!F24,'【方向別】自動車交通量(7)'!F24,'【方向別】自動車交通量(12)'!F24,'【方向別】自動車交通量(17)'!F24)</f>
        <v>1</v>
      </c>
      <c r="G24" s="93">
        <f>SUM('【方向別】自動車交通量(2)'!G24,'【方向別】自動車交通量(7)'!G24,'【方向別】自動車交通量(12)'!G24,'【方向別】自動車交通量(17)'!G24)</f>
        <v>0</v>
      </c>
      <c r="H24" s="93">
        <f t="shared" si="6"/>
        <v>7</v>
      </c>
      <c r="I24" s="93">
        <f t="shared" si="7"/>
        <v>1</v>
      </c>
      <c r="J24" s="93">
        <f t="shared" si="8"/>
        <v>8</v>
      </c>
      <c r="K24" s="92">
        <f t="shared" si="3"/>
        <v>12.5</v>
      </c>
      <c r="L24" s="91">
        <f t="shared" si="4"/>
        <v>0.7</v>
      </c>
    </row>
    <row r="25" spans="2:12" ht="14.45" customHeight="1">
      <c r="B25" s="96" t="s">
        <v>112</v>
      </c>
      <c r="C25" s="95"/>
      <c r="D25" s="94">
        <f>SUM('【方向別】自動車交通量(2)'!D25,'【方向別】自動車交通量(7)'!D25,'【方向別】自動車交通量(12)'!D25,'【方向別】自動車交通量(17)'!D25)</f>
        <v>6</v>
      </c>
      <c r="E25" s="93">
        <f>SUM('【方向別】自動車交通量(2)'!E25,'【方向別】自動車交通量(7)'!E25,'【方向別】自動車交通量(12)'!E25,'【方向別】自動車交通量(17)'!E25)</f>
        <v>3</v>
      </c>
      <c r="F25" s="93">
        <f>SUM('【方向別】自動車交通量(2)'!F25,'【方向別】自動車交通量(7)'!F25,'【方向別】自動車交通量(12)'!F25,'【方向別】自動車交通量(17)'!F25)</f>
        <v>0</v>
      </c>
      <c r="G25" s="93">
        <f>SUM('【方向別】自動車交通量(2)'!G25,'【方向別】自動車交通量(7)'!G25,'【方向別】自動車交通量(12)'!G25,'【方向別】自動車交通量(17)'!G25)</f>
        <v>1</v>
      </c>
      <c r="H25" s="93">
        <f t="shared" si="6"/>
        <v>9</v>
      </c>
      <c r="I25" s="93">
        <f t="shared" si="7"/>
        <v>1</v>
      </c>
      <c r="J25" s="93">
        <f t="shared" si="8"/>
        <v>10</v>
      </c>
      <c r="K25" s="92">
        <f t="shared" si="3"/>
        <v>10</v>
      </c>
      <c r="L25" s="91">
        <f t="shared" si="4"/>
        <v>0.8</v>
      </c>
    </row>
    <row r="26" spans="2:12" ht="14.45" customHeight="1">
      <c r="B26" s="96" t="s">
        <v>111</v>
      </c>
      <c r="C26" s="95"/>
      <c r="D26" s="94">
        <f>SUM('【方向別】自動車交通量(2)'!D26,'【方向別】自動車交通量(7)'!D26,'【方向別】自動車交通量(12)'!D26,'【方向別】自動車交通量(17)'!D26)</f>
        <v>5</v>
      </c>
      <c r="E26" s="93">
        <f>SUM('【方向別】自動車交通量(2)'!E26,'【方向別】自動車交通量(7)'!E26,'【方向別】自動車交通量(12)'!E26,'【方向別】自動車交通量(17)'!E26)</f>
        <v>0</v>
      </c>
      <c r="F26" s="93">
        <f>SUM('【方向別】自動車交通量(2)'!F26,'【方向別】自動車交通量(7)'!F26,'【方向別】自動車交通量(12)'!F26,'【方向別】自動車交通量(17)'!F26)</f>
        <v>1</v>
      </c>
      <c r="G26" s="93">
        <f>SUM('【方向別】自動車交通量(2)'!G26,'【方向別】自動車交通量(7)'!G26,'【方向別】自動車交通量(12)'!G26,'【方向別】自動車交通量(17)'!G26)</f>
        <v>0</v>
      </c>
      <c r="H26" s="93">
        <f t="shared" si="6"/>
        <v>5</v>
      </c>
      <c r="I26" s="93">
        <f t="shared" si="7"/>
        <v>1</v>
      </c>
      <c r="J26" s="93">
        <f t="shared" si="8"/>
        <v>6</v>
      </c>
      <c r="K26" s="92">
        <f t="shared" si="3"/>
        <v>16.7</v>
      </c>
      <c r="L26" s="91">
        <f t="shared" si="4"/>
        <v>0.5</v>
      </c>
    </row>
    <row r="27" spans="2:12" ht="14.45" customHeight="1">
      <c r="B27" s="96" t="s">
        <v>110</v>
      </c>
      <c r="C27" s="95"/>
      <c r="D27" s="94">
        <f>SUM('【方向別】自動車交通量(2)'!D27,'【方向別】自動車交通量(7)'!D27,'【方向別】自動車交通量(12)'!D27,'【方向別】自動車交通量(17)'!D27)</f>
        <v>13</v>
      </c>
      <c r="E27" s="93">
        <f>SUM('【方向別】自動車交通量(2)'!E27,'【方向別】自動車交通量(7)'!E27,'【方向別】自動車交通量(12)'!E27,'【方向別】自動車交通量(17)'!E27)</f>
        <v>4</v>
      </c>
      <c r="F27" s="93">
        <f>SUM('【方向別】自動車交通量(2)'!F27,'【方向別】自動車交通量(7)'!F27,'【方向別】自動車交通量(12)'!F27,'【方向別】自動車交通量(17)'!F27)</f>
        <v>5</v>
      </c>
      <c r="G27" s="93">
        <f>SUM('【方向別】自動車交通量(2)'!G27,'【方向別】自動車交通量(7)'!G27,'【方向別】自動車交通量(12)'!G27,'【方向別】自動車交通量(17)'!G27)</f>
        <v>1</v>
      </c>
      <c r="H27" s="93">
        <f t="shared" si="6"/>
        <v>17</v>
      </c>
      <c r="I27" s="93">
        <f t="shared" si="7"/>
        <v>6</v>
      </c>
      <c r="J27" s="93">
        <f t="shared" si="8"/>
        <v>23</v>
      </c>
      <c r="K27" s="92">
        <f t="shared" si="3"/>
        <v>26.1</v>
      </c>
      <c r="L27" s="91">
        <f t="shared" si="4"/>
        <v>1.9</v>
      </c>
    </row>
    <row r="28" spans="2:12" ht="14.45" customHeight="1">
      <c r="B28" s="90" t="s">
        <v>185</v>
      </c>
      <c r="C28" s="89"/>
      <c r="D28" s="88">
        <f>SUM('【方向別】自動車交通量(2)'!D28,'【方向別】自動車交通量(7)'!D28,'【方向別】自動車交通量(12)'!D28,'【方向別】自動車交通量(17)'!D28)</f>
        <v>15</v>
      </c>
      <c r="E28" s="87">
        <f>SUM('【方向別】自動車交通量(2)'!E28,'【方向別】自動車交通量(7)'!E28,'【方向別】自動車交通量(12)'!E28,'【方向別】自動車交通量(17)'!E28)</f>
        <v>2</v>
      </c>
      <c r="F28" s="87">
        <f>SUM('【方向別】自動車交通量(2)'!F28,'【方向別】自動車交通量(7)'!F28,'【方向別】自動車交通量(12)'!F28,'【方向別】自動車交通量(17)'!F28)</f>
        <v>1</v>
      </c>
      <c r="G28" s="87">
        <f>SUM('【方向別】自動車交通量(2)'!G28,'【方向別】自動車交通量(7)'!G28,'【方向別】自動車交通量(12)'!G28,'【方向別】自動車交通量(17)'!G28)</f>
        <v>0</v>
      </c>
      <c r="H28" s="87">
        <f t="shared" si="6"/>
        <v>17</v>
      </c>
      <c r="I28" s="87">
        <f t="shared" si="7"/>
        <v>1</v>
      </c>
      <c r="J28" s="87">
        <f t="shared" si="8"/>
        <v>18</v>
      </c>
      <c r="K28" s="86">
        <f t="shared" si="3"/>
        <v>5.6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56</v>
      </c>
      <c r="E29" s="81">
        <f t="shared" si="9"/>
        <v>10</v>
      </c>
      <c r="F29" s="81">
        <f t="shared" si="9"/>
        <v>8</v>
      </c>
      <c r="G29" s="81">
        <f t="shared" si="9"/>
        <v>3</v>
      </c>
      <c r="H29" s="81">
        <f t="shared" si="9"/>
        <v>66</v>
      </c>
      <c r="I29" s="81">
        <f t="shared" si="9"/>
        <v>11</v>
      </c>
      <c r="J29" s="81">
        <f t="shared" si="9"/>
        <v>77</v>
      </c>
      <c r="K29" s="80">
        <f t="shared" si="3"/>
        <v>14.3</v>
      </c>
      <c r="L29" s="79">
        <f t="shared" si="4"/>
        <v>6.3</v>
      </c>
    </row>
    <row r="30" spans="2:12" ht="14.45" customHeight="1" thickTop="1">
      <c r="B30" s="110" t="s">
        <v>184</v>
      </c>
      <c r="C30" s="109"/>
      <c r="D30" s="76">
        <f>SUM('【方向別】自動車交通量(2)'!D30,'【方向別】自動車交通量(7)'!D30,'【方向別】自動車交通量(12)'!D30,'【方向別】自動車交通量(17)'!D30)</f>
        <v>94</v>
      </c>
      <c r="E30" s="75">
        <f>SUM('【方向別】自動車交通量(2)'!E30,'【方向別】自動車交通量(7)'!E30,'【方向別】自動車交通量(12)'!E30,'【方向別】自動車交通量(17)'!E30)</f>
        <v>7</v>
      </c>
      <c r="F30" s="75">
        <f>SUM('【方向別】自動車交通量(2)'!F30,'【方向別】自動車交通量(7)'!F30,'【方向別】自動車交通量(12)'!F30,'【方向別】自動車交通量(17)'!F30)</f>
        <v>3</v>
      </c>
      <c r="G30" s="75">
        <f>SUM('【方向別】自動車交通量(2)'!G30,'【方向別】自動車交通量(7)'!G30,'【方向別】自動車交通量(12)'!G30,'【方向別】自動車交通量(17)'!G30)</f>
        <v>4</v>
      </c>
      <c r="H30" s="75">
        <f t="shared" ref="H30:H43" si="10">SUM(D30:E30)</f>
        <v>101</v>
      </c>
      <c r="I30" s="75">
        <f t="shared" ref="I30:I43" si="11">SUM(F30:G30)</f>
        <v>7</v>
      </c>
      <c r="J30" s="75">
        <f t="shared" ref="J30:J43" si="12">SUM(H30:I30)</f>
        <v>108</v>
      </c>
      <c r="K30" s="74">
        <f t="shared" si="3"/>
        <v>6.5</v>
      </c>
      <c r="L30" s="73">
        <f t="shared" si="4"/>
        <v>8.8000000000000007</v>
      </c>
    </row>
    <row r="31" spans="2:12" ht="14.45" customHeight="1">
      <c r="B31" s="108" t="s">
        <v>183</v>
      </c>
      <c r="C31" s="107"/>
      <c r="D31" s="106">
        <f>SUM('【方向別】自動車交通量(2)'!D31,'【方向別】自動車交通量(7)'!D31,'【方向別】自動車交通量(12)'!D31,'【方向別】自動車交通量(17)'!D31)</f>
        <v>99</v>
      </c>
      <c r="E31" s="105">
        <f>SUM('【方向別】自動車交通量(2)'!E31,'【方向別】自動車交通量(7)'!E31,'【方向別】自動車交通量(12)'!E31,'【方向別】自動車交通量(17)'!E31)</f>
        <v>5</v>
      </c>
      <c r="F31" s="105">
        <f>SUM('【方向別】自動車交通量(2)'!F31,'【方向別】自動車交通量(7)'!F31,'【方向別】自動車交通量(12)'!F31,'【方向別】自動車交通量(17)'!F31)</f>
        <v>3</v>
      </c>
      <c r="G31" s="105">
        <f>SUM('【方向別】自動車交通量(2)'!G31,'【方向別】自動車交通量(7)'!G31,'【方向別】自動車交通量(12)'!G31,'【方向別】自動車交通量(17)'!G31)</f>
        <v>2</v>
      </c>
      <c r="H31" s="105">
        <f t="shared" si="10"/>
        <v>104</v>
      </c>
      <c r="I31" s="105">
        <f t="shared" si="11"/>
        <v>5</v>
      </c>
      <c r="J31" s="105">
        <f t="shared" si="12"/>
        <v>109</v>
      </c>
      <c r="K31" s="104">
        <f t="shared" si="3"/>
        <v>4.5999999999999996</v>
      </c>
      <c r="L31" s="103">
        <f t="shared" si="4"/>
        <v>8.9</v>
      </c>
    </row>
    <row r="32" spans="2:12" ht="14.45" customHeight="1">
      <c r="B32" s="108" t="s">
        <v>182</v>
      </c>
      <c r="C32" s="107"/>
      <c r="D32" s="106">
        <f>SUM('【方向別】自動車交通量(2)'!D32,'【方向別】自動車交通量(7)'!D32,'【方向別】自動車交通量(12)'!D32,'【方向別】自動車交通量(17)'!D32)</f>
        <v>98</v>
      </c>
      <c r="E32" s="105">
        <f>SUM('【方向別】自動車交通量(2)'!E32,'【方向別】自動車交通量(7)'!E32,'【方向別】自動車交通量(12)'!E32,'【方向別】自動車交通量(17)'!E32)</f>
        <v>6</v>
      </c>
      <c r="F32" s="105">
        <f>SUM('【方向別】自動車交通量(2)'!F32,'【方向別】自動車交通量(7)'!F32,'【方向別】自動車交通量(12)'!F32,'【方向別】自動車交通量(17)'!F32)</f>
        <v>2</v>
      </c>
      <c r="G32" s="105">
        <f>SUM('【方向別】自動車交通量(2)'!G32,'【方向別】自動車交通量(7)'!G32,'【方向別】自動車交通量(12)'!G32,'【方向別】自動車交通量(17)'!G32)</f>
        <v>2</v>
      </c>
      <c r="H32" s="105">
        <f t="shared" si="10"/>
        <v>104</v>
      </c>
      <c r="I32" s="105">
        <f t="shared" si="11"/>
        <v>4</v>
      </c>
      <c r="J32" s="105">
        <f t="shared" si="12"/>
        <v>108</v>
      </c>
      <c r="K32" s="104">
        <f t="shared" si="3"/>
        <v>3.7</v>
      </c>
      <c r="L32" s="103">
        <f t="shared" si="4"/>
        <v>8.8000000000000007</v>
      </c>
    </row>
    <row r="33" spans="2:12" ht="14.45" customHeight="1">
      <c r="B33" s="108" t="s">
        <v>181</v>
      </c>
      <c r="C33" s="107"/>
      <c r="D33" s="106">
        <f>SUM('【方向別】自動車交通量(2)'!D33,'【方向別】自動車交通量(7)'!D33,'【方向別】自動車交通量(12)'!D33,'【方向別】自動車交通量(17)'!D33)</f>
        <v>96</v>
      </c>
      <c r="E33" s="105">
        <f>SUM('【方向別】自動車交通量(2)'!E33,'【方向別】自動車交通量(7)'!E33,'【方向別】自動車交通量(12)'!E33,'【方向別】自動車交通量(17)'!E33)</f>
        <v>6</v>
      </c>
      <c r="F33" s="105">
        <f>SUM('【方向別】自動車交通量(2)'!F33,'【方向別】自動車交通量(7)'!F33,'【方向別】自動車交通量(12)'!F33,'【方向別】自動車交通量(17)'!F33)</f>
        <v>0</v>
      </c>
      <c r="G33" s="105">
        <f>SUM('【方向別】自動車交通量(2)'!G33,'【方向別】自動車交通量(7)'!G33,'【方向別】自動車交通量(12)'!G33,'【方向別】自動車交通量(17)'!G33)</f>
        <v>1</v>
      </c>
      <c r="H33" s="105">
        <f t="shared" si="10"/>
        <v>102</v>
      </c>
      <c r="I33" s="105">
        <f t="shared" si="11"/>
        <v>1</v>
      </c>
      <c r="J33" s="105">
        <f t="shared" si="12"/>
        <v>103</v>
      </c>
      <c r="K33" s="104">
        <f t="shared" si="3"/>
        <v>1</v>
      </c>
      <c r="L33" s="103">
        <f t="shared" si="4"/>
        <v>8.4</v>
      </c>
    </row>
    <row r="34" spans="2:12" ht="14.45" customHeight="1">
      <c r="B34" s="108" t="s">
        <v>180</v>
      </c>
      <c r="C34" s="107"/>
      <c r="D34" s="106">
        <f>SUM('【方向別】自動車交通量(2)'!D34,'【方向別】自動車交通量(7)'!D34,'【方向別】自動車交通量(12)'!D34,'【方向別】自動車交通量(17)'!D34)</f>
        <v>87</v>
      </c>
      <c r="E34" s="105">
        <f>SUM('【方向別】自動車交通量(2)'!E34,'【方向別】自動車交通量(7)'!E34,'【方向別】自動車交通量(12)'!E34,'【方向別】自動車交通量(17)'!E34)</f>
        <v>3</v>
      </c>
      <c r="F34" s="105">
        <f>SUM('【方向別】自動車交通量(2)'!F34,'【方向別】自動車交通量(7)'!F34,'【方向別】自動車交通量(12)'!F34,'【方向別】自動車交通量(17)'!F34)</f>
        <v>4</v>
      </c>
      <c r="G34" s="105">
        <f>SUM('【方向別】自動車交通量(2)'!G34,'【方向別】自動車交通量(7)'!G34,'【方向別】自動車交通量(12)'!G34,'【方向別】自動車交通量(17)'!G34)</f>
        <v>2</v>
      </c>
      <c r="H34" s="105">
        <f t="shared" si="10"/>
        <v>90</v>
      </c>
      <c r="I34" s="105">
        <f t="shared" si="11"/>
        <v>6</v>
      </c>
      <c r="J34" s="105">
        <f t="shared" si="12"/>
        <v>96</v>
      </c>
      <c r="K34" s="104">
        <f t="shared" si="3"/>
        <v>6.3</v>
      </c>
      <c r="L34" s="103">
        <f t="shared" si="4"/>
        <v>7.9</v>
      </c>
    </row>
    <row r="35" spans="2:12" ht="14.45" customHeight="1">
      <c r="B35" s="108" t="s">
        <v>179</v>
      </c>
      <c r="C35" s="107"/>
      <c r="D35" s="106">
        <f>SUM('【方向別】自動車交通量(2)'!D35,'【方向別】自動車交通量(7)'!D35,'【方向別】自動車交通量(12)'!D35,'【方向別】自動車交通量(17)'!D35)</f>
        <v>81</v>
      </c>
      <c r="E35" s="105">
        <f>SUM('【方向別】自動車交通量(2)'!E35,'【方向別】自動車交通量(7)'!E35,'【方向別】自動車交通量(12)'!E35,'【方向別】自動車交通量(17)'!E35)</f>
        <v>8</v>
      </c>
      <c r="F35" s="105">
        <f>SUM('【方向別】自動車交通量(2)'!F35,'【方向別】自動車交通量(7)'!F35,'【方向別】自動車交通量(12)'!F35,'【方向別】自動車交通量(17)'!F35)</f>
        <v>2</v>
      </c>
      <c r="G35" s="105">
        <f>SUM('【方向別】自動車交通量(2)'!G35,'【方向別】自動車交通量(7)'!G35,'【方向別】自動車交通量(12)'!G35,'【方向別】自動車交通量(17)'!G35)</f>
        <v>1</v>
      </c>
      <c r="H35" s="105">
        <f t="shared" si="10"/>
        <v>89</v>
      </c>
      <c r="I35" s="105">
        <f t="shared" si="11"/>
        <v>3</v>
      </c>
      <c r="J35" s="105">
        <f t="shared" si="12"/>
        <v>92</v>
      </c>
      <c r="K35" s="104">
        <f t="shared" si="3"/>
        <v>3.3</v>
      </c>
      <c r="L35" s="103">
        <f t="shared" si="4"/>
        <v>7.5</v>
      </c>
    </row>
    <row r="36" spans="2:12" ht="14.45" customHeight="1">
      <c r="B36" s="108" t="s">
        <v>178</v>
      </c>
      <c r="C36" s="107"/>
      <c r="D36" s="106">
        <f>SUM('【方向別】自動車交通量(2)'!D36,'【方向別】自動車交通量(7)'!D36,'【方向別】自動車交通量(12)'!D36,'【方向別】自動車交通量(17)'!D36)</f>
        <v>106</v>
      </c>
      <c r="E36" s="105">
        <f>SUM('【方向別】自動車交通量(2)'!E36,'【方向別】自動車交通量(7)'!E36,'【方向別】自動車交通量(12)'!E36,'【方向別】自動車交通量(17)'!E36)</f>
        <v>11</v>
      </c>
      <c r="F36" s="105">
        <f>SUM('【方向別】自動車交通量(2)'!F36,'【方向別】自動車交通量(7)'!F36,'【方向別】自動車交通量(12)'!F36,'【方向別】自動車交通量(17)'!F36)</f>
        <v>3</v>
      </c>
      <c r="G36" s="105">
        <f>SUM('【方向別】自動車交通量(2)'!G36,'【方向別】自動車交通量(7)'!G36,'【方向別】自動車交通量(12)'!G36,'【方向別】自動車交通量(17)'!G36)</f>
        <v>4</v>
      </c>
      <c r="H36" s="105">
        <f t="shared" si="10"/>
        <v>117</v>
      </c>
      <c r="I36" s="105">
        <f t="shared" si="11"/>
        <v>7</v>
      </c>
      <c r="J36" s="105">
        <f t="shared" si="12"/>
        <v>124</v>
      </c>
      <c r="K36" s="104">
        <f t="shared" si="3"/>
        <v>5.6</v>
      </c>
      <c r="L36" s="103">
        <f t="shared" si="4"/>
        <v>10.1</v>
      </c>
    </row>
    <row r="37" spans="2:12" ht="14.45" customHeight="1">
      <c r="B37" s="108" t="s">
        <v>177</v>
      </c>
      <c r="C37" s="107"/>
      <c r="D37" s="106">
        <f>SUM('【方向別】自動車交通量(2)'!D37,'【方向別】自動車交通量(7)'!D37,'【方向別】自動車交通量(12)'!D37,'【方向別】自動車交通量(17)'!D37)</f>
        <v>116</v>
      </c>
      <c r="E37" s="105">
        <f>SUM('【方向別】自動車交通量(2)'!E37,'【方向別】自動車交通量(7)'!E37,'【方向別】自動車交通量(12)'!E37,'【方向別】自動車交通量(17)'!E37)</f>
        <v>6</v>
      </c>
      <c r="F37" s="105">
        <f>SUM('【方向別】自動車交通量(2)'!F37,'【方向別】自動車交通量(7)'!F37,'【方向別】自動車交通量(12)'!F37,'【方向別】自動車交通量(17)'!F37)</f>
        <v>1</v>
      </c>
      <c r="G37" s="105">
        <f>SUM('【方向別】自動車交通量(2)'!G37,'【方向別】自動車交通量(7)'!G37,'【方向別】自動車交通量(12)'!G37,'【方向別】自動車交通量(17)'!G37)</f>
        <v>3</v>
      </c>
      <c r="H37" s="105">
        <f t="shared" si="10"/>
        <v>122</v>
      </c>
      <c r="I37" s="105">
        <f t="shared" si="11"/>
        <v>4</v>
      </c>
      <c r="J37" s="105">
        <f t="shared" si="12"/>
        <v>126</v>
      </c>
      <c r="K37" s="104">
        <f t="shared" si="3"/>
        <v>3.2</v>
      </c>
      <c r="L37" s="103">
        <f t="shared" si="4"/>
        <v>10.3</v>
      </c>
    </row>
    <row r="38" spans="2:12" ht="14.45" customHeight="1">
      <c r="B38" s="102" t="s">
        <v>99</v>
      </c>
      <c r="C38" s="101"/>
      <c r="D38" s="100">
        <f>SUM('【方向別】自動車交通量(2)'!D38,'【方向別】自動車交通量(7)'!D38,'【方向別】自動車交通量(12)'!D38,'【方向別】自動車交通量(17)'!D38)</f>
        <v>16</v>
      </c>
      <c r="E38" s="99">
        <f>SUM('【方向別】自動車交通量(2)'!E38,'【方向別】自動車交通量(7)'!E38,'【方向別】自動車交通量(12)'!E38,'【方向別】自動車交通量(17)'!E38)</f>
        <v>0</v>
      </c>
      <c r="F38" s="99">
        <f>SUM('【方向別】自動車交通量(2)'!F38,'【方向別】自動車交通量(7)'!F38,'【方向別】自動車交通量(12)'!F38,'【方向別】自動車交通量(17)'!F38)</f>
        <v>0</v>
      </c>
      <c r="G38" s="99">
        <f>SUM('【方向別】自動車交通量(2)'!G38,'【方向別】自動車交通量(7)'!G38,'【方向別】自動車交通量(12)'!G38,'【方向別】自動車交通量(17)'!G38)</f>
        <v>0</v>
      </c>
      <c r="H38" s="99">
        <f t="shared" si="10"/>
        <v>16</v>
      </c>
      <c r="I38" s="99">
        <f t="shared" si="11"/>
        <v>0</v>
      </c>
      <c r="J38" s="99">
        <f t="shared" si="12"/>
        <v>16</v>
      </c>
      <c r="K38" s="98">
        <f t="shared" si="3"/>
        <v>0</v>
      </c>
      <c r="L38" s="97">
        <f t="shared" si="4"/>
        <v>1.3</v>
      </c>
    </row>
    <row r="39" spans="2:12" ht="14.45" customHeight="1">
      <c r="B39" s="96" t="s">
        <v>98</v>
      </c>
      <c r="C39" s="95"/>
      <c r="D39" s="94">
        <f>SUM('【方向別】自動車交通量(2)'!D39,'【方向別】自動車交通量(7)'!D39,'【方向別】自動車交通量(12)'!D39,'【方向別】自動車交通量(17)'!D39)</f>
        <v>17</v>
      </c>
      <c r="E39" s="93">
        <f>SUM('【方向別】自動車交通量(2)'!E39,'【方向別】自動車交通量(7)'!E39,'【方向別】自動車交通量(12)'!E39,'【方向別】自動車交通量(17)'!E39)</f>
        <v>0</v>
      </c>
      <c r="F39" s="93">
        <f>SUM('【方向別】自動車交通量(2)'!F39,'【方向別】自動車交通量(7)'!F39,'【方向別】自動車交通量(12)'!F39,'【方向別】自動車交通量(17)'!F39)</f>
        <v>0</v>
      </c>
      <c r="G39" s="93">
        <f>SUM('【方向別】自動車交通量(2)'!G39,'【方向別】自動車交通量(7)'!G39,'【方向別】自動車交通量(12)'!G39,'【方向別】自動車交通量(17)'!G39)</f>
        <v>0</v>
      </c>
      <c r="H39" s="93">
        <f t="shared" si="10"/>
        <v>17</v>
      </c>
      <c r="I39" s="93">
        <f t="shared" si="11"/>
        <v>0</v>
      </c>
      <c r="J39" s="93">
        <f t="shared" si="12"/>
        <v>17</v>
      </c>
      <c r="K39" s="92">
        <f t="shared" si="3"/>
        <v>0</v>
      </c>
      <c r="L39" s="91">
        <f t="shared" si="4"/>
        <v>1.4</v>
      </c>
    </row>
    <row r="40" spans="2:12" ht="14.45" customHeight="1">
      <c r="B40" s="96" t="s">
        <v>97</v>
      </c>
      <c r="C40" s="95"/>
      <c r="D40" s="94">
        <f>SUM('【方向別】自動車交通量(2)'!D40,'【方向別】自動車交通量(7)'!D40,'【方向別】自動車交通量(12)'!D40,'【方向別】自動車交通量(17)'!D40)</f>
        <v>25</v>
      </c>
      <c r="E40" s="93">
        <f>SUM('【方向別】自動車交通量(2)'!E40,'【方向別】自動車交通量(7)'!E40,'【方向別】自動車交通量(12)'!E40,'【方向別】自動車交通量(17)'!E40)</f>
        <v>1</v>
      </c>
      <c r="F40" s="93">
        <f>SUM('【方向別】自動車交通量(2)'!F40,'【方向別】自動車交通量(7)'!F40,'【方向別】自動車交通量(12)'!F40,'【方向別】自動車交通量(17)'!F40)</f>
        <v>0</v>
      </c>
      <c r="G40" s="93">
        <f>SUM('【方向別】自動車交通量(2)'!G40,'【方向別】自動車交通量(7)'!G40,'【方向別】自動車交通量(12)'!G40,'【方向別】自動車交通量(17)'!G40)</f>
        <v>1</v>
      </c>
      <c r="H40" s="93">
        <f t="shared" si="10"/>
        <v>26</v>
      </c>
      <c r="I40" s="93">
        <f t="shared" si="11"/>
        <v>1</v>
      </c>
      <c r="J40" s="93">
        <f t="shared" si="12"/>
        <v>27</v>
      </c>
      <c r="K40" s="92">
        <f t="shared" si="3"/>
        <v>3.7</v>
      </c>
      <c r="L40" s="91">
        <f t="shared" si="4"/>
        <v>2.2000000000000002</v>
      </c>
    </row>
    <row r="41" spans="2:12" ht="14.45" customHeight="1">
      <c r="B41" s="96" t="s">
        <v>96</v>
      </c>
      <c r="C41" s="95"/>
      <c r="D41" s="94">
        <f>SUM('【方向別】自動車交通量(2)'!D41,'【方向別】自動車交通量(7)'!D41,'【方向別】自動車交通量(12)'!D41,'【方向別】自動車交通量(17)'!D41)</f>
        <v>26</v>
      </c>
      <c r="E41" s="93">
        <f>SUM('【方向別】自動車交通量(2)'!E41,'【方向別】自動車交通量(7)'!E41,'【方向別】自動車交通量(12)'!E41,'【方向別】自動車交通量(17)'!E41)</f>
        <v>4</v>
      </c>
      <c r="F41" s="93">
        <f>SUM('【方向別】自動車交通量(2)'!F41,'【方向別】自動車交通量(7)'!F41,'【方向別】自動車交通量(12)'!F41,'【方向別】自動車交通量(17)'!F41)</f>
        <v>0</v>
      </c>
      <c r="G41" s="93">
        <f>SUM('【方向別】自動車交通量(2)'!G41,'【方向別】自動車交通量(7)'!G41,'【方向別】自動車交通量(12)'!G41,'【方向別】自動車交通量(17)'!G41)</f>
        <v>1</v>
      </c>
      <c r="H41" s="93">
        <f t="shared" si="10"/>
        <v>30</v>
      </c>
      <c r="I41" s="93">
        <f t="shared" si="11"/>
        <v>1</v>
      </c>
      <c r="J41" s="93">
        <f t="shared" si="12"/>
        <v>31</v>
      </c>
      <c r="K41" s="92">
        <f t="shared" si="3"/>
        <v>3.2</v>
      </c>
      <c r="L41" s="91">
        <f t="shared" si="4"/>
        <v>2.5</v>
      </c>
    </row>
    <row r="42" spans="2:12" ht="14.45" customHeight="1">
      <c r="B42" s="96" t="s">
        <v>95</v>
      </c>
      <c r="C42" s="95"/>
      <c r="D42" s="94">
        <f>SUM('【方向別】自動車交通量(2)'!D42,'【方向別】自動車交通量(7)'!D42,'【方向別】自動車交通量(12)'!D42,'【方向別】自動車交通量(17)'!D42)</f>
        <v>16</v>
      </c>
      <c r="E42" s="93">
        <f>SUM('【方向別】自動車交通量(2)'!E42,'【方向別】自動車交通量(7)'!E42,'【方向別】自動車交通量(12)'!E42,'【方向別】自動車交通量(17)'!E42)</f>
        <v>2</v>
      </c>
      <c r="F42" s="93">
        <f>SUM('【方向別】自動車交通量(2)'!F42,'【方向別】自動車交通量(7)'!F42,'【方向別】自動車交通量(12)'!F42,'【方向別】自動車交通量(17)'!F42)</f>
        <v>0</v>
      </c>
      <c r="G42" s="93">
        <f>SUM('【方向別】自動車交通量(2)'!G42,'【方向別】自動車交通量(7)'!G42,'【方向別】自動車交通量(12)'!G42,'【方向別】自動車交通量(17)'!G42)</f>
        <v>1</v>
      </c>
      <c r="H42" s="93">
        <f t="shared" si="10"/>
        <v>18</v>
      </c>
      <c r="I42" s="93">
        <f t="shared" si="11"/>
        <v>1</v>
      </c>
      <c r="J42" s="93">
        <f t="shared" si="12"/>
        <v>19</v>
      </c>
      <c r="K42" s="92">
        <f t="shared" si="3"/>
        <v>5.3</v>
      </c>
      <c r="L42" s="91">
        <f t="shared" si="4"/>
        <v>1.6</v>
      </c>
    </row>
    <row r="43" spans="2:12" ht="14.45" customHeight="1">
      <c r="B43" s="90" t="s">
        <v>176</v>
      </c>
      <c r="C43" s="89"/>
      <c r="D43" s="88">
        <f>SUM('【方向別】自動車交通量(2)'!D43,'【方向別】自動車交通量(7)'!D43,'【方向別】自動車交通量(12)'!D43,'【方向別】自動車交通量(17)'!D43)</f>
        <v>16</v>
      </c>
      <c r="E43" s="87">
        <f>SUM('【方向別】自動車交通量(2)'!E43,'【方向別】自動車交通量(7)'!E43,'【方向別】自動車交通量(12)'!E43,'【方向別】自動車交通量(17)'!E43)</f>
        <v>0</v>
      </c>
      <c r="F43" s="87">
        <f>SUM('【方向別】自動車交通量(2)'!F43,'【方向別】自動車交通量(7)'!F43,'【方向別】自動車交通量(12)'!F43,'【方向別】自動車交通量(17)'!F43)</f>
        <v>0</v>
      </c>
      <c r="G43" s="87">
        <f>SUM('【方向別】自動車交通量(2)'!G43,'【方向別】自動車交通量(7)'!G43,'【方向別】自動車交通量(12)'!G43,'【方向別】自動車交通量(17)'!G43)</f>
        <v>0</v>
      </c>
      <c r="H43" s="87">
        <f t="shared" si="10"/>
        <v>16</v>
      </c>
      <c r="I43" s="87">
        <f t="shared" si="11"/>
        <v>0</v>
      </c>
      <c r="J43" s="87">
        <f t="shared" si="12"/>
        <v>16</v>
      </c>
      <c r="K43" s="86">
        <f t="shared" si="3"/>
        <v>0</v>
      </c>
      <c r="L43" s="85">
        <f t="shared" si="4"/>
        <v>1.3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116</v>
      </c>
      <c r="E44" s="81">
        <f t="shared" si="13"/>
        <v>7</v>
      </c>
      <c r="F44" s="81">
        <f t="shared" si="13"/>
        <v>0</v>
      </c>
      <c r="G44" s="81">
        <f t="shared" si="13"/>
        <v>3</v>
      </c>
      <c r="H44" s="81">
        <f t="shared" si="13"/>
        <v>123</v>
      </c>
      <c r="I44" s="81">
        <f t="shared" si="13"/>
        <v>3</v>
      </c>
      <c r="J44" s="81">
        <f t="shared" si="13"/>
        <v>126</v>
      </c>
      <c r="K44" s="80">
        <f t="shared" si="3"/>
        <v>2.4</v>
      </c>
      <c r="L44" s="79">
        <f t="shared" si="4"/>
        <v>10.3</v>
      </c>
    </row>
    <row r="45" spans="2:12" ht="14.45" customHeight="1" thickTop="1">
      <c r="B45" s="102" t="s">
        <v>92</v>
      </c>
      <c r="C45" s="101"/>
      <c r="D45" s="100">
        <f>SUM('【方向別】自動車交通量(2)'!D45,'【方向別】自動車交通量(7)'!D45,'【方向別】自動車交通量(12)'!D45,'【方向別】自動車交通量(17)'!D45)</f>
        <v>13</v>
      </c>
      <c r="E45" s="99">
        <f>SUM('【方向別】自動車交通量(2)'!E45,'【方向別】自動車交通量(7)'!E45,'【方向別】自動車交通量(12)'!E45,'【方向別】自動車交通量(17)'!E45)</f>
        <v>0</v>
      </c>
      <c r="F45" s="99">
        <f>SUM('【方向別】自動車交通量(2)'!F45,'【方向別】自動車交通量(7)'!F45,'【方向別】自動車交通量(12)'!F45,'【方向別】自動車交通量(17)'!F45)</f>
        <v>0</v>
      </c>
      <c r="G45" s="99">
        <f>SUM('【方向別】自動車交通量(2)'!G45,'【方向別】自動車交通量(7)'!G45,'【方向別】自動車交通量(12)'!G45,'【方向別】自動車交通量(17)'!G45)</f>
        <v>1</v>
      </c>
      <c r="H45" s="99">
        <f t="shared" ref="H45:H50" si="14">SUM(D45:E45)</f>
        <v>13</v>
      </c>
      <c r="I45" s="99">
        <f t="shared" ref="I45:I50" si="15">SUM(F45:G45)</f>
        <v>1</v>
      </c>
      <c r="J45" s="99">
        <f t="shared" ref="J45:J50" si="16">SUM(H45:I45)</f>
        <v>14</v>
      </c>
      <c r="K45" s="98">
        <f t="shared" si="3"/>
        <v>7.1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f>SUM('【方向別】自動車交通量(2)'!D46,'【方向別】自動車交通量(7)'!D46,'【方向別】自動車交通量(12)'!D46,'【方向別】自動車交通量(17)'!D46)</f>
        <v>9</v>
      </c>
      <c r="E46" s="93">
        <f>SUM('【方向別】自動車交通量(2)'!E46,'【方向別】自動車交通量(7)'!E46,'【方向別】自動車交通量(12)'!E46,'【方向別】自動車交通量(17)'!E46)</f>
        <v>0</v>
      </c>
      <c r="F46" s="93">
        <f>SUM('【方向別】自動車交通量(2)'!F46,'【方向別】自動車交通量(7)'!F46,'【方向別】自動車交通量(12)'!F46,'【方向別】自動車交通量(17)'!F46)</f>
        <v>0</v>
      </c>
      <c r="G46" s="93">
        <f>SUM('【方向別】自動車交通量(2)'!G46,'【方向別】自動車交通量(7)'!G46,'【方向別】自動車交通量(12)'!G46,'【方向別】自動車交通量(17)'!G46)</f>
        <v>1</v>
      </c>
      <c r="H46" s="93">
        <f t="shared" si="14"/>
        <v>9</v>
      </c>
      <c r="I46" s="93">
        <f t="shared" si="15"/>
        <v>1</v>
      </c>
      <c r="J46" s="93">
        <f t="shared" si="16"/>
        <v>10</v>
      </c>
      <c r="K46" s="92">
        <f t="shared" si="3"/>
        <v>10</v>
      </c>
      <c r="L46" s="91">
        <f t="shared" si="4"/>
        <v>0.8</v>
      </c>
    </row>
    <row r="47" spans="2:12" ht="14.45" customHeight="1">
      <c r="B47" s="96" t="s">
        <v>90</v>
      </c>
      <c r="C47" s="95"/>
      <c r="D47" s="94">
        <f>SUM('【方向別】自動車交通量(2)'!D47,'【方向別】自動車交通量(7)'!D47,'【方向別】自動車交通量(12)'!D47,'【方向別】自動車交通量(17)'!D47)</f>
        <v>18</v>
      </c>
      <c r="E47" s="93">
        <f>SUM('【方向別】自動車交通量(2)'!E47,'【方向別】自動車交通量(7)'!E47,'【方向別】自動車交通量(12)'!E47,'【方向別】自動車交通量(17)'!E47)</f>
        <v>0</v>
      </c>
      <c r="F47" s="93">
        <f>SUM('【方向別】自動車交通量(2)'!F47,'【方向別】自動車交通量(7)'!F47,'【方向別】自動車交通量(12)'!F47,'【方向別】自動車交通量(17)'!F47)</f>
        <v>0</v>
      </c>
      <c r="G47" s="93">
        <f>SUM('【方向別】自動車交通量(2)'!G47,'【方向別】自動車交通量(7)'!G47,'【方向別】自動車交通量(12)'!G47,'【方向別】自動車交通量(17)'!G47)</f>
        <v>1</v>
      </c>
      <c r="H47" s="93">
        <f t="shared" si="14"/>
        <v>18</v>
      </c>
      <c r="I47" s="93">
        <f t="shared" si="15"/>
        <v>1</v>
      </c>
      <c r="J47" s="93">
        <f t="shared" si="16"/>
        <v>19</v>
      </c>
      <c r="K47" s="92">
        <f t="shared" si="3"/>
        <v>5.3</v>
      </c>
      <c r="L47" s="91">
        <f t="shared" si="4"/>
        <v>1.6</v>
      </c>
    </row>
    <row r="48" spans="2:12" ht="14.45" customHeight="1">
      <c r="B48" s="96" t="s">
        <v>89</v>
      </c>
      <c r="C48" s="95"/>
      <c r="D48" s="94">
        <f>SUM('【方向別】自動車交通量(2)'!D48,'【方向別】自動車交通量(7)'!D48,'【方向別】自動車交通量(12)'!D48,'【方向別】自動車交通量(17)'!D48)</f>
        <v>27</v>
      </c>
      <c r="E48" s="93">
        <f>SUM('【方向別】自動車交通量(2)'!E48,'【方向別】自動車交通量(7)'!E48,'【方向別】自動車交通量(12)'!E48,'【方向別】自動車交通量(17)'!E48)</f>
        <v>1</v>
      </c>
      <c r="F48" s="93">
        <f>SUM('【方向別】自動車交通量(2)'!F48,'【方向別】自動車交通量(7)'!F48,'【方向別】自動車交通量(12)'!F48,'【方向別】自動車交通量(17)'!F48)</f>
        <v>0</v>
      </c>
      <c r="G48" s="93">
        <f>SUM('【方向別】自動車交通量(2)'!G48,'【方向別】自動車交通量(7)'!G48,'【方向別】自動車交通量(12)'!G48,'【方向別】自動車交通量(17)'!G48)</f>
        <v>0</v>
      </c>
      <c r="H48" s="93">
        <f t="shared" si="14"/>
        <v>28</v>
      </c>
      <c r="I48" s="93">
        <f t="shared" si="15"/>
        <v>0</v>
      </c>
      <c r="J48" s="93">
        <f t="shared" si="16"/>
        <v>28</v>
      </c>
      <c r="K48" s="92">
        <f t="shared" si="3"/>
        <v>0</v>
      </c>
      <c r="L48" s="91">
        <f t="shared" si="4"/>
        <v>2.2999999999999998</v>
      </c>
    </row>
    <row r="49" spans="2:13" ht="14.45" customHeight="1">
      <c r="B49" s="96" t="s">
        <v>88</v>
      </c>
      <c r="C49" s="95"/>
      <c r="D49" s="94">
        <f>SUM('【方向別】自動車交通量(2)'!D49,'【方向別】自動車交通量(7)'!D49,'【方向別】自動車交通量(12)'!D49,'【方向別】自動車交通量(17)'!D49)</f>
        <v>22</v>
      </c>
      <c r="E49" s="93">
        <f>SUM('【方向別】自動車交通量(2)'!E49,'【方向別】自動車交通量(7)'!E49,'【方向別】自動車交通量(12)'!E49,'【方向別】自動車交通量(17)'!E49)</f>
        <v>1</v>
      </c>
      <c r="F49" s="93">
        <f>SUM('【方向別】自動車交通量(2)'!F49,'【方向別】自動車交通量(7)'!F49,'【方向別】自動車交通量(12)'!F49,'【方向別】自動車交通量(17)'!F49)</f>
        <v>0</v>
      </c>
      <c r="G49" s="93">
        <f>SUM('【方向別】自動車交通量(2)'!G49,'【方向別】自動車交通量(7)'!G49,'【方向別】自動車交通量(12)'!G49,'【方向別】自動車交通量(17)'!G49)</f>
        <v>1</v>
      </c>
      <c r="H49" s="93">
        <f t="shared" si="14"/>
        <v>23</v>
      </c>
      <c r="I49" s="93">
        <f t="shared" si="15"/>
        <v>1</v>
      </c>
      <c r="J49" s="93">
        <f t="shared" si="16"/>
        <v>24</v>
      </c>
      <c r="K49" s="92">
        <f t="shared" si="3"/>
        <v>4.2</v>
      </c>
      <c r="L49" s="91">
        <f t="shared" si="4"/>
        <v>2</v>
      </c>
    </row>
    <row r="50" spans="2:13" ht="14.45" customHeight="1">
      <c r="B50" s="90" t="s">
        <v>175</v>
      </c>
      <c r="C50" s="89"/>
      <c r="D50" s="88">
        <f>SUM('【方向別】自動車交通量(2)'!D50,'【方向別】自動車交通量(7)'!D50,'【方向別】自動車交通量(12)'!D50,'【方向別】自動車交通量(17)'!D50)</f>
        <v>11</v>
      </c>
      <c r="E50" s="87">
        <f>SUM('【方向別】自動車交通量(2)'!E50,'【方向別】自動車交通量(7)'!E50,'【方向別】自動車交通量(12)'!E50,'【方向別】自動車交通量(17)'!E50)</f>
        <v>1</v>
      </c>
      <c r="F50" s="87">
        <f>SUM('【方向別】自動車交通量(2)'!F50,'【方向別】自動車交通量(7)'!F50,'【方向別】自動車交通量(12)'!F50,'【方向別】自動車交通量(17)'!F50)</f>
        <v>0</v>
      </c>
      <c r="G50" s="87">
        <f>SUM('【方向別】自動車交通量(2)'!G50,'【方向別】自動車交通量(7)'!G50,'【方向別】自動車交通量(12)'!G50,'【方向別】自動車交通量(17)'!G50)</f>
        <v>0</v>
      </c>
      <c r="H50" s="87">
        <f t="shared" si="14"/>
        <v>12</v>
      </c>
      <c r="I50" s="87">
        <f t="shared" si="15"/>
        <v>0</v>
      </c>
      <c r="J50" s="87">
        <f t="shared" si="16"/>
        <v>12</v>
      </c>
      <c r="K50" s="86">
        <f t="shared" si="3"/>
        <v>0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100</v>
      </c>
      <c r="E51" s="81">
        <f t="shared" si="17"/>
        <v>3</v>
      </c>
      <c r="F51" s="81">
        <f t="shared" si="17"/>
        <v>0</v>
      </c>
      <c r="G51" s="81">
        <f t="shared" si="17"/>
        <v>4</v>
      </c>
      <c r="H51" s="81">
        <f t="shared" si="17"/>
        <v>103</v>
      </c>
      <c r="I51" s="81">
        <f t="shared" si="17"/>
        <v>4</v>
      </c>
      <c r="J51" s="81">
        <f t="shared" si="17"/>
        <v>107</v>
      </c>
      <c r="K51" s="80">
        <f t="shared" si="3"/>
        <v>3.7</v>
      </c>
      <c r="L51" s="79">
        <f t="shared" si="4"/>
        <v>8.8000000000000007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1087</v>
      </c>
      <c r="E52" s="75">
        <f t="shared" si="18"/>
        <v>74</v>
      </c>
      <c r="F52" s="75">
        <f t="shared" si="18"/>
        <v>27</v>
      </c>
      <c r="G52" s="75">
        <f t="shared" si="18"/>
        <v>34</v>
      </c>
      <c r="H52" s="75">
        <f t="shared" si="18"/>
        <v>1161</v>
      </c>
      <c r="I52" s="75">
        <f t="shared" si="18"/>
        <v>61</v>
      </c>
      <c r="J52" s="75">
        <f t="shared" si="18"/>
        <v>1222</v>
      </c>
      <c r="K52" s="74">
        <f t="shared" si="3"/>
        <v>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14" sqref="D14:L14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196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SUM('【断面別】自動車交通量(D断面流入)'!D16,'【断面別】自動車交通量(D断面流出)'!D16)</f>
        <v>18</v>
      </c>
      <c r="E16" s="99">
        <f>SUM('【断面別】自動車交通量(D断面流入)'!E16,'【断面別】自動車交通量(D断面流出)'!E16)</f>
        <v>0</v>
      </c>
      <c r="F16" s="99">
        <f>SUM('【断面別】自動車交通量(D断面流入)'!F16,'【断面別】自動車交通量(D断面流出)'!F16)</f>
        <v>2</v>
      </c>
      <c r="G16" s="99">
        <f>SUM('【断面別】自動車交通量(D断面流入)'!G16,'【断面別】自動車交通量(D断面流出)'!G16)</f>
        <v>1</v>
      </c>
      <c r="H16" s="99">
        <f t="shared" ref="H16:H21" si="0">SUM(D16:E16)</f>
        <v>18</v>
      </c>
      <c r="I16" s="99">
        <f t="shared" ref="I16:I21" si="1">SUM(F16:G16)</f>
        <v>3</v>
      </c>
      <c r="J16" s="99">
        <f t="shared" ref="J16:J21" si="2">SUM(H16:I16)</f>
        <v>21</v>
      </c>
      <c r="K16" s="98">
        <f t="shared" ref="K16:K52" si="3">IF(J16=0,0,ROUND(I16/J16*100,1))</f>
        <v>14.3</v>
      </c>
      <c r="L16" s="97">
        <f t="shared" ref="L16:L52" si="4">IF(J16=0,0,ROUND(J16/$J$52*100,1))</f>
        <v>0.8</v>
      </c>
    </row>
    <row r="17" spans="2:12" ht="14.45" customHeight="1">
      <c r="B17" s="96" t="s">
        <v>190</v>
      </c>
      <c r="C17" s="95"/>
      <c r="D17" s="94">
        <f>SUM('【断面別】自動車交通量(D断面流入)'!D17,'【断面別】自動車交通量(D断面流出)'!D17)</f>
        <v>27</v>
      </c>
      <c r="E17" s="93">
        <f>SUM('【断面別】自動車交通量(D断面流入)'!E17,'【断面別】自動車交通量(D断面流出)'!E17)</f>
        <v>0</v>
      </c>
      <c r="F17" s="93">
        <f>SUM('【断面別】自動車交通量(D断面流入)'!F17,'【断面別】自動車交通量(D断面流出)'!F17)</f>
        <v>0</v>
      </c>
      <c r="G17" s="93">
        <f>SUM('【断面別】自動車交通量(D断面流入)'!G17,'【断面別】自動車交通量(D断面流出)'!G17)</f>
        <v>2</v>
      </c>
      <c r="H17" s="93">
        <f t="shared" si="0"/>
        <v>27</v>
      </c>
      <c r="I17" s="93">
        <f t="shared" si="1"/>
        <v>2</v>
      </c>
      <c r="J17" s="93">
        <f t="shared" si="2"/>
        <v>29</v>
      </c>
      <c r="K17" s="92">
        <f t="shared" si="3"/>
        <v>6.9</v>
      </c>
      <c r="L17" s="91">
        <f t="shared" si="4"/>
        <v>1.1000000000000001</v>
      </c>
    </row>
    <row r="18" spans="2:12" ht="14.45" customHeight="1">
      <c r="B18" s="96" t="s">
        <v>189</v>
      </c>
      <c r="C18" s="95"/>
      <c r="D18" s="94">
        <f>SUM('【断面別】自動車交通量(D断面流入)'!D18,'【断面別】自動車交通量(D断面流出)'!D18)</f>
        <v>28</v>
      </c>
      <c r="E18" s="93">
        <f>SUM('【断面別】自動車交通量(D断面流入)'!E18,'【断面別】自動車交通量(D断面流出)'!E18)</f>
        <v>3</v>
      </c>
      <c r="F18" s="93">
        <f>SUM('【断面別】自動車交通量(D断面流入)'!F18,'【断面別】自動車交通量(D断面流出)'!F18)</f>
        <v>1</v>
      </c>
      <c r="G18" s="93">
        <f>SUM('【断面別】自動車交通量(D断面流入)'!G18,'【断面別】自動車交通量(D断面流出)'!G18)</f>
        <v>2</v>
      </c>
      <c r="H18" s="93">
        <f t="shared" si="0"/>
        <v>31</v>
      </c>
      <c r="I18" s="93">
        <f t="shared" si="1"/>
        <v>3</v>
      </c>
      <c r="J18" s="93">
        <f t="shared" si="2"/>
        <v>34</v>
      </c>
      <c r="K18" s="92">
        <f t="shared" si="3"/>
        <v>8.8000000000000007</v>
      </c>
      <c r="L18" s="91">
        <f t="shared" si="4"/>
        <v>1.3</v>
      </c>
    </row>
    <row r="19" spans="2:12" ht="14.45" customHeight="1">
      <c r="B19" s="96" t="s">
        <v>188</v>
      </c>
      <c r="C19" s="95"/>
      <c r="D19" s="94">
        <f>SUM('【断面別】自動車交通量(D断面流入)'!D19,'【断面別】自動車交通量(D断面流出)'!D19)</f>
        <v>23</v>
      </c>
      <c r="E19" s="93">
        <f>SUM('【断面別】自動車交通量(D断面流入)'!E19,'【断面別】自動車交通量(D断面流出)'!E19)</f>
        <v>2</v>
      </c>
      <c r="F19" s="93">
        <f>SUM('【断面別】自動車交通量(D断面流入)'!F19,'【断面別】自動車交通量(D断面流出)'!F19)</f>
        <v>1</v>
      </c>
      <c r="G19" s="93">
        <f>SUM('【断面別】自動車交通量(D断面流入)'!G19,'【断面別】自動車交通量(D断面流出)'!G19)</f>
        <v>1</v>
      </c>
      <c r="H19" s="93">
        <f t="shared" si="0"/>
        <v>25</v>
      </c>
      <c r="I19" s="93">
        <f t="shared" si="1"/>
        <v>2</v>
      </c>
      <c r="J19" s="93">
        <f t="shared" si="2"/>
        <v>27</v>
      </c>
      <c r="K19" s="92">
        <f t="shared" si="3"/>
        <v>7.4</v>
      </c>
      <c r="L19" s="91">
        <f t="shared" si="4"/>
        <v>1</v>
      </c>
    </row>
    <row r="20" spans="2:12" ht="14.45" customHeight="1">
      <c r="B20" s="96" t="s">
        <v>187</v>
      </c>
      <c r="C20" s="95"/>
      <c r="D20" s="94">
        <f>SUM('【断面別】自動車交通量(D断面流入)'!D20,'【断面別】自動車交通量(D断面流出)'!D20)</f>
        <v>29</v>
      </c>
      <c r="E20" s="93">
        <f>SUM('【断面別】自動車交通量(D断面流入)'!E20,'【断面別】自動車交通量(D断面流出)'!E20)</f>
        <v>2</v>
      </c>
      <c r="F20" s="93">
        <f>SUM('【断面別】自動車交通量(D断面流入)'!F20,'【断面別】自動車交通量(D断面流出)'!F20)</f>
        <v>0</v>
      </c>
      <c r="G20" s="93">
        <f>SUM('【断面別】自動車交通量(D断面流入)'!G20,'【断面別】自動車交通量(D断面流出)'!G20)</f>
        <v>1</v>
      </c>
      <c r="H20" s="93">
        <f t="shared" si="0"/>
        <v>31</v>
      </c>
      <c r="I20" s="93">
        <f t="shared" si="1"/>
        <v>1</v>
      </c>
      <c r="J20" s="93">
        <f t="shared" si="2"/>
        <v>32</v>
      </c>
      <c r="K20" s="92">
        <f t="shared" si="3"/>
        <v>3.1</v>
      </c>
      <c r="L20" s="91">
        <f t="shared" si="4"/>
        <v>1.2</v>
      </c>
    </row>
    <row r="21" spans="2:12" ht="14.45" customHeight="1">
      <c r="B21" s="90" t="s">
        <v>186</v>
      </c>
      <c r="C21" s="89"/>
      <c r="D21" s="88">
        <f>SUM('【断面別】自動車交通量(D断面流入)'!D21,'【断面別】自動車交通量(D断面流出)'!D21)</f>
        <v>30</v>
      </c>
      <c r="E21" s="87">
        <f>SUM('【断面別】自動車交通量(D断面流入)'!E21,'【断面別】自動車交通量(D断面流出)'!E21)</f>
        <v>0</v>
      </c>
      <c r="F21" s="87">
        <f>SUM('【断面別】自動車交通量(D断面流入)'!F21,'【断面別】自動車交通量(D断面流出)'!F21)</f>
        <v>2</v>
      </c>
      <c r="G21" s="87">
        <f>SUM('【断面別】自動車交通量(D断面流入)'!G21,'【断面別】自動車交通量(D断面流出)'!G21)</f>
        <v>2</v>
      </c>
      <c r="H21" s="87">
        <f t="shared" si="0"/>
        <v>30</v>
      </c>
      <c r="I21" s="87">
        <f t="shared" si="1"/>
        <v>4</v>
      </c>
      <c r="J21" s="87">
        <f t="shared" si="2"/>
        <v>34</v>
      </c>
      <c r="K21" s="86">
        <f t="shared" si="3"/>
        <v>11.8</v>
      </c>
      <c r="L21" s="85">
        <f t="shared" si="4"/>
        <v>1.3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155</v>
      </c>
      <c r="E22" s="81">
        <f t="shared" si="5"/>
        <v>7</v>
      </c>
      <c r="F22" s="81">
        <f t="shared" si="5"/>
        <v>6</v>
      </c>
      <c r="G22" s="81">
        <f t="shared" si="5"/>
        <v>9</v>
      </c>
      <c r="H22" s="81">
        <f t="shared" si="5"/>
        <v>162</v>
      </c>
      <c r="I22" s="81">
        <f t="shared" si="5"/>
        <v>15</v>
      </c>
      <c r="J22" s="81">
        <f t="shared" si="5"/>
        <v>177</v>
      </c>
      <c r="K22" s="80">
        <f t="shared" si="3"/>
        <v>8.5</v>
      </c>
      <c r="L22" s="79">
        <f t="shared" si="4"/>
        <v>6.9</v>
      </c>
    </row>
    <row r="23" spans="2:12" ht="14.45" customHeight="1" thickTop="1">
      <c r="B23" s="102" t="s">
        <v>114</v>
      </c>
      <c r="C23" s="101"/>
      <c r="D23" s="100">
        <f>SUM('【断面別】自動車交通量(D断面流入)'!D23,'【断面別】自動車交通量(D断面流出)'!D23)</f>
        <v>30</v>
      </c>
      <c r="E23" s="99">
        <f>SUM('【断面別】自動車交通量(D断面流入)'!E23,'【断面別】自動車交通量(D断面流出)'!E23)</f>
        <v>2</v>
      </c>
      <c r="F23" s="99">
        <f>SUM('【断面別】自動車交通量(D断面流入)'!F23,'【断面別】自動車交通量(D断面流出)'!F23)</f>
        <v>2</v>
      </c>
      <c r="G23" s="99">
        <f>SUM('【断面別】自動車交通量(D断面流入)'!G23,'【断面別】自動車交通量(D断面流出)'!G23)</f>
        <v>2</v>
      </c>
      <c r="H23" s="99">
        <f t="shared" ref="H23:H28" si="6">SUM(D23:E23)</f>
        <v>32</v>
      </c>
      <c r="I23" s="99">
        <f t="shared" ref="I23:I28" si="7">SUM(F23:G23)</f>
        <v>4</v>
      </c>
      <c r="J23" s="99">
        <f t="shared" ref="J23:J28" si="8">SUM(H23:I23)</f>
        <v>36</v>
      </c>
      <c r="K23" s="98">
        <f t="shared" si="3"/>
        <v>11.1</v>
      </c>
      <c r="L23" s="97">
        <f t="shared" si="4"/>
        <v>1.4</v>
      </c>
    </row>
    <row r="24" spans="2:12" ht="14.45" customHeight="1">
      <c r="B24" s="96" t="s">
        <v>113</v>
      </c>
      <c r="C24" s="95"/>
      <c r="D24" s="94">
        <f>SUM('【断面別】自動車交通量(D断面流入)'!D24,'【断面別】自動車交通量(D断面流出)'!D24)</f>
        <v>30</v>
      </c>
      <c r="E24" s="93">
        <f>SUM('【断面別】自動車交通量(D断面流入)'!E24,'【断面別】自動車交通量(D断面流出)'!E24)</f>
        <v>0</v>
      </c>
      <c r="F24" s="93">
        <f>SUM('【断面別】自動車交通量(D断面流入)'!F24,'【断面別】自動車交通量(D断面流出)'!F24)</f>
        <v>1</v>
      </c>
      <c r="G24" s="93">
        <f>SUM('【断面別】自動車交通量(D断面流入)'!G24,'【断面別】自動車交通量(D断面流出)'!G24)</f>
        <v>1</v>
      </c>
      <c r="H24" s="93">
        <f t="shared" si="6"/>
        <v>30</v>
      </c>
      <c r="I24" s="93">
        <f t="shared" si="7"/>
        <v>2</v>
      </c>
      <c r="J24" s="93">
        <f t="shared" si="8"/>
        <v>32</v>
      </c>
      <c r="K24" s="92">
        <f t="shared" si="3"/>
        <v>6.3</v>
      </c>
      <c r="L24" s="91">
        <f t="shared" si="4"/>
        <v>1.2</v>
      </c>
    </row>
    <row r="25" spans="2:12" ht="14.45" customHeight="1">
      <c r="B25" s="96" t="s">
        <v>112</v>
      </c>
      <c r="C25" s="95"/>
      <c r="D25" s="94">
        <f>SUM('【断面別】自動車交通量(D断面流入)'!D25,'【断面別】自動車交通量(D断面流出)'!D25)</f>
        <v>23</v>
      </c>
      <c r="E25" s="93">
        <f>SUM('【断面別】自動車交通量(D断面流入)'!E25,'【断面別】自動車交通量(D断面流出)'!E25)</f>
        <v>3</v>
      </c>
      <c r="F25" s="93">
        <f>SUM('【断面別】自動車交通量(D断面流入)'!F25,'【断面別】自動車交通量(D断面流出)'!F25)</f>
        <v>2</v>
      </c>
      <c r="G25" s="93">
        <f>SUM('【断面別】自動車交通量(D断面流入)'!G25,'【断面別】自動車交通量(D断面流出)'!G25)</f>
        <v>1</v>
      </c>
      <c r="H25" s="93">
        <f t="shared" si="6"/>
        <v>26</v>
      </c>
      <c r="I25" s="93">
        <f t="shared" si="7"/>
        <v>3</v>
      </c>
      <c r="J25" s="93">
        <f t="shared" si="8"/>
        <v>29</v>
      </c>
      <c r="K25" s="92">
        <f t="shared" si="3"/>
        <v>10.3</v>
      </c>
      <c r="L25" s="91">
        <f t="shared" si="4"/>
        <v>1.1000000000000001</v>
      </c>
    </row>
    <row r="26" spans="2:12" ht="14.45" customHeight="1">
      <c r="B26" s="96" t="s">
        <v>111</v>
      </c>
      <c r="C26" s="95"/>
      <c r="D26" s="94">
        <f>SUM('【断面別】自動車交通量(D断面流入)'!D26,'【断面別】自動車交通量(D断面流出)'!D26)</f>
        <v>38</v>
      </c>
      <c r="E26" s="93">
        <f>SUM('【断面別】自動車交通量(D断面流入)'!E26,'【断面別】自動車交通量(D断面流出)'!E26)</f>
        <v>0</v>
      </c>
      <c r="F26" s="93">
        <f>SUM('【断面別】自動車交通量(D断面流入)'!F26,'【断面別】自動車交通量(D断面流出)'!F26)</f>
        <v>2</v>
      </c>
      <c r="G26" s="93">
        <f>SUM('【断面別】自動車交通量(D断面流入)'!G26,'【断面別】自動車交通量(D断面流出)'!G26)</f>
        <v>0</v>
      </c>
      <c r="H26" s="93">
        <f t="shared" si="6"/>
        <v>38</v>
      </c>
      <c r="I26" s="93">
        <f t="shared" si="7"/>
        <v>2</v>
      </c>
      <c r="J26" s="93">
        <f t="shared" si="8"/>
        <v>40</v>
      </c>
      <c r="K26" s="92">
        <f t="shared" si="3"/>
        <v>5</v>
      </c>
      <c r="L26" s="91">
        <f t="shared" si="4"/>
        <v>1.6</v>
      </c>
    </row>
    <row r="27" spans="2:12" ht="14.45" customHeight="1">
      <c r="B27" s="96" t="s">
        <v>110</v>
      </c>
      <c r="C27" s="95"/>
      <c r="D27" s="94">
        <f>SUM('【断面別】自動車交通量(D断面流入)'!D27,'【断面別】自動車交通量(D断面流出)'!D27)</f>
        <v>37</v>
      </c>
      <c r="E27" s="93">
        <f>SUM('【断面別】自動車交通量(D断面流入)'!E27,'【断面別】自動車交通量(D断面流出)'!E27)</f>
        <v>5</v>
      </c>
      <c r="F27" s="93">
        <f>SUM('【断面別】自動車交通量(D断面流入)'!F27,'【断面別】自動車交通量(D断面流出)'!F27)</f>
        <v>5</v>
      </c>
      <c r="G27" s="93">
        <f>SUM('【断面別】自動車交通量(D断面流入)'!G27,'【断面別】自動車交通量(D断面流出)'!G27)</f>
        <v>1</v>
      </c>
      <c r="H27" s="93">
        <f t="shared" si="6"/>
        <v>42</v>
      </c>
      <c r="I27" s="93">
        <f t="shared" si="7"/>
        <v>6</v>
      </c>
      <c r="J27" s="93">
        <f t="shared" si="8"/>
        <v>48</v>
      </c>
      <c r="K27" s="92">
        <f t="shared" si="3"/>
        <v>12.5</v>
      </c>
      <c r="L27" s="91">
        <f t="shared" si="4"/>
        <v>1.9</v>
      </c>
    </row>
    <row r="28" spans="2:12" ht="14.45" customHeight="1">
      <c r="B28" s="90" t="s">
        <v>185</v>
      </c>
      <c r="C28" s="89"/>
      <c r="D28" s="88">
        <f>SUM('【断面別】自動車交通量(D断面流入)'!D28,'【断面別】自動車交通量(D断面流出)'!D28)</f>
        <v>38</v>
      </c>
      <c r="E28" s="87">
        <f>SUM('【断面別】自動車交通量(D断面流入)'!E28,'【断面別】自動車交通量(D断面流出)'!E28)</f>
        <v>2</v>
      </c>
      <c r="F28" s="87">
        <f>SUM('【断面別】自動車交通量(D断面流入)'!F28,'【断面別】自動車交通量(D断面流出)'!F28)</f>
        <v>2</v>
      </c>
      <c r="G28" s="87">
        <f>SUM('【断面別】自動車交通量(D断面流入)'!G28,'【断面別】自動車交通量(D断面流出)'!G28)</f>
        <v>1</v>
      </c>
      <c r="H28" s="87">
        <f t="shared" si="6"/>
        <v>40</v>
      </c>
      <c r="I28" s="87">
        <f t="shared" si="7"/>
        <v>3</v>
      </c>
      <c r="J28" s="87">
        <f t="shared" si="8"/>
        <v>43</v>
      </c>
      <c r="K28" s="86">
        <f t="shared" si="3"/>
        <v>7</v>
      </c>
      <c r="L28" s="85">
        <f t="shared" si="4"/>
        <v>1.7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196</v>
      </c>
      <c r="E29" s="81">
        <f t="shared" si="9"/>
        <v>12</v>
      </c>
      <c r="F29" s="81">
        <f t="shared" si="9"/>
        <v>14</v>
      </c>
      <c r="G29" s="81">
        <f t="shared" si="9"/>
        <v>6</v>
      </c>
      <c r="H29" s="81">
        <f t="shared" si="9"/>
        <v>208</v>
      </c>
      <c r="I29" s="81">
        <f t="shared" si="9"/>
        <v>20</v>
      </c>
      <c r="J29" s="81">
        <f t="shared" si="9"/>
        <v>228</v>
      </c>
      <c r="K29" s="80">
        <f t="shared" si="3"/>
        <v>8.8000000000000007</v>
      </c>
      <c r="L29" s="79">
        <f t="shared" si="4"/>
        <v>8.9</v>
      </c>
    </row>
    <row r="30" spans="2:12" ht="14.45" customHeight="1" thickTop="1">
      <c r="B30" s="110" t="s">
        <v>184</v>
      </c>
      <c r="C30" s="109"/>
      <c r="D30" s="76">
        <f>SUM('【断面別】自動車交通量(D断面流入)'!D30,'【断面別】自動車交通量(D断面流出)'!D30)</f>
        <v>229</v>
      </c>
      <c r="E30" s="75">
        <f>SUM('【断面別】自動車交通量(D断面流入)'!E30,'【断面別】自動車交通量(D断面流出)'!E30)</f>
        <v>7</v>
      </c>
      <c r="F30" s="75">
        <f>SUM('【断面別】自動車交通量(D断面流入)'!F30,'【断面別】自動車交通量(D断面流出)'!F30)</f>
        <v>4</v>
      </c>
      <c r="G30" s="75">
        <f>SUM('【断面別】自動車交通量(D断面流入)'!G30,'【断面別】自動車交通量(D断面流出)'!G30)</f>
        <v>7</v>
      </c>
      <c r="H30" s="75">
        <f t="shared" ref="H30:H43" si="10">SUM(D30:E30)</f>
        <v>236</v>
      </c>
      <c r="I30" s="75">
        <f t="shared" ref="I30:I43" si="11">SUM(F30:G30)</f>
        <v>11</v>
      </c>
      <c r="J30" s="75">
        <f t="shared" ref="J30:J43" si="12">SUM(H30:I30)</f>
        <v>247</v>
      </c>
      <c r="K30" s="74">
        <f t="shared" si="3"/>
        <v>4.5</v>
      </c>
      <c r="L30" s="73">
        <f t="shared" si="4"/>
        <v>9.6</v>
      </c>
    </row>
    <row r="31" spans="2:12" ht="14.45" customHeight="1">
      <c r="B31" s="108" t="s">
        <v>183</v>
      </c>
      <c r="C31" s="107"/>
      <c r="D31" s="106">
        <f>SUM('【断面別】自動車交通量(D断面流入)'!D31,'【断面別】自動車交通量(D断面流出)'!D31)</f>
        <v>227</v>
      </c>
      <c r="E31" s="105">
        <f>SUM('【断面別】自動車交通量(D断面流入)'!E31,'【断面別】自動車交通量(D断面流出)'!E31)</f>
        <v>10</v>
      </c>
      <c r="F31" s="105">
        <f>SUM('【断面別】自動車交通量(D断面流入)'!F31,'【断面別】自動車交通量(D断面流出)'!F31)</f>
        <v>7</v>
      </c>
      <c r="G31" s="105">
        <f>SUM('【断面別】自動車交通量(D断面流入)'!G31,'【断面別】自動車交通量(D断面流出)'!G31)</f>
        <v>4</v>
      </c>
      <c r="H31" s="105">
        <f t="shared" si="10"/>
        <v>237</v>
      </c>
      <c r="I31" s="105">
        <f t="shared" si="11"/>
        <v>11</v>
      </c>
      <c r="J31" s="105">
        <f t="shared" si="12"/>
        <v>248</v>
      </c>
      <c r="K31" s="104">
        <f t="shared" si="3"/>
        <v>4.4000000000000004</v>
      </c>
      <c r="L31" s="103">
        <f t="shared" si="4"/>
        <v>9.6</v>
      </c>
    </row>
    <row r="32" spans="2:12" ht="14.45" customHeight="1">
      <c r="B32" s="108" t="s">
        <v>182</v>
      </c>
      <c r="C32" s="107"/>
      <c r="D32" s="106">
        <f>SUM('【断面別】自動車交通量(D断面流入)'!D32,'【断面別】自動車交通量(D断面流出)'!D32)</f>
        <v>217</v>
      </c>
      <c r="E32" s="105">
        <f>SUM('【断面別】自動車交通量(D断面流入)'!E32,'【断面別】自動車交通量(D断面流出)'!E32)</f>
        <v>10</v>
      </c>
      <c r="F32" s="105">
        <f>SUM('【断面別】自動車交通量(D断面流入)'!F32,'【断面別】自動車交通量(D断面流出)'!F32)</f>
        <v>11</v>
      </c>
      <c r="G32" s="105">
        <f>SUM('【断面別】自動車交通量(D断面流入)'!G32,'【断面別】自動車交通量(D断面流出)'!G32)</f>
        <v>3</v>
      </c>
      <c r="H32" s="105">
        <f t="shared" si="10"/>
        <v>227</v>
      </c>
      <c r="I32" s="105">
        <f t="shared" si="11"/>
        <v>14</v>
      </c>
      <c r="J32" s="105">
        <f t="shared" si="12"/>
        <v>241</v>
      </c>
      <c r="K32" s="104">
        <f t="shared" si="3"/>
        <v>5.8</v>
      </c>
      <c r="L32" s="103">
        <f t="shared" si="4"/>
        <v>9.4</v>
      </c>
    </row>
    <row r="33" spans="2:12" ht="14.45" customHeight="1">
      <c r="B33" s="108" t="s">
        <v>181</v>
      </c>
      <c r="C33" s="107"/>
      <c r="D33" s="106">
        <f>SUM('【断面別】自動車交通量(D断面流入)'!D33,'【断面別】自動車交通量(D断面流出)'!D33)</f>
        <v>191</v>
      </c>
      <c r="E33" s="105">
        <f>SUM('【断面別】自動車交通量(D断面流入)'!E33,'【断面別】自動車交通量(D断面流出)'!E33)</f>
        <v>8</v>
      </c>
      <c r="F33" s="105">
        <f>SUM('【断面別】自動車交通量(D断面流入)'!F33,'【断面別】自動車交通量(D断面流出)'!F33)</f>
        <v>8</v>
      </c>
      <c r="G33" s="105">
        <f>SUM('【断面別】自動車交通量(D断面流入)'!G33,'【断面別】自動車交通量(D断面流出)'!G33)</f>
        <v>2</v>
      </c>
      <c r="H33" s="105">
        <f t="shared" si="10"/>
        <v>199</v>
      </c>
      <c r="I33" s="105">
        <f t="shared" si="11"/>
        <v>10</v>
      </c>
      <c r="J33" s="105">
        <f t="shared" si="12"/>
        <v>209</v>
      </c>
      <c r="K33" s="104">
        <f t="shared" si="3"/>
        <v>4.8</v>
      </c>
      <c r="L33" s="103">
        <f t="shared" si="4"/>
        <v>8.1</v>
      </c>
    </row>
    <row r="34" spans="2:12" ht="14.45" customHeight="1">
      <c r="B34" s="108" t="s">
        <v>180</v>
      </c>
      <c r="C34" s="107"/>
      <c r="D34" s="106">
        <f>SUM('【断面別】自動車交通量(D断面流入)'!D34,'【断面別】自動車交通量(D断面流出)'!D34)</f>
        <v>180</v>
      </c>
      <c r="E34" s="105">
        <f>SUM('【断面別】自動車交通量(D断面流入)'!E34,'【断面別】自動車交通量(D断面流出)'!E34)</f>
        <v>6</v>
      </c>
      <c r="F34" s="105">
        <f>SUM('【断面別】自動車交通量(D断面流入)'!F34,'【断面別】自動車交通量(D断面流出)'!F34)</f>
        <v>10</v>
      </c>
      <c r="G34" s="105">
        <f>SUM('【断面別】自動車交通量(D断面流入)'!G34,'【断面別】自動車交通量(D断面流出)'!G34)</f>
        <v>4</v>
      </c>
      <c r="H34" s="105">
        <f t="shared" si="10"/>
        <v>186</v>
      </c>
      <c r="I34" s="105">
        <f t="shared" si="11"/>
        <v>14</v>
      </c>
      <c r="J34" s="105">
        <f t="shared" si="12"/>
        <v>200</v>
      </c>
      <c r="K34" s="104">
        <f t="shared" si="3"/>
        <v>7</v>
      </c>
      <c r="L34" s="103">
        <f t="shared" si="4"/>
        <v>7.8</v>
      </c>
    </row>
    <row r="35" spans="2:12" ht="14.45" customHeight="1">
      <c r="B35" s="108" t="s">
        <v>179</v>
      </c>
      <c r="C35" s="107"/>
      <c r="D35" s="106">
        <f>SUM('【断面別】自動車交通量(D断面流入)'!D35,'【断面別】自動車交通量(D断面流出)'!D35)</f>
        <v>176</v>
      </c>
      <c r="E35" s="105">
        <f>SUM('【断面別】自動車交通量(D断面流入)'!E35,'【断面別】自動車交通量(D断面流出)'!E35)</f>
        <v>13</v>
      </c>
      <c r="F35" s="105">
        <f>SUM('【断面別】自動車交通量(D断面流入)'!F35,'【断面別】自動車交通量(D断面流出)'!F35)</f>
        <v>5</v>
      </c>
      <c r="G35" s="105">
        <f>SUM('【断面別】自動車交通量(D断面流入)'!G35,'【断面別】自動車交通量(D断面流出)'!G35)</f>
        <v>3</v>
      </c>
      <c r="H35" s="105">
        <f t="shared" si="10"/>
        <v>189</v>
      </c>
      <c r="I35" s="105">
        <f t="shared" si="11"/>
        <v>8</v>
      </c>
      <c r="J35" s="105">
        <f t="shared" si="12"/>
        <v>197</v>
      </c>
      <c r="K35" s="104">
        <f t="shared" si="3"/>
        <v>4.0999999999999996</v>
      </c>
      <c r="L35" s="103">
        <f t="shared" si="4"/>
        <v>7.6</v>
      </c>
    </row>
    <row r="36" spans="2:12" ht="14.45" customHeight="1">
      <c r="B36" s="108" t="s">
        <v>178</v>
      </c>
      <c r="C36" s="107"/>
      <c r="D36" s="106">
        <f>SUM('【断面別】自動車交通量(D断面流入)'!D36,'【断面別】自動車交通量(D断面流出)'!D36)</f>
        <v>190</v>
      </c>
      <c r="E36" s="105">
        <f>SUM('【断面別】自動車交通量(D断面流入)'!E36,'【断面別】自動車交通量(D断面流出)'!E36)</f>
        <v>13</v>
      </c>
      <c r="F36" s="105">
        <f>SUM('【断面別】自動車交通量(D断面流入)'!F36,'【断面別】自動車交通量(D断面流出)'!F36)</f>
        <v>11</v>
      </c>
      <c r="G36" s="105">
        <f>SUM('【断面別】自動車交通量(D断面流入)'!G36,'【断面別】自動車交通量(D断面流出)'!G36)</f>
        <v>6</v>
      </c>
      <c r="H36" s="105">
        <f t="shared" si="10"/>
        <v>203</v>
      </c>
      <c r="I36" s="105">
        <f t="shared" si="11"/>
        <v>17</v>
      </c>
      <c r="J36" s="105">
        <f t="shared" si="12"/>
        <v>220</v>
      </c>
      <c r="K36" s="104">
        <f t="shared" si="3"/>
        <v>7.7</v>
      </c>
      <c r="L36" s="103">
        <f t="shared" si="4"/>
        <v>8.5</v>
      </c>
    </row>
    <row r="37" spans="2:12" ht="14.45" customHeight="1">
      <c r="B37" s="108" t="s">
        <v>177</v>
      </c>
      <c r="C37" s="107"/>
      <c r="D37" s="106">
        <f>SUM('【断面別】自動車交通量(D断面流入)'!D37,'【断面別】自動車交通量(D断面流出)'!D37)</f>
        <v>193</v>
      </c>
      <c r="E37" s="105">
        <f>SUM('【断面別】自動車交通量(D断面流入)'!E37,'【断面別】自動車交通量(D断面流出)'!E37)</f>
        <v>8</v>
      </c>
      <c r="F37" s="105">
        <f>SUM('【断面別】自動車交通量(D断面流入)'!F37,'【断面別】自動車交通量(D断面流出)'!F37)</f>
        <v>6</v>
      </c>
      <c r="G37" s="105">
        <f>SUM('【断面別】自動車交通量(D断面流入)'!G37,'【断面別】自動車交通量(D断面流出)'!G37)</f>
        <v>5</v>
      </c>
      <c r="H37" s="105">
        <f t="shared" si="10"/>
        <v>201</v>
      </c>
      <c r="I37" s="105">
        <f t="shared" si="11"/>
        <v>11</v>
      </c>
      <c r="J37" s="105">
        <f t="shared" si="12"/>
        <v>212</v>
      </c>
      <c r="K37" s="104">
        <f t="shared" si="3"/>
        <v>5.2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f>SUM('【断面別】自動車交通量(D断面流入)'!D38,'【断面別】自動車交通量(D断面流出)'!D38)</f>
        <v>30</v>
      </c>
      <c r="E38" s="99">
        <f>SUM('【断面別】自動車交通量(D断面流入)'!E38,'【断面別】自動車交通量(D断面流出)'!E38)</f>
        <v>1</v>
      </c>
      <c r="F38" s="99">
        <f>SUM('【断面別】自動車交通量(D断面流入)'!F38,'【断面別】自動車交通量(D断面流出)'!F38)</f>
        <v>0</v>
      </c>
      <c r="G38" s="99">
        <f>SUM('【断面別】自動車交通量(D断面流入)'!G38,'【断面別】自動車交通量(D断面流出)'!G38)</f>
        <v>1</v>
      </c>
      <c r="H38" s="99">
        <f t="shared" si="10"/>
        <v>31</v>
      </c>
      <c r="I38" s="99">
        <f t="shared" si="11"/>
        <v>1</v>
      </c>
      <c r="J38" s="99">
        <f t="shared" si="12"/>
        <v>32</v>
      </c>
      <c r="K38" s="98">
        <f t="shared" si="3"/>
        <v>3.1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f>SUM('【断面別】自動車交通量(D断面流入)'!D39,'【断面別】自動車交通量(D断面流出)'!D39)</f>
        <v>28</v>
      </c>
      <c r="E39" s="93">
        <f>SUM('【断面別】自動車交通量(D断面流入)'!E39,'【断面別】自動車交通量(D断面流出)'!E39)</f>
        <v>1</v>
      </c>
      <c r="F39" s="93">
        <f>SUM('【断面別】自動車交通量(D断面流入)'!F39,'【断面別】自動車交通量(D断面流出)'!F39)</f>
        <v>1</v>
      </c>
      <c r="G39" s="93">
        <f>SUM('【断面別】自動車交通量(D断面流入)'!G39,'【断面別】自動車交通量(D断面流出)'!G39)</f>
        <v>0</v>
      </c>
      <c r="H39" s="93">
        <f t="shared" si="10"/>
        <v>29</v>
      </c>
      <c r="I39" s="93">
        <f t="shared" si="11"/>
        <v>1</v>
      </c>
      <c r="J39" s="93">
        <f t="shared" si="12"/>
        <v>30</v>
      </c>
      <c r="K39" s="92">
        <f t="shared" si="3"/>
        <v>3.3</v>
      </c>
      <c r="L39" s="91">
        <f t="shared" si="4"/>
        <v>1.2</v>
      </c>
    </row>
    <row r="40" spans="2:12" ht="14.45" customHeight="1">
      <c r="B40" s="96" t="s">
        <v>97</v>
      </c>
      <c r="C40" s="95"/>
      <c r="D40" s="94">
        <f>SUM('【断面別】自動車交通量(D断面流入)'!D40,'【断面別】自動車交通量(D断面流出)'!D40)</f>
        <v>39</v>
      </c>
      <c r="E40" s="93">
        <f>SUM('【断面別】自動車交通量(D断面流入)'!E40,'【断面別】自動車交通量(D断面流出)'!E40)</f>
        <v>4</v>
      </c>
      <c r="F40" s="93">
        <f>SUM('【断面別】自動車交通量(D断面流入)'!F40,'【断面別】自動車交通量(D断面流出)'!F40)</f>
        <v>0</v>
      </c>
      <c r="G40" s="93">
        <f>SUM('【断面別】自動車交通量(D断面流入)'!G40,'【断面別】自動車交通量(D断面流出)'!G40)</f>
        <v>1</v>
      </c>
      <c r="H40" s="93">
        <f t="shared" si="10"/>
        <v>43</v>
      </c>
      <c r="I40" s="93">
        <f t="shared" si="11"/>
        <v>1</v>
      </c>
      <c r="J40" s="93">
        <f t="shared" si="12"/>
        <v>44</v>
      </c>
      <c r="K40" s="92">
        <f t="shared" si="3"/>
        <v>2.2999999999999998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f>SUM('【断面別】自動車交通量(D断面流入)'!D41,'【断面別】自動車交通量(D断面流出)'!D41)</f>
        <v>34</v>
      </c>
      <c r="E41" s="93">
        <f>SUM('【断面別】自動車交通量(D断面流入)'!E41,'【断面別】自動車交通量(D断面流出)'!E41)</f>
        <v>4</v>
      </c>
      <c r="F41" s="93">
        <f>SUM('【断面別】自動車交通量(D断面流入)'!F41,'【断面別】自動車交通量(D断面流出)'!F41)</f>
        <v>0</v>
      </c>
      <c r="G41" s="93">
        <f>SUM('【断面別】自動車交通量(D断面流入)'!G41,'【断面別】自動車交通量(D断面流出)'!G41)</f>
        <v>1</v>
      </c>
      <c r="H41" s="93">
        <f t="shared" si="10"/>
        <v>38</v>
      </c>
      <c r="I41" s="93">
        <f t="shared" si="11"/>
        <v>1</v>
      </c>
      <c r="J41" s="93">
        <f t="shared" si="12"/>
        <v>39</v>
      </c>
      <c r="K41" s="92">
        <f t="shared" si="3"/>
        <v>2.6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SUM('【断面別】自動車交通量(D断面流入)'!D42,'【断面別】自動車交通量(D断面流出)'!D42)</f>
        <v>32</v>
      </c>
      <c r="E42" s="93">
        <f>SUM('【断面別】自動車交通量(D断面流入)'!E42,'【断面別】自動車交通量(D断面流出)'!E42)</f>
        <v>3</v>
      </c>
      <c r="F42" s="93">
        <f>SUM('【断面別】自動車交通量(D断面流入)'!F42,'【断面別】自動車交通量(D断面流出)'!F42)</f>
        <v>0</v>
      </c>
      <c r="G42" s="93">
        <f>SUM('【断面別】自動車交通量(D断面流入)'!G42,'【断面別】自動車交通量(D断面流出)'!G42)</f>
        <v>2</v>
      </c>
      <c r="H42" s="93">
        <f t="shared" si="10"/>
        <v>35</v>
      </c>
      <c r="I42" s="93">
        <f t="shared" si="11"/>
        <v>2</v>
      </c>
      <c r="J42" s="93">
        <f t="shared" si="12"/>
        <v>37</v>
      </c>
      <c r="K42" s="92">
        <f t="shared" si="3"/>
        <v>5.4</v>
      </c>
      <c r="L42" s="91">
        <f t="shared" si="4"/>
        <v>1.4</v>
      </c>
    </row>
    <row r="43" spans="2:12" ht="14.45" customHeight="1">
      <c r="B43" s="90" t="s">
        <v>176</v>
      </c>
      <c r="C43" s="89"/>
      <c r="D43" s="88">
        <f>SUM('【断面別】自動車交通量(D断面流入)'!D43,'【断面別】自動車交通量(D断面流出)'!D43)</f>
        <v>29</v>
      </c>
      <c r="E43" s="87">
        <f>SUM('【断面別】自動車交通量(D断面流入)'!E43,'【断面別】自動車交通量(D断面流出)'!E43)</f>
        <v>0</v>
      </c>
      <c r="F43" s="87">
        <f>SUM('【断面別】自動車交通量(D断面流入)'!F43,'【断面別】自動車交通量(D断面流出)'!F43)</f>
        <v>0</v>
      </c>
      <c r="G43" s="87">
        <f>SUM('【断面別】自動車交通量(D断面流入)'!G43,'【断面別】自動車交通量(D断面流出)'!G43)</f>
        <v>1</v>
      </c>
      <c r="H43" s="87">
        <f t="shared" si="10"/>
        <v>29</v>
      </c>
      <c r="I43" s="87">
        <f t="shared" si="11"/>
        <v>1</v>
      </c>
      <c r="J43" s="87">
        <f t="shared" si="12"/>
        <v>30</v>
      </c>
      <c r="K43" s="86">
        <f t="shared" si="3"/>
        <v>3.3</v>
      </c>
      <c r="L43" s="85">
        <f t="shared" si="4"/>
        <v>1.2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192</v>
      </c>
      <c r="E44" s="81">
        <f t="shared" si="13"/>
        <v>13</v>
      </c>
      <c r="F44" s="81">
        <f t="shared" si="13"/>
        <v>1</v>
      </c>
      <c r="G44" s="81">
        <f t="shared" si="13"/>
        <v>6</v>
      </c>
      <c r="H44" s="81">
        <f t="shared" si="13"/>
        <v>205</v>
      </c>
      <c r="I44" s="81">
        <f t="shared" si="13"/>
        <v>7</v>
      </c>
      <c r="J44" s="81">
        <f t="shared" si="13"/>
        <v>212</v>
      </c>
      <c r="K44" s="80">
        <f t="shared" si="3"/>
        <v>3.3</v>
      </c>
      <c r="L44" s="79">
        <f t="shared" si="4"/>
        <v>8.1999999999999993</v>
      </c>
    </row>
    <row r="45" spans="2:12" ht="14.45" customHeight="1" thickTop="1">
      <c r="B45" s="102" t="s">
        <v>92</v>
      </c>
      <c r="C45" s="101"/>
      <c r="D45" s="100">
        <f>SUM('【断面別】自動車交通量(D断面流入)'!D45,'【断面別】自動車交通量(D断面流出)'!D45)</f>
        <v>27</v>
      </c>
      <c r="E45" s="99">
        <f>SUM('【断面別】自動車交通量(D断面流入)'!E45,'【断面別】自動車交通量(D断面流出)'!E45)</f>
        <v>2</v>
      </c>
      <c r="F45" s="99">
        <f>SUM('【断面別】自動車交通量(D断面流入)'!F45,'【断面別】自動車交通量(D断面流出)'!F45)</f>
        <v>2</v>
      </c>
      <c r="G45" s="99">
        <f>SUM('【断面別】自動車交通量(D断面流入)'!G45,'【断面別】自動車交通量(D断面流出)'!G45)</f>
        <v>1</v>
      </c>
      <c r="H45" s="99">
        <f t="shared" ref="H45:H50" si="14">SUM(D45:E45)</f>
        <v>29</v>
      </c>
      <c r="I45" s="99">
        <f t="shared" ref="I45:I50" si="15">SUM(F45:G45)</f>
        <v>3</v>
      </c>
      <c r="J45" s="99">
        <f t="shared" ref="J45:J50" si="16">SUM(H45:I45)</f>
        <v>32</v>
      </c>
      <c r="K45" s="98">
        <f t="shared" si="3"/>
        <v>9.4</v>
      </c>
      <c r="L45" s="97">
        <f t="shared" si="4"/>
        <v>1.2</v>
      </c>
    </row>
    <row r="46" spans="2:12" ht="14.45" customHeight="1">
      <c r="B46" s="96" t="s">
        <v>91</v>
      </c>
      <c r="C46" s="95"/>
      <c r="D46" s="94">
        <f>SUM('【断面別】自動車交通量(D断面流入)'!D46,'【断面別】自動車交通量(D断面流出)'!D46)</f>
        <v>23</v>
      </c>
      <c r="E46" s="93">
        <f>SUM('【断面別】自動車交通量(D断面流入)'!E46,'【断面別】自動車交通量(D断面流出)'!E46)</f>
        <v>0</v>
      </c>
      <c r="F46" s="93">
        <f>SUM('【断面別】自動車交通量(D断面流入)'!F46,'【断面別】自動車交通量(D断面流出)'!F46)</f>
        <v>0</v>
      </c>
      <c r="G46" s="93">
        <f>SUM('【断面別】自動車交通量(D断面流入)'!G46,'【断面別】自動車交通量(D断面流出)'!G46)</f>
        <v>2</v>
      </c>
      <c r="H46" s="93">
        <f t="shared" si="14"/>
        <v>23</v>
      </c>
      <c r="I46" s="93">
        <f t="shared" si="15"/>
        <v>2</v>
      </c>
      <c r="J46" s="93">
        <f t="shared" si="16"/>
        <v>25</v>
      </c>
      <c r="K46" s="92">
        <f t="shared" si="3"/>
        <v>8</v>
      </c>
      <c r="L46" s="91">
        <f t="shared" si="4"/>
        <v>1</v>
      </c>
    </row>
    <row r="47" spans="2:12" ht="14.45" customHeight="1">
      <c r="B47" s="96" t="s">
        <v>90</v>
      </c>
      <c r="C47" s="95"/>
      <c r="D47" s="94">
        <f>SUM('【断面別】自動車交通量(D断面流入)'!D47,'【断面別】自動車交通量(D断面流出)'!D47)</f>
        <v>27</v>
      </c>
      <c r="E47" s="93">
        <f>SUM('【断面別】自動車交通量(D断面流入)'!E47,'【断面別】自動車交通量(D断面流出)'!E47)</f>
        <v>1</v>
      </c>
      <c r="F47" s="93">
        <f>SUM('【断面別】自動車交通量(D断面流入)'!F47,'【断面別】自動車交通量(D断面流出)'!F47)</f>
        <v>0</v>
      </c>
      <c r="G47" s="93">
        <f>SUM('【断面別】自動車交通量(D断面流入)'!G47,'【断面別】自動車交通量(D断面流出)'!G47)</f>
        <v>1</v>
      </c>
      <c r="H47" s="93">
        <f t="shared" si="14"/>
        <v>28</v>
      </c>
      <c r="I47" s="93">
        <f t="shared" si="15"/>
        <v>1</v>
      </c>
      <c r="J47" s="93">
        <f t="shared" si="16"/>
        <v>29</v>
      </c>
      <c r="K47" s="92">
        <f t="shared" si="3"/>
        <v>3.4</v>
      </c>
      <c r="L47" s="91">
        <f t="shared" si="4"/>
        <v>1.1000000000000001</v>
      </c>
    </row>
    <row r="48" spans="2:12" ht="14.45" customHeight="1">
      <c r="B48" s="96" t="s">
        <v>89</v>
      </c>
      <c r="C48" s="95"/>
      <c r="D48" s="94">
        <f>SUM('【断面別】自動車交通量(D断面流入)'!D48,'【断面別】自動車交通量(D断面流出)'!D48)</f>
        <v>38</v>
      </c>
      <c r="E48" s="93">
        <f>SUM('【断面別】自動車交通量(D断面流入)'!E48,'【断面別】自動車交通量(D断面流出)'!E48)</f>
        <v>1</v>
      </c>
      <c r="F48" s="93">
        <f>SUM('【断面別】自動車交通量(D断面流入)'!F48,'【断面別】自動車交通量(D断面流出)'!F48)</f>
        <v>0</v>
      </c>
      <c r="G48" s="93">
        <f>SUM('【断面別】自動車交通量(D断面流入)'!G48,'【断面別】自動車交通量(D断面流出)'!G48)</f>
        <v>0</v>
      </c>
      <c r="H48" s="93">
        <f t="shared" si="14"/>
        <v>39</v>
      </c>
      <c r="I48" s="93">
        <f t="shared" si="15"/>
        <v>0</v>
      </c>
      <c r="J48" s="93">
        <f t="shared" si="16"/>
        <v>39</v>
      </c>
      <c r="K48" s="92">
        <f t="shared" si="3"/>
        <v>0</v>
      </c>
      <c r="L48" s="91">
        <f t="shared" si="4"/>
        <v>1.5</v>
      </c>
    </row>
    <row r="49" spans="2:13" ht="14.45" customHeight="1">
      <c r="B49" s="96" t="s">
        <v>88</v>
      </c>
      <c r="C49" s="95"/>
      <c r="D49" s="94">
        <f>SUM('【断面別】自動車交通量(D断面流入)'!D49,'【断面別】自動車交通量(D断面流出)'!D49)</f>
        <v>32</v>
      </c>
      <c r="E49" s="93">
        <f>SUM('【断面別】自動車交通量(D断面流入)'!E49,'【断面別】自動車交通量(D断面流出)'!E49)</f>
        <v>3</v>
      </c>
      <c r="F49" s="93">
        <f>SUM('【断面別】自動車交通量(D断面流入)'!F49,'【断面別】自動車交通量(D断面流出)'!F49)</f>
        <v>1</v>
      </c>
      <c r="G49" s="93">
        <f>SUM('【断面別】自動車交通量(D断面流入)'!G49,'【断面別】自動車交通量(D断面流出)'!G49)</f>
        <v>2</v>
      </c>
      <c r="H49" s="93">
        <f t="shared" si="14"/>
        <v>35</v>
      </c>
      <c r="I49" s="93">
        <f t="shared" si="15"/>
        <v>3</v>
      </c>
      <c r="J49" s="93">
        <f t="shared" si="16"/>
        <v>38</v>
      </c>
      <c r="K49" s="92">
        <f t="shared" si="3"/>
        <v>7.9</v>
      </c>
      <c r="L49" s="91">
        <f t="shared" si="4"/>
        <v>1.5</v>
      </c>
    </row>
    <row r="50" spans="2:13" ht="14.45" customHeight="1">
      <c r="B50" s="90" t="s">
        <v>175</v>
      </c>
      <c r="C50" s="89"/>
      <c r="D50" s="88">
        <f>SUM('【断面別】自動車交通量(D断面流入)'!D50,'【断面別】自動車交通量(D断面流出)'!D50)</f>
        <v>20</v>
      </c>
      <c r="E50" s="87">
        <f>SUM('【断面別】自動車交通量(D断面流入)'!E50,'【断面別】自動車交通量(D断面流出)'!E50)</f>
        <v>1</v>
      </c>
      <c r="F50" s="87">
        <f>SUM('【断面別】自動車交通量(D断面流入)'!F50,'【断面別】自動車交通量(D断面流出)'!F50)</f>
        <v>0</v>
      </c>
      <c r="G50" s="87">
        <f>SUM('【断面別】自動車交通量(D断面流入)'!G50,'【断面別】自動車交通量(D断面流出)'!G50)</f>
        <v>1</v>
      </c>
      <c r="H50" s="87">
        <f t="shared" si="14"/>
        <v>21</v>
      </c>
      <c r="I50" s="87">
        <f t="shared" si="15"/>
        <v>1</v>
      </c>
      <c r="J50" s="87">
        <f t="shared" si="16"/>
        <v>22</v>
      </c>
      <c r="K50" s="86">
        <f t="shared" si="3"/>
        <v>4.5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167</v>
      </c>
      <c r="E51" s="81">
        <f t="shared" si="17"/>
        <v>8</v>
      </c>
      <c r="F51" s="81">
        <f t="shared" si="17"/>
        <v>3</v>
      </c>
      <c r="G51" s="81">
        <f t="shared" si="17"/>
        <v>7</v>
      </c>
      <c r="H51" s="81">
        <f t="shared" si="17"/>
        <v>175</v>
      </c>
      <c r="I51" s="81">
        <f t="shared" si="17"/>
        <v>10</v>
      </c>
      <c r="J51" s="81">
        <f t="shared" si="17"/>
        <v>185</v>
      </c>
      <c r="K51" s="80">
        <f t="shared" si="3"/>
        <v>5.4</v>
      </c>
      <c r="L51" s="79">
        <f t="shared" si="4"/>
        <v>7.2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2313</v>
      </c>
      <c r="E52" s="75">
        <f t="shared" si="18"/>
        <v>115</v>
      </c>
      <c r="F52" s="75">
        <f t="shared" si="18"/>
        <v>86</v>
      </c>
      <c r="G52" s="75">
        <f t="shared" si="18"/>
        <v>62</v>
      </c>
      <c r="H52" s="75">
        <f t="shared" si="18"/>
        <v>2428</v>
      </c>
      <c r="I52" s="75">
        <f t="shared" si="18"/>
        <v>148</v>
      </c>
      <c r="J52" s="75">
        <f t="shared" si="18"/>
        <v>2576</v>
      </c>
      <c r="K52" s="74">
        <f t="shared" si="3"/>
        <v>5.7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view="pageBreakPreview" zoomScale="70" zoomScaleNormal="100" zoomScaleSheetLayoutView="70" workbookViewId="0">
      <selection activeCell="N18" sqref="N18"/>
    </sheetView>
  </sheetViews>
  <sheetFormatPr defaultColWidth="8.875" defaultRowHeight="11.2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>
      <c r="B2" s="65" t="s">
        <v>85</v>
      </c>
    </row>
    <row r="3" spans="2:12" ht="9" customHeight="1"/>
    <row r="4" spans="2:12">
      <c r="B4" s="63" t="s">
        <v>84</v>
      </c>
      <c r="D4" s="63" t="s">
        <v>83</v>
      </c>
    </row>
    <row r="5" spans="2:12" ht="9" customHeight="1"/>
    <row r="6" spans="2:12">
      <c r="B6" s="63" t="s">
        <v>82</v>
      </c>
      <c r="D6" s="63" t="s">
        <v>81</v>
      </c>
      <c r="G6" s="63" t="s">
        <v>80</v>
      </c>
      <c r="H6" s="63" t="s">
        <v>79</v>
      </c>
    </row>
    <row r="7" spans="2:12" ht="9" customHeight="1"/>
    <row r="8" spans="2:12">
      <c r="B8" s="63" t="s">
        <v>63</v>
      </c>
    </row>
    <row r="9" spans="2:12" ht="31.15" customHeight="1">
      <c r="B9" s="397"/>
      <c r="C9" s="398"/>
      <c r="D9" s="398"/>
      <c r="E9" s="398"/>
      <c r="F9" s="398"/>
      <c r="G9" s="398"/>
      <c r="H9" s="398"/>
      <c r="I9" s="398"/>
      <c r="J9" s="398"/>
      <c r="K9" s="398"/>
      <c r="L9" s="399"/>
    </row>
    <row r="10" spans="2:12" ht="31.15" customHeight="1">
      <c r="B10" s="400"/>
      <c r="C10" s="401"/>
      <c r="D10" s="401"/>
      <c r="E10" s="401"/>
      <c r="F10" s="401"/>
      <c r="G10" s="401"/>
      <c r="H10" s="401"/>
      <c r="I10" s="401"/>
      <c r="J10" s="401"/>
      <c r="K10" s="401"/>
      <c r="L10" s="402"/>
    </row>
    <row r="11" spans="2:12" ht="31.15" customHeight="1">
      <c r="B11" s="400"/>
      <c r="C11" s="401"/>
      <c r="D11" s="401"/>
      <c r="E11" s="401"/>
      <c r="F11" s="401"/>
      <c r="G11" s="401"/>
      <c r="H11" s="401"/>
      <c r="I11" s="401"/>
      <c r="J11" s="401"/>
      <c r="K11" s="401"/>
      <c r="L11" s="402"/>
    </row>
    <row r="12" spans="2:12" ht="31.15" customHeight="1">
      <c r="B12" s="400"/>
      <c r="C12" s="401"/>
      <c r="D12" s="401"/>
      <c r="E12" s="401"/>
      <c r="F12" s="401"/>
      <c r="G12" s="401"/>
      <c r="H12" s="401"/>
      <c r="I12" s="401"/>
      <c r="J12" s="401"/>
      <c r="K12" s="401"/>
      <c r="L12" s="402"/>
    </row>
    <row r="13" spans="2:12" ht="31.15" customHeight="1">
      <c r="B13" s="400"/>
      <c r="C13" s="401"/>
      <c r="D13" s="401"/>
      <c r="E13" s="401"/>
      <c r="F13" s="401"/>
      <c r="G13" s="401"/>
      <c r="H13" s="401"/>
      <c r="I13" s="401"/>
      <c r="J13" s="401"/>
      <c r="K13" s="401"/>
      <c r="L13" s="402"/>
    </row>
    <row r="14" spans="2:12" ht="31.15" customHeight="1">
      <c r="B14" s="400"/>
      <c r="C14" s="401"/>
      <c r="D14" s="401"/>
      <c r="E14" s="401"/>
      <c r="F14" s="401"/>
      <c r="G14" s="401"/>
      <c r="H14" s="401"/>
      <c r="I14" s="401"/>
      <c r="J14" s="401"/>
      <c r="K14" s="401"/>
      <c r="L14" s="402"/>
    </row>
    <row r="15" spans="2:12" ht="31.15" customHeight="1">
      <c r="B15" s="400"/>
      <c r="C15" s="401"/>
      <c r="D15" s="401"/>
      <c r="E15" s="401"/>
      <c r="F15" s="401"/>
      <c r="G15" s="401"/>
      <c r="H15" s="401"/>
      <c r="I15" s="401"/>
      <c r="J15" s="401"/>
      <c r="K15" s="401"/>
      <c r="L15" s="402"/>
    </row>
    <row r="16" spans="2:12" ht="31.15" customHeight="1">
      <c r="B16" s="400"/>
      <c r="C16" s="401"/>
      <c r="D16" s="401"/>
      <c r="E16" s="401"/>
      <c r="F16" s="401"/>
      <c r="G16" s="401"/>
      <c r="H16" s="401"/>
      <c r="I16" s="401"/>
      <c r="J16" s="401"/>
      <c r="K16" s="401"/>
      <c r="L16" s="402"/>
    </row>
    <row r="17" spans="2:12" ht="31.15" customHeight="1">
      <c r="B17" s="400"/>
      <c r="C17" s="401"/>
      <c r="D17" s="401"/>
      <c r="E17" s="401"/>
      <c r="F17" s="401"/>
      <c r="G17" s="401"/>
      <c r="H17" s="401"/>
      <c r="I17" s="401"/>
      <c r="J17" s="401"/>
      <c r="K17" s="401"/>
      <c r="L17" s="402"/>
    </row>
    <row r="18" spans="2:12" ht="31.15" customHeight="1"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2"/>
    </row>
    <row r="19" spans="2:12" ht="31.15" customHeight="1">
      <c r="B19" s="400"/>
      <c r="C19" s="401"/>
      <c r="D19" s="401"/>
      <c r="E19" s="401"/>
      <c r="F19" s="401"/>
      <c r="G19" s="401"/>
      <c r="H19" s="401"/>
      <c r="I19" s="401"/>
      <c r="J19" s="401"/>
      <c r="K19" s="401"/>
      <c r="L19" s="402"/>
    </row>
    <row r="20" spans="2:12" ht="31.15" customHeight="1">
      <c r="B20" s="400"/>
      <c r="C20" s="401"/>
      <c r="D20" s="401"/>
      <c r="E20" s="401"/>
      <c r="F20" s="401"/>
      <c r="G20" s="401"/>
      <c r="H20" s="401"/>
      <c r="I20" s="401"/>
      <c r="J20" s="401"/>
      <c r="K20" s="401"/>
      <c r="L20" s="402"/>
    </row>
    <row r="21" spans="2:12" ht="31.15" customHeight="1">
      <c r="B21" s="400"/>
      <c r="C21" s="401"/>
      <c r="D21" s="401"/>
      <c r="E21" s="401"/>
      <c r="F21" s="401"/>
      <c r="G21" s="401"/>
      <c r="H21" s="401"/>
      <c r="I21" s="401"/>
      <c r="J21" s="401"/>
      <c r="K21" s="401"/>
      <c r="L21" s="402"/>
    </row>
    <row r="22" spans="2:12" ht="31.15" customHeight="1">
      <c r="B22" s="400"/>
      <c r="C22" s="401"/>
      <c r="D22" s="401"/>
      <c r="E22" s="401"/>
      <c r="F22" s="401"/>
      <c r="G22" s="401"/>
      <c r="H22" s="401"/>
      <c r="I22" s="401"/>
      <c r="J22" s="401"/>
      <c r="K22" s="401"/>
      <c r="L22" s="402"/>
    </row>
    <row r="23" spans="2:12" ht="31.15" customHeight="1">
      <c r="B23" s="400"/>
      <c r="C23" s="401"/>
      <c r="D23" s="401"/>
      <c r="E23" s="401"/>
      <c r="F23" s="401"/>
      <c r="G23" s="401"/>
      <c r="H23" s="401"/>
      <c r="I23" s="401"/>
      <c r="J23" s="401"/>
      <c r="K23" s="401"/>
      <c r="L23" s="402"/>
    </row>
    <row r="24" spans="2:12" ht="31.15" customHeight="1"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5"/>
    </row>
  </sheetData>
  <phoneticPr fontId="38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7" sqref="M17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197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SUM('【方向別】自動車交通量(17)'!D16,'【方向別】自動車交通量(18)'!D16,'【方向別】自動車交通量(19)'!D16,'【方向別】自動車交通量(20)'!D16)</f>
        <v>45</v>
      </c>
      <c r="E16" s="99">
        <f>SUM('【方向別】自動車交通量(17)'!E16,'【方向別】自動車交通量(18)'!E16,'【方向別】自動車交通量(19)'!E16,'【方向別】自動車交通量(20)'!E16)</f>
        <v>8</v>
      </c>
      <c r="F16" s="99">
        <f>SUM('【方向別】自動車交通量(17)'!F16,'【方向別】自動車交通量(18)'!F16,'【方向別】自動車交通量(19)'!F16,'【方向別】自動車交通量(20)'!F16)</f>
        <v>4</v>
      </c>
      <c r="G16" s="99">
        <f>SUM('【方向別】自動車交通量(17)'!G16,'【方向別】自動車交通量(18)'!G16,'【方向別】自動車交通量(19)'!G16,'【方向別】自動車交通量(20)'!G16)</f>
        <v>1</v>
      </c>
      <c r="H16" s="99">
        <f t="shared" ref="H16:H21" si="0">SUM(D16:E16)</f>
        <v>53</v>
      </c>
      <c r="I16" s="99">
        <f t="shared" ref="I16:I21" si="1">SUM(F16:G16)</f>
        <v>5</v>
      </c>
      <c r="J16" s="99">
        <f t="shared" ref="J16:J21" si="2">SUM(H16:I16)</f>
        <v>58</v>
      </c>
      <c r="K16" s="98">
        <f t="shared" ref="K16:K52" si="3">IF(J16=0,0,ROUND(I16/J16*100,1))</f>
        <v>8.6</v>
      </c>
      <c r="L16" s="97">
        <f t="shared" ref="L16:L52" si="4">IF(J16=0,0,ROUND(J16/$J$52*100,1))</f>
        <v>1</v>
      </c>
    </row>
    <row r="17" spans="2:12" ht="14.45" customHeight="1">
      <c r="B17" s="96" t="s">
        <v>190</v>
      </c>
      <c r="C17" s="95"/>
      <c r="D17" s="94">
        <f>SUM('【方向別】自動車交通量(17)'!D17,'【方向別】自動車交通量(18)'!D17,'【方向別】自動車交通量(19)'!D17,'【方向別】自動車交通量(20)'!D17)</f>
        <v>66</v>
      </c>
      <c r="E17" s="93">
        <f>SUM('【方向別】自動車交通量(17)'!E17,'【方向別】自動車交通量(18)'!E17,'【方向別】自動車交通量(19)'!E17,'【方向別】自動車交通量(20)'!E17)</f>
        <v>6</v>
      </c>
      <c r="F17" s="93">
        <f>SUM('【方向別】自動車交通量(17)'!F17,'【方向別】自動車交通量(18)'!F17,'【方向別】自動車交通量(19)'!F17,'【方向別】自動車交通量(20)'!F17)</f>
        <v>6</v>
      </c>
      <c r="G17" s="93">
        <f>SUM('【方向別】自動車交通量(17)'!G17,'【方向別】自動車交通量(18)'!G17,'【方向別】自動車交通量(19)'!G17,'【方向別】自動車交通量(20)'!G17)</f>
        <v>2</v>
      </c>
      <c r="H17" s="93">
        <f t="shared" si="0"/>
        <v>72</v>
      </c>
      <c r="I17" s="93">
        <f t="shared" si="1"/>
        <v>8</v>
      </c>
      <c r="J17" s="93">
        <f t="shared" si="2"/>
        <v>80</v>
      </c>
      <c r="K17" s="92">
        <f t="shared" si="3"/>
        <v>10</v>
      </c>
      <c r="L17" s="91">
        <f t="shared" si="4"/>
        <v>1.3</v>
      </c>
    </row>
    <row r="18" spans="2:12" ht="14.45" customHeight="1">
      <c r="B18" s="96" t="s">
        <v>189</v>
      </c>
      <c r="C18" s="95"/>
      <c r="D18" s="94">
        <f>SUM('【方向別】自動車交通量(17)'!D18,'【方向別】自動車交通量(18)'!D18,'【方向別】自動車交通量(19)'!D18,'【方向別】自動車交通量(20)'!D18)</f>
        <v>78</v>
      </c>
      <c r="E18" s="93">
        <f>SUM('【方向別】自動車交通量(17)'!E18,'【方向別】自動車交通量(18)'!E18,'【方向別】自動車交通量(19)'!E18,'【方向別】自動車交通量(20)'!E18)</f>
        <v>11</v>
      </c>
      <c r="F18" s="93">
        <f>SUM('【方向別】自動車交通量(17)'!F18,'【方向別】自動車交通量(18)'!F18,'【方向別】自動車交通量(19)'!F18,'【方向別】自動車交通量(20)'!F18)</f>
        <v>8</v>
      </c>
      <c r="G18" s="93">
        <f>SUM('【方向別】自動車交通量(17)'!G18,'【方向別】自動車交通量(18)'!G18,'【方向別】自動車交通量(19)'!G18,'【方向別】自動車交通量(20)'!G18)</f>
        <v>1</v>
      </c>
      <c r="H18" s="93">
        <f t="shared" si="0"/>
        <v>89</v>
      </c>
      <c r="I18" s="93">
        <f t="shared" si="1"/>
        <v>9</v>
      </c>
      <c r="J18" s="93">
        <f t="shared" si="2"/>
        <v>98</v>
      </c>
      <c r="K18" s="92">
        <f t="shared" si="3"/>
        <v>9.1999999999999993</v>
      </c>
      <c r="L18" s="91">
        <f t="shared" si="4"/>
        <v>1.6</v>
      </c>
    </row>
    <row r="19" spans="2:12" ht="14.45" customHeight="1">
      <c r="B19" s="96" t="s">
        <v>188</v>
      </c>
      <c r="C19" s="95"/>
      <c r="D19" s="94">
        <f>SUM('【方向別】自動車交通量(17)'!D19,'【方向別】自動車交通量(18)'!D19,'【方向別】自動車交通量(19)'!D19,'【方向別】自動車交通量(20)'!D19)</f>
        <v>61</v>
      </c>
      <c r="E19" s="93">
        <f>SUM('【方向別】自動車交通量(17)'!E19,'【方向別】自動車交通量(18)'!E19,'【方向別】自動車交通量(19)'!E19,'【方向別】自動車交通量(20)'!E19)</f>
        <v>5</v>
      </c>
      <c r="F19" s="93">
        <f>SUM('【方向別】自動車交通量(17)'!F19,'【方向別】自動車交通量(18)'!F19,'【方向別】自動車交通量(19)'!F19,'【方向別】自動車交通量(20)'!F19)</f>
        <v>6</v>
      </c>
      <c r="G19" s="93">
        <f>SUM('【方向別】自動車交通量(17)'!G19,'【方向別】自動車交通量(18)'!G19,'【方向別】自動車交通量(19)'!G19,'【方向別】自動車交通量(20)'!G19)</f>
        <v>2</v>
      </c>
      <c r="H19" s="93">
        <f t="shared" si="0"/>
        <v>66</v>
      </c>
      <c r="I19" s="93">
        <f t="shared" si="1"/>
        <v>8</v>
      </c>
      <c r="J19" s="93">
        <f t="shared" si="2"/>
        <v>74</v>
      </c>
      <c r="K19" s="92">
        <f t="shared" si="3"/>
        <v>10.8</v>
      </c>
      <c r="L19" s="91">
        <f t="shared" si="4"/>
        <v>1.2</v>
      </c>
    </row>
    <row r="20" spans="2:12" ht="14.45" customHeight="1">
      <c r="B20" s="96" t="s">
        <v>187</v>
      </c>
      <c r="C20" s="95"/>
      <c r="D20" s="94">
        <f>SUM('【方向別】自動車交通量(17)'!D20,'【方向別】自動車交通量(18)'!D20,'【方向別】自動車交通量(19)'!D20,'【方向別】自動車交通量(20)'!D20)</f>
        <v>69</v>
      </c>
      <c r="E20" s="93">
        <f>SUM('【方向別】自動車交通量(17)'!E20,'【方向別】自動車交通量(18)'!E20,'【方向別】自動車交通量(19)'!E20,'【方向別】自動車交通量(20)'!E20)</f>
        <v>11</v>
      </c>
      <c r="F20" s="93">
        <f>SUM('【方向別】自動車交通量(17)'!F20,'【方向別】自動車交通量(18)'!F20,'【方向別】自動車交通量(19)'!F20,'【方向別】自動車交通量(20)'!F20)</f>
        <v>8</v>
      </c>
      <c r="G20" s="93">
        <f>SUM('【方向別】自動車交通量(17)'!G20,'【方向別】自動車交通量(18)'!G20,'【方向別】自動車交通量(19)'!G20,'【方向別】自動車交通量(20)'!G20)</f>
        <v>1</v>
      </c>
      <c r="H20" s="93">
        <f t="shared" si="0"/>
        <v>80</v>
      </c>
      <c r="I20" s="93">
        <f t="shared" si="1"/>
        <v>9</v>
      </c>
      <c r="J20" s="93">
        <f t="shared" si="2"/>
        <v>89</v>
      </c>
      <c r="K20" s="92">
        <f t="shared" si="3"/>
        <v>10.1</v>
      </c>
      <c r="L20" s="91">
        <f t="shared" si="4"/>
        <v>1.5</v>
      </c>
    </row>
    <row r="21" spans="2:12" ht="14.45" customHeight="1">
      <c r="B21" s="90" t="s">
        <v>186</v>
      </c>
      <c r="C21" s="89"/>
      <c r="D21" s="88">
        <f>SUM('【方向別】自動車交通量(17)'!D21,'【方向別】自動車交通量(18)'!D21,'【方向別】自動車交通量(19)'!D21,'【方向別】自動車交通量(20)'!D21)</f>
        <v>71</v>
      </c>
      <c r="E21" s="87">
        <f>SUM('【方向別】自動車交通量(17)'!E21,'【方向別】自動車交通量(18)'!E21,'【方向別】自動車交通量(19)'!E21,'【方向別】自動車交通量(20)'!E21)</f>
        <v>10</v>
      </c>
      <c r="F21" s="87">
        <f>SUM('【方向別】自動車交通量(17)'!F21,'【方向別】自動車交通量(18)'!F21,'【方向別】自動車交通量(19)'!F21,'【方向別】自動車交通量(20)'!F21)</f>
        <v>5</v>
      </c>
      <c r="G21" s="87">
        <f>SUM('【方向別】自動車交通量(17)'!G21,'【方向別】自動車交通量(18)'!G21,'【方向別】自動車交通量(19)'!G21,'【方向別】自動車交通量(20)'!G21)</f>
        <v>1</v>
      </c>
      <c r="H21" s="87">
        <f t="shared" si="0"/>
        <v>81</v>
      </c>
      <c r="I21" s="87">
        <f t="shared" si="1"/>
        <v>6</v>
      </c>
      <c r="J21" s="87">
        <f t="shared" si="2"/>
        <v>87</v>
      </c>
      <c r="K21" s="86">
        <f t="shared" si="3"/>
        <v>6.9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390</v>
      </c>
      <c r="E22" s="81">
        <f t="shared" si="5"/>
        <v>51</v>
      </c>
      <c r="F22" s="81">
        <f t="shared" si="5"/>
        <v>37</v>
      </c>
      <c r="G22" s="81">
        <f t="shared" si="5"/>
        <v>8</v>
      </c>
      <c r="H22" s="81">
        <f t="shared" si="5"/>
        <v>441</v>
      </c>
      <c r="I22" s="81">
        <f t="shared" si="5"/>
        <v>45</v>
      </c>
      <c r="J22" s="81">
        <f t="shared" si="5"/>
        <v>486</v>
      </c>
      <c r="K22" s="80">
        <f t="shared" si="3"/>
        <v>9.3000000000000007</v>
      </c>
      <c r="L22" s="79">
        <f t="shared" si="4"/>
        <v>8.1</v>
      </c>
    </row>
    <row r="23" spans="2:12" ht="14.45" customHeight="1" thickTop="1">
      <c r="B23" s="102" t="s">
        <v>114</v>
      </c>
      <c r="C23" s="101"/>
      <c r="D23" s="100">
        <f>SUM('【方向別】自動車交通量(17)'!D23,'【方向別】自動車交通量(18)'!D23,'【方向別】自動車交通量(19)'!D23,'【方向別】自動車交通量(20)'!D23)</f>
        <v>73</v>
      </c>
      <c r="E23" s="99">
        <f>SUM('【方向別】自動車交通量(17)'!E23,'【方向別】自動車交通量(18)'!E23,'【方向別】自動車交通量(19)'!E23,'【方向別】自動車交通量(20)'!E23)</f>
        <v>13</v>
      </c>
      <c r="F23" s="99">
        <f>SUM('【方向別】自動車交通量(17)'!F23,'【方向別】自動車交通量(18)'!F23,'【方向別】自動車交通量(19)'!F23,'【方向別】自動車交通量(20)'!F23)</f>
        <v>5</v>
      </c>
      <c r="G23" s="99">
        <f>SUM('【方向別】自動車交通量(17)'!G23,'【方向別】自動車交通量(18)'!G23,'【方向別】自動車交通量(19)'!G23,'【方向別】自動車交通量(20)'!G23)</f>
        <v>1</v>
      </c>
      <c r="H23" s="99">
        <f t="shared" ref="H23:H28" si="6">SUM(D23:E23)</f>
        <v>86</v>
      </c>
      <c r="I23" s="99">
        <f t="shared" ref="I23:I28" si="7">SUM(F23:G23)</f>
        <v>6</v>
      </c>
      <c r="J23" s="99">
        <f t="shared" ref="J23:J28" si="8">SUM(H23:I23)</f>
        <v>92</v>
      </c>
      <c r="K23" s="98">
        <f t="shared" si="3"/>
        <v>6.5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f>SUM('【方向別】自動車交通量(17)'!D24,'【方向別】自動車交通量(18)'!D24,'【方向別】自動車交通量(19)'!D24,'【方向別】自動車交通量(20)'!D24)</f>
        <v>92</v>
      </c>
      <c r="E24" s="93">
        <f>SUM('【方向別】自動車交通量(17)'!E24,'【方向別】自動車交通量(18)'!E24,'【方向別】自動車交通量(19)'!E24,'【方向別】自動車交通量(20)'!E24)</f>
        <v>9</v>
      </c>
      <c r="F24" s="93">
        <f>SUM('【方向別】自動車交通量(17)'!F24,'【方向別】自動車交通量(18)'!F24,'【方向別】自動車交通量(19)'!F24,'【方向別】自動車交通量(20)'!F24)</f>
        <v>7</v>
      </c>
      <c r="G24" s="93">
        <f>SUM('【方向別】自動車交通量(17)'!G24,'【方向別】自動車交通量(18)'!G24,'【方向別】自動車交通量(19)'!G24,'【方向別】自動車交通量(20)'!G24)</f>
        <v>0</v>
      </c>
      <c r="H24" s="93">
        <f t="shared" si="6"/>
        <v>101</v>
      </c>
      <c r="I24" s="93">
        <f t="shared" si="7"/>
        <v>7</v>
      </c>
      <c r="J24" s="93">
        <f t="shared" si="8"/>
        <v>108</v>
      </c>
      <c r="K24" s="92">
        <f t="shared" si="3"/>
        <v>6.5</v>
      </c>
      <c r="L24" s="91">
        <f t="shared" si="4"/>
        <v>1.8</v>
      </c>
    </row>
    <row r="25" spans="2:12" ht="14.45" customHeight="1">
      <c r="B25" s="96" t="s">
        <v>112</v>
      </c>
      <c r="C25" s="95"/>
      <c r="D25" s="94">
        <f>SUM('【方向別】自動車交通量(17)'!D25,'【方向別】自動車交通量(18)'!D25,'【方向別】自動車交通量(19)'!D25,'【方向別】自動車交通量(20)'!D25)</f>
        <v>57</v>
      </c>
      <c r="E25" s="93">
        <f>SUM('【方向別】自動車交通量(17)'!E25,'【方向別】自動車交通量(18)'!E25,'【方向別】自動車交通量(19)'!E25,'【方向別】自動車交通量(20)'!E25)</f>
        <v>10</v>
      </c>
      <c r="F25" s="93">
        <f>SUM('【方向別】自動車交通量(17)'!F25,'【方向別】自動車交通量(18)'!F25,'【方向別】自動車交通量(19)'!F25,'【方向別】自動車交通量(20)'!F25)</f>
        <v>4</v>
      </c>
      <c r="G25" s="93">
        <f>SUM('【方向別】自動車交通量(17)'!G25,'【方向別】自動車交通量(18)'!G25,'【方向別】自動車交通量(19)'!G25,'【方向別】自動車交通量(20)'!G25)</f>
        <v>1</v>
      </c>
      <c r="H25" s="93">
        <f t="shared" si="6"/>
        <v>67</v>
      </c>
      <c r="I25" s="93">
        <f t="shared" si="7"/>
        <v>5</v>
      </c>
      <c r="J25" s="93">
        <f t="shared" si="8"/>
        <v>72</v>
      </c>
      <c r="K25" s="92">
        <f t="shared" si="3"/>
        <v>6.9</v>
      </c>
      <c r="L25" s="91">
        <f t="shared" si="4"/>
        <v>1.2</v>
      </c>
    </row>
    <row r="26" spans="2:12" ht="14.45" customHeight="1">
      <c r="B26" s="96" t="s">
        <v>111</v>
      </c>
      <c r="C26" s="95"/>
      <c r="D26" s="94">
        <f>SUM('【方向別】自動車交通量(17)'!D26,'【方向別】自動車交通量(18)'!D26,'【方向別】自動車交通量(19)'!D26,'【方向別】自動車交通量(20)'!D26)</f>
        <v>74</v>
      </c>
      <c r="E26" s="93">
        <f>SUM('【方向別】自動車交通量(17)'!E26,'【方向別】自動車交通量(18)'!E26,'【方向別】自動車交通量(19)'!E26,'【方向別】自動車交通量(20)'!E26)</f>
        <v>9</v>
      </c>
      <c r="F26" s="93">
        <f>SUM('【方向別】自動車交通量(17)'!F26,'【方向別】自動車交通量(18)'!F26,'【方向別】自動車交通量(19)'!F26,'【方向別】自動車交通量(20)'!F26)</f>
        <v>5</v>
      </c>
      <c r="G26" s="93">
        <f>SUM('【方向別】自動車交通量(17)'!G26,'【方向別】自動車交通量(18)'!G26,'【方向別】自動車交通量(19)'!G26,'【方向別】自動車交通量(20)'!G26)</f>
        <v>2</v>
      </c>
      <c r="H26" s="93">
        <f t="shared" si="6"/>
        <v>83</v>
      </c>
      <c r="I26" s="93">
        <f t="shared" si="7"/>
        <v>7</v>
      </c>
      <c r="J26" s="93">
        <f t="shared" si="8"/>
        <v>90</v>
      </c>
      <c r="K26" s="92">
        <f t="shared" si="3"/>
        <v>7.8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SUM('【方向別】自動車交通量(17)'!D27,'【方向別】自動車交通量(18)'!D27,'【方向別】自動車交通量(19)'!D27,'【方向別】自動車交通量(20)'!D27)</f>
        <v>84</v>
      </c>
      <c r="E27" s="93">
        <f>SUM('【方向別】自動車交通量(17)'!E27,'【方向別】自動車交通量(18)'!E27,'【方向別】自動車交通量(19)'!E27,'【方向別】自動車交通量(20)'!E27)</f>
        <v>11</v>
      </c>
      <c r="F27" s="93">
        <f>SUM('【方向別】自動車交通量(17)'!F27,'【方向別】自動車交通量(18)'!F27,'【方向別】自動車交通量(19)'!F27,'【方向別】自動車交通量(20)'!F27)</f>
        <v>10</v>
      </c>
      <c r="G27" s="93">
        <f>SUM('【方向別】自動車交通量(17)'!G27,'【方向別】自動車交通量(18)'!G27,'【方向別】自動車交通量(19)'!G27,'【方向別】自動車交通量(20)'!G27)</f>
        <v>1</v>
      </c>
      <c r="H27" s="93">
        <f t="shared" si="6"/>
        <v>95</v>
      </c>
      <c r="I27" s="93">
        <f t="shared" si="7"/>
        <v>11</v>
      </c>
      <c r="J27" s="93">
        <f t="shared" si="8"/>
        <v>106</v>
      </c>
      <c r="K27" s="92">
        <f t="shared" si="3"/>
        <v>10.4</v>
      </c>
      <c r="L27" s="91">
        <f t="shared" si="4"/>
        <v>1.8</v>
      </c>
    </row>
    <row r="28" spans="2:12" ht="14.45" customHeight="1">
      <c r="B28" s="90" t="s">
        <v>185</v>
      </c>
      <c r="C28" s="89"/>
      <c r="D28" s="88">
        <f>SUM('【方向別】自動車交通量(17)'!D28,'【方向別】自動車交通量(18)'!D28,'【方向別】自動車交通量(19)'!D28,'【方向別】自動車交通量(20)'!D28)</f>
        <v>57</v>
      </c>
      <c r="E28" s="87">
        <f>SUM('【方向別】自動車交通量(17)'!E28,'【方向別】自動車交通量(18)'!E28,'【方向別】自動車交通量(19)'!E28,'【方向別】自動車交通量(20)'!E28)</f>
        <v>12</v>
      </c>
      <c r="F28" s="87">
        <f>SUM('【方向別】自動車交通量(17)'!F28,'【方向別】自動車交通量(18)'!F28,'【方向別】自動車交通量(19)'!F28,'【方向別】自動車交通量(20)'!F28)</f>
        <v>5</v>
      </c>
      <c r="G28" s="87">
        <f>SUM('【方向別】自動車交通量(17)'!G28,'【方向別】自動車交通量(18)'!G28,'【方向別】自動車交通量(19)'!G28,'【方向別】自動車交通量(20)'!G28)</f>
        <v>0</v>
      </c>
      <c r="H28" s="87">
        <f t="shared" si="6"/>
        <v>69</v>
      </c>
      <c r="I28" s="87">
        <f t="shared" si="7"/>
        <v>5</v>
      </c>
      <c r="J28" s="87">
        <f t="shared" si="8"/>
        <v>74</v>
      </c>
      <c r="K28" s="86">
        <f t="shared" si="3"/>
        <v>6.8</v>
      </c>
      <c r="L28" s="85">
        <f t="shared" si="4"/>
        <v>1.2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437</v>
      </c>
      <c r="E29" s="81">
        <f t="shared" si="9"/>
        <v>64</v>
      </c>
      <c r="F29" s="81">
        <f t="shared" si="9"/>
        <v>36</v>
      </c>
      <c r="G29" s="81">
        <f t="shared" si="9"/>
        <v>5</v>
      </c>
      <c r="H29" s="81">
        <f t="shared" si="9"/>
        <v>501</v>
      </c>
      <c r="I29" s="81">
        <f t="shared" si="9"/>
        <v>41</v>
      </c>
      <c r="J29" s="81">
        <f t="shared" si="9"/>
        <v>542</v>
      </c>
      <c r="K29" s="80">
        <f t="shared" si="3"/>
        <v>7.6</v>
      </c>
      <c r="L29" s="79">
        <f t="shared" si="4"/>
        <v>9</v>
      </c>
    </row>
    <row r="30" spans="2:12" ht="14.45" customHeight="1" thickTop="1">
      <c r="B30" s="110" t="s">
        <v>184</v>
      </c>
      <c r="C30" s="109"/>
      <c r="D30" s="76">
        <f>SUM('【方向別】自動車交通量(17)'!D30,'【方向別】自動車交通量(18)'!D30,'【方向別】自動車交通量(19)'!D30,'【方向別】自動車交通量(20)'!D30)</f>
        <v>346</v>
      </c>
      <c r="E30" s="75">
        <f>SUM('【方向別】自動車交通量(17)'!E30,'【方向別】自動車交通量(18)'!E30,'【方向別】自動車交通量(19)'!E30,'【方向別】自動車交通量(20)'!E30)</f>
        <v>61</v>
      </c>
      <c r="F30" s="75">
        <f>SUM('【方向別】自動車交通量(17)'!F30,'【方向別】自動車交通量(18)'!F30,'【方向別】自動車交通量(19)'!F30,'【方向別】自動車交通量(20)'!F30)</f>
        <v>34</v>
      </c>
      <c r="G30" s="75">
        <f>SUM('【方向別】自動車交通量(17)'!G30,'【方向別】自動車交通量(18)'!G30,'【方向別】自動車交通量(19)'!G30,'【方向別】自動車交通量(20)'!G30)</f>
        <v>5</v>
      </c>
      <c r="H30" s="75">
        <f t="shared" ref="H30:H43" si="10">SUM(D30:E30)</f>
        <v>407</v>
      </c>
      <c r="I30" s="75">
        <f t="shared" ref="I30:I43" si="11">SUM(F30:G30)</f>
        <v>39</v>
      </c>
      <c r="J30" s="75">
        <f t="shared" ref="J30:J43" si="12">SUM(H30:I30)</f>
        <v>446</v>
      </c>
      <c r="K30" s="74">
        <f t="shared" si="3"/>
        <v>8.6999999999999993</v>
      </c>
      <c r="L30" s="73">
        <f t="shared" si="4"/>
        <v>7.4</v>
      </c>
    </row>
    <row r="31" spans="2:12" ht="14.45" customHeight="1">
      <c r="B31" s="108" t="s">
        <v>183</v>
      </c>
      <c r="C31" s="107"/>
      <c r="D31" s="106">
        <f>SUM('【方向別】自動車交通量(17)'!D31,'【方向別】自動車交通量(18)'!D31,'【方向別】自動車交通量(19)'!D31,'【方向別】自動車交通量(20)'!D31)</f>
        <v>335</v>
      </c>
      <c r="E31" s="105">
        <f>SUM('【方向別】自動車交通量(17)'!E31,'【方向別】自動車交通量(18)'!E31,'【方向別】自動車交通量(19)'!E31,'【方向別】自動車交通量(20)'!E31)</f>
        <v>73</v>
      </c>
      <c r="F31" s="105">
        <f>SUM('【方向別】自動車交通量(17)'!F31,'【方向別】自動車交通量(18)'!F31,'【方向別】自動車交通量(19)'!F31,'【方向別】自動車交通量(20)'!F31)</f>
        <v>27</v>
      </c>
      <c r="G31" s="105">
        <f>SUM('【方向別】自動車交通量(17)'!G31,'【方向別】自動車交通量(18)'!G31,'【方向別】自動車交通量(19)'!G31,'【方向別】自動車交通量(20)'!G31)</f>
        <v>5</v>
      </c>
      <c r="H31" s="105">
        <f t="shared" si="10"/>
        <v>408</v>
      </c>
      <c r="I31" s="105">
        <f t="shared" si="11"/>
        <v>32</v>
      </c>
      <c r="J31" s="105">
        <f t="shared" si="12"/>
        <v>440</v>
      </c>
      <c r="K31" s="104">
        <f t="shared" si="3"/>
        <v>7.3</v>
      </c>
      <c r="L31" s="103">
        <f t="shared" si="4"/>
        <v>7.3</v>
      </c>
    </row>
    <row r="32" spans="2:12" ht="14.45" customHeight="1">
      <c r="B32" s="108" t="s">
        <v>182</v>
      </c>
      <c r="C32" s="107"/>
      <c r="D32" s="106">
        <f>SUM('【方向別】自動車交通量(17)'!D32,'【方向別】自動車交通量(18)'!D32,'【方向別】自動車交通量(19)'!D32,'【方向別】自動車交通量(20)'!D32)</f>
        <v>351</v>
      </c>
      <c r="E32" s="105">
        <f>SUM('【方向別】自動車交通量(17)'!E32,'【方向別】自動車交通量(18)'!E32,'【方向別】自動車交通量(19)'!E32,'【方向別】自動車交通量(20)'!E32)</f>
        <v>64</v>
      </c>
      <c r="F32" s="105">
        <f>SUM('【方向別】自動車交通量(17)'!F32,'【方向別】自動車交通量(18)'!F32,'【方向別】自動車交通量(19)'!F32,'【方向別】自動車交通量(20)'!F32)</f>
        <v>29</v>
      </c>
      <c r="G32" s="105">
        <f>SUM('【方向別】自動車交通量(17)'!G32,'【方向別】自動車交通量(18)'!G32,'【方向別】自動車交通量(19)'!G32,'【方向別】自動車交通量(20)'!G32)</f>
        <v>4</v>
      </c>
      <c r="H32" s="105">
        <f t="shared" si="10"/>
        <v>415</v>
      </c>
      <c r="I32" s="105">
        <f t="shared" si="11"/>
        <v>33</v>
      </c>
      <c r="J32" s="105">
        <f t="shared" si="12"/>
        <v>448</v>
      </c>
      <c r="K32" s="104">
        <f t="shared" si="3"/>
        <v>7.4</v>
      </c>
      <c r="L32" s="103">
        <f t="shared" si="4"/>
        <v>7.5</v>
      </c>
    </row>
    <row r="33" spans="2:12" ht="14.45" customHeight="1">
      <c r="B33" s="108" t="s">
        <v>181</v>
      </c>
      <c r="C33" s="107"/>
      <c r="D33" s="106">
        <f>SUM('【方向別】自動車交通量(17)'!D33,'【方向別】自動車交通量(18)'!D33,'【方向別】自動車交通量(19)'!D33,'【方向別】自動車交通量(20)'!D33)</f>
        <v>367</v>
      </c>
      <c r="E33" s="105">
        <f>SUM('【方向別】自動車交通量(17)'!E33,'【方向別】自動車交通量(18)'!E33,'【方向別】自動車交通量(19)'!E33,'【方向別】自動車交通量(20)'!E33)</f>
        <v>50</v>
      </c>
      <c r="F33" s="105">
        <f>SUM('【方向別】自動車交通量(17)'!F33,'【方向別】自動車交通量(18)'!F33,'【方向別】自動車交通量(19)'!F33,'【方向別】自動車交通量(20)'!F33)</f>
        <v>29</v>
      </c>
      <c r="G33" s="105">
        <f>SUM('【方向別】自動車交通量(17)'!G33,'【方向別】自動車交通量(18)'!G33,'【方向別】自動車交通量(19)'!G33,'【方向別】自動車交通量(20)'!G33)</f>
        <v>3</v>
      </c>
      <c r="H33" s="105">
        <f t="shared" si="10"/>
        <v>417</v>
      </c>
      <c r="I33" s="105">
        <f t="shared" si="11"/>
        <v>32</v>
      </c>
      <c r="J33" s="105">
        <f t="shared" si="12"/>
        <v>449</v>
      </c>
      <c r="K33" s="104">
        <f t="shared" si="3"/>
        <v>7.1</v>
      </c>
      <c r="L33" s="103">
        <f t="shared" si="4"/>
        <v>7.5</v>
      </c>
    </row>
    <row r="34" spans="2:12" ht="14.45" customHeight="1">
      <c r="B34" s="108" t="s">
        <v>180</v>
      </c>
      <c r="C34" s="107"/>
      <c r="D34" s="106">
        <f>SUM('【方向別】自動車交通量(17)'!D34,'【方向別】自動車交通量(18)'!D34,'【方向別】自動車交通量(19)'!D34,'【方向別】自動車交通量(20)'!D34)</f>
        <v>360</v>
      </c>
      <c r="E34" s="105">
        <f>SUM('【方向別】自動車交通量(17)'!E34,'【方向別】自動車交通量(18)'!E34,'【方向別】自動車交通量(19)'!E34,'【方向別】自動車交通量(20)'!E34)</f>
        <v>58</v>
      </c>
      <c r="F34" s="105">
        <f>SUM('【方向別】自動車交通量(17)'!F34,'【方向別】自動車交通量(18)'!F34,'【方向別】自動車交通量(19)'!F34,'【方向別】自動車交通量(20)'!F34)</f>
        <v>31</v>
      </c>
      <c r="G34" s="105">
        <f>SUM('【方向別】自動車交通量(17)'!G34,'【方向別】自動車交通量(18)'!G34,'【方向別】自動車交通量(19)'!G34,'【方向別】自動車交通量(20)'!G34)</f>
        <v>4</v>
      </c>
      <c r="H34" s="105">
        <f t="shared" si="10"/>
        <v>418</v>
      </c>
      <c r="I34" s="105">
        <f t="shared" si="11"/>
        <v>35</v>
      </c>
      <c r="J34" s="105">
        <f t="shared" si="12"/>
        <v>453</v>
      </c>
      <c r="K34" s="104">
        <f t="shared" si="3"/>
        <v>7.7</v>
      </c>
      <c r="L34" s="103">
        <f t="shared" si="4"/>
        <v>7.6</v>
      </c>
    </row>
    <row r="35" spans="2:12" ht="14.45" customHeight="1">
      <c r="B35" s="108" t="s">
        <v>179</v>
      </c>
      <c r="C35" s="107"/>
      <c r="D35" s="106">
        <f>SUM('【方向別】自動車交通量(17)'!D35,'【方向別】自動車交通量(18)'!D35,'【方向別】自動車交通量(19)'!D35,'【方向別】自動車交通量(20)'!D35)</f>
        <v>403</v>
      </c>
      <c r="E35" s="105">
        <f>SUM('【方向別】自動車交通量(17)'!E35,'【方向別】自動車交通量(18)'!E35,'【方向別】自動車交通量(19)'!E35,'【方向別】自動車交通量(20)'!E35)</f>
        <v>52</v>
      </c>
      <c r="F35" s="105">
        <f>SUM('【方向別】自動車交通量(17)'!F35,'【方向別】自動車交通量(18)'!F35,'【方向別】自動車交通量(19)'!F35,'【方向別】自動車交通量(20)'!F35)</f>
        <v>30</v>
      </c>
      <c r="G35" s="105">
        <f>SUM('【方向別】自動車交通量(17)'!G35,'【方向別】自動車交通量(18)'!G35,'【方向別】自動車交通量(19)'!G35,'【方向別】自動車交通量(20)'!G35)</f>
        <v>2</v>
      </c>
      <c r="H35" s="105">
        <f t="shared" si="10"/>
        <v>455</v>
      </c>
      <c r="I35" s="105">
        <f t="shared" si="11"/>
        <v>32</v>
      </c>
      <c r="J35" s="105">
        <f t="shared" si="12"/>
        <v>487</v>
      </c>
      <c r="K35" s="104">
        <f t="shared" si="3"/>
        <v>6.6</v>
      </c>
      <c r="L35" s="103">
        <f t="shared" si="4"/>
        <v>8.1</v>
      </c>
    </row>
    <row r="36" spans="2:12" ht="14.45" customHeight="1">
      <c r="B36" s="108" t="s">
        <v>178</v>
      </c>
      <c r="C36" s="107"/>
      <c r="D36" s="106">
        <f>SUM('【方向別】自動車交通量(17)'!D36,'【方向別】自動車交通量(18)'!D36,'【方向別】自動車交通量(19)'!D36,'【方向別】自動車交通量(20)'!D36)</f>
        <v>447</v>
      </c>
      <c r="E36" s="105">
        <f>SUM('【方向別】自動車交通量(17)'!E36,'【方向別】自動車交通量(18)'!E36,'【方向別】自動車交通量(19)'!E36,'【方向別】自動車交通量(20)'!E36)</f>
        <v>59</v>
      </c>
      <c r="F36" s="105">
        <f>SUM('【方向別】自動車交通量(17)'!F36,'【方向別】自動車交通量(18)'!F36,'【方向別】自動車交通量(19)'!F36,'【方向別】自動車交通量(20)'!F36)</f>
        <v>23</v>
      </c>
      <c r="G36" s="105">
        <f>SUM('【方向別】自動車交通量(17)'!G36,'【方向別】自動車交通量(18)'!G36,'【方向別】自動車交通量(19)'!G36,'【方向別】自動車交通量(20)'!G36)</f>
        <v>7</v>
      </c>
      <c r="H36" s="105">
        <f t="shared" si="10"/>
        <v>506</v>
      </c>
      <c r="I36" s="105">
        <f t="shared" si="11"/>
        <v>30</v>
      </c>
      <c r="J36" s="105">
        <f t="shared" si="12"/>
        <v>536</v>
      </c>
      <c r="K36" s="104">
        <f t="shared" si="3"/>
        <v>5.6</v>
      </c>
      <c r="L36" s="103">
        <f t="shared" si="4"/>
        <v>8.9</v>
      </c>
    </row>
    <row r="37" spans="2:12" ht="14.45" customHeight="1">
      <c r="B37" s="108" t="s">
        <v>177</v>
      </c>
      <c r="C37" s="107"/>
      <c r="D37" s="106">
        <f>SUM('【方向別】自動車交通量(17)'!D37,'【方向別】自動車交通量(18)'!D37,'【方向別】自動車交通量(19)'!D37,'【方向別】自動車交通量(20)'!D37)</f>
        <v>467</v>
      </c>
      <c r="E37" s="105">
        <f>SUM('【方向別】自動車交通量(17)'!E37,'【方向別】自動車交通量(18)'!E37,'【方向別】自動車交通量(19)'!E37,'【方向別】自動車交通量(20)'!E37)</f>
        <v>58</v>
      </c>
      <c r="F37" s="105">
        <f>SUM('【方向別】自動車交通量(17)'!F37,'【方向別】自動車交通量(18)'!F37,'【方向別】自動車交通量(19)'!F37,'【方向別】自動車交通量(20)'!F37)</f>
        <v>19</v>
      </c>
      <c r="G37" s="105">
        <f>SUM('【方向別】自動車交通量(17)'!G37,'【方向別】自動車交通量(18)'!G37,'【方向別】自動車交通量(19)'!G37,'【方向別】自動車交通量(20)'!G37)</f>
        <v>8</v>
      </c>
      <c r="H37" s="105">
        <f t="shared" si="10"/>
        <v>525</v>
      </c>
      <c r="I37" s="105">
        <f t="shared" si="11"/>
        <v>27</v>
      </c>
      <c r="J37" s="105">
        <f t="shared" si="12"/>
        <v>552</v>
      </c>
      <c r="K37" s="104">
        <f t="shared" si="3"/>
        <v>4.9000000000000004</v>
      </c>
      <c r="L37" s="103">
        <f t="shared" si="4"/>
        <v>9.1999999999999993</v>
      </c>
    </row>
    <row r="38" spans="2:12" ht="14.45" customHeight="1">
      <c r="B38" s="102" t="s">
        <v>99</v>
      </c>
      <c r="C38" s="101"/>
      <c r="D38" s="100">
        <f>SUM('【方向別】自動車交通量(17)'!D38,'【方向別】自動車交通量(18)'!D38,'【方向別】自動車交通量(19)'!D38,'【方向別】自動車交通量(20)'!D38)</f>
        <v>84</v>
      </c>
      <c r="E38" s="99">
        <f>SUM('【方向別】自動車交通量(17)'!E38,'【方向別】自動車交通量(18)'!E38,'【方向別】自動車交通量(19)'!E38,'【方向別】自動車交通量(20)'!E38)</f>
        <v>6</v>
      </c>
      <c r="F38" s="99">
        <f>SUM('【方向別】自動車交通量(17)'!F38,'【方向別】自動車交通量(18)'!F38,'【方向別】自動車交通量(19)'!F38,'【方向別】自動車交通量(20)'!F38)</f>
        <v>6</v>
      </c>
      <c r="G38" s="99">
        <f>SUM('【方向別】自動車交通量(17)'!G38,'【方向別】自動車交通量(18)'!G38,'【方向別】自動車交通量(19)'!G38,'【方向別】自動車交通量(20)'!G38)</f>
        <v>0</v>
      </c>
      <c r="H38" s="99">
        <f t="shared" si="10"/>
        <v>90</v>
      </c>
      <c r="I38" s="99">
        <f t="shared" si="11"/>
        <v>6</v>
      </c>
      <c r="J38" s="99">
        <f t="shared" si="12"/>
        <v>96</v>
      </c>
      <c r="K38" s="98">
        <f t="shared" si="3"/>
        <v>6.3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f>SUM('【方向別】自動車交通量(17)'!D39,'【方向別】自動車交通量(18)'!D39,'【方向別】自動車交通量(19)'!D39,'【方向別】自動車交通量(20)'!D39)</f>
        <v>98</v>
      </c>
      <c r="E39" s="93">
        <f>SUM('【方向別】自動車交通量(17)'!E39,'【方向別】自動車交通量(18)'!E39,'【方向別】自動車交通量(19)'!E39,'【方向別】自動車交通量(20)'!E39)</f>
        <v>11</v>
      </c>
      <c r="F39" s="93">
        <f>SUM('【方向別】自動車交通量(17)'!F39,'【方向別】自動車交通量(18)'!F39,'【方向別】自動車交通量(19)'!F39,'【方向別】自動車交通量(20)'!F39)</f>
        <v>5</v>
      </c>
      <c r="G39" s="93">
        <f>SUM('【方向別】自動車交通量(17)'!G39,'【方向別】自動車交通量(18)'!G39,'【方向別】自動車交通量(19)'!G39,'【方向別】自動車交通量(20)'!G39)</f>
        <v>0</v>
      </c>
      <c r="H39" s="93">
        <f t="shared" si="10"/>
        <v>109</v>
      </c>
      <c r="I39" s="93">
        <f t="shared" si="11"/>
        <v>5</v>
      </c>
      <c r="J39" s="93">
        <f t="shared" si="12"/>
        <v>114</v>
      </c>
      <c r="K39" s="92">
        <f t="shared" si="3"/>
        <v>4.4000000000000004</v>
      </c>
      <c r="L39" s="91">
        <f t="shared" si="4"/>
        <v>1.9</v>
      </c>
    </row>
    <row r="40" spans="2:12" ht="14.45" customHeight="1">
      <c r="B40" s="96" t="s">
        <v>97</v>
      </c>
      <c r="C40" s="95"/>
      <c r="D40" s="94">
        <f>SUM('【方向別】自動車交通量(17)'!D40,'【方向別】自動車交通量(18)'!D40,'【方向別】自動車交通量(19)'!D40,'【方向別】自動車交通量(20)'!D40)</f>
        <v>86</v>
      </c>
      <c r="E40" s="93">
        <f>SUM('【方向別】自動車交通量(17)'!E40,'【方向別】自動車交通量(18)'!E40,'【方向別】自動車交通量(19)'!E40,'【方向別】自動車交通量(20)'!E40)</f>
        <v>9</v>
      </c>
      <c r="F40" s="93">
        <f>SUM('【方向別】自動車交通量(17)'!F40,'【方向別】自動車交通量(18)'!F40,'【方向別】自動車交通量(19)'!F40,'【方向別】自動車交通量(20)'!F40)</f>
        <v>3</v>
      </c>
      <c r="G40" s="93">
        <f>SUM('【方向別】自動車交通量(17)'!G40,'【方向別】自動車交通量(18)'!G40,'【方向別】自動車交通量(19)'!G40,'【方向別】自動車交通量(20)'!G40)</f>
        <v>0</v>
      </c>
      <c r="H40" s="93">
        <f t="shared" si="10"/>
        <v>95</v>
      </c>
      <c r="I40" s="93">
        <f t="shared" si="11"/>
        <v>3</v>
      </c>
      <c r="J40" s="93">
        <f t="shared" si="12"/>
        <v>98</v>
      </c>
      <c r="K40" s="92">
        <f t="shared" si="3"/>
        <v>3.1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f>SUM('【方向別】自動車交通量(17)'!D41,'【方向別】自動車交通量(18)'!D41,'【方向別】自動車交通量(19)'!D41,'【方向別】自動車交通量(20)'!D41)</f>
        <v>85</v>
      </c>
      <c r="E41" s="93">
        <f>SUM('【方向別】自動車交通量(17)'!E41,'【方向別】自動車交通量(18)'!E41,'【方向別】自動車交通量(19)'!E41,'【方向別】自動車交通量(20)'!E41)</f>
        <v>12</v>
      </c>
      <c r="F41" s="93">
        <f>SUM('【方向別】自動車交通量(17)'!F41,'【方向別】自動車交通量(18)'!F41,'【方向別】自動車交通量(19)'!F41,'【方向別】自動車交通量(20)'!F41)</f>
        <v>4</v>
      </c>
      <c r="G41" s="93">
        <f>SUM('【方向別】自動車交通量(17)'!G41,'【方向別】自動車交通量(18)'!G41,'【方向別】自動車交通量(19)'!G41,'【方向別】自動車交通量(20)'!G41)</f>
        <v>2</v>
      </c>
      <c r="H41" s="93">
        <f t="shared" si="10"/>
        <v>97</v>
      </c>
      <c r="I41" s="93">
        <f t="shared" si="11"/>
        <v>6</v>
      </c>
      <c r="J41" s="93">
        <f t="shared" si="12"/>
        <v>103</v>
      </c>
      <c r="K41" s="92">
        <f t="shared" si="3"/>
        <v>5.8</v>
      </c>
      <c r="L41" s="91">
        <f t="shared" si="4"/>
        <v>1.7</v>
      </c>
    </row>
    <row r="42" spans="2:12" ht="14.45" customHeight="1">
      <c r="B42" s="96" t="s">
        <v>95</v>
      </c>
      <c r="C42" s="95"/>
      <c r="D42" s="94">
        <f>SUM('【方向別】自動車交通量(17)'!D42,'【方向別】自動車交通量(18)'!D42,'【方向別】自動車交通量(19)'!D42,'【方向別】自動車交通量(20)'!D42)</f>
        <v>77</v>
      </c>
      <c r="E42" s="93">
        <f>SUM('【方向別】自動車交通量(17)'!E42,'【方向別】自動車交通量(18)'!E42,'【方向別】自動車交通量(19)'!E42,'【方向別】自動車交通量(20)'!E42)</f>
        <v>7</v>
      </c>
      <c r="F42" s="93">
        <f>SUM('【方向別】自動車交通量(17)'!F42,'【方向別】自動車交通量(18)'!F42,'【方向別】自動車交通量(19)'!F42,'【方向別】自動車交通量(20)'!F42)</f>
        <v>0</v>
      </c>
      <c r="G42" s="93">
        <f>SUM('【方向別】自動車交通量(17)'!G42,'【方向別】自動車交通量(18)'!G42,'【方向別】自動車交通量(19)'!G42,'【方向別】自動車交通量(20)'!G42)</f>
        <v>2</v>
      </c>
      <c r="H42" s="93">
        <f t="shared" si="10"/>
        <v>84</v>
      </c>
      <c r="I42" s="93">
        <f t="shared" si="11"/>
        <v>2</v>
      </c>
      <c r="J42" s="93">
        <f t="shared" si="12"/>
        <v>86</v>
      </c>
      <c r="K42" s="92">
        <f t="shared" si="3"/>
        <v>2.2999999999999998</v>
      </c>
      <c r="L42" s="91">
        <f t="shared" si="4"/>
        <v>1.4</v>
      </c>
    </row>
    <row r="43" spans="2:12" ht="14.45" customHeight="1">
      <c r="B43" s="90" t="s">
        <v>176</v>
      </c>
      <c r="C43" s="89"/>
      <c r="D43" s="88">
        <f>SUM('【方向別】自動車交通量(17)'!D43,'【方向別】自動車交通量(18)'!D43,'【方向別】自動車交通量(19)'!D43,'【方向別】自動車交通量(20)'!D43)</f>
        <v>87</v>
      </c>
      <c r="E43" s="87">
        <f>SUM('【方向別】自動車交通量(17)'!E43,'【方向別】自動車交通量(18)'!E43,'【方向別】自動車交通量(19)'!E43,'【方向別】自動車交通量(20)'!E43)</f>
        <v>5</v>
      </c>
      <c r="F43" s="87">
        <f>SUM('【方向別】自動車交通量(17)'!F43,'【方向別】自動車交通量(18)'!F43,'【方向別】自動車交通量(19)'!F43,'【方向別】自動車交通量(20)'!F43)</f>
        <v>3</v>
      </c>
      <c r="G43" s="87">
        <f>SUM('【方向別】自動車交通量(17)'!G43,'【方向別】自動車交通量(18)'!G43,'【方向別】自動車交通量(19)'!G43,'【方向別】自動車交通量(20)'!G43)</f>
        <v>0</v>
      </c>
      <c r="H43" s="87">
        <f t="shared" si="10"/>
        <v>92</v>
      </c>
      <c r="I43" s="87">
        <f t="shared" si="11"/>
        <v>3</v>
      </c>
      <c r="J43" s="87">
        <f t="shared" si="12"/>
        <v>95</v>
      </c>
      <c r="K43" s="86">
        <f t="shared" si="3"/>
        <v>3.2</v>
      </c>
      <c r="L43" s="85">
        <f t="shared" si="4"/>
        <v>1.6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517</v>
      </c>
      <c r="E44" s="81">
        <f t="shared" si="13"/>
        <v>50</v>
      </c>
      <c r="F44" s="81">
        <f t="shared" si="13"/>
        <v>21</v>
      </c>
      <c r="G44" s="81">
        <f t="shared" si="13"/>
        <v>4</v>
      </c>
      <c r="H44" s="81">
        <f t="shared" si="13"/>
        <v>567</v>
      </c>
      <c r="I44" s="81">
        <f t="shared" si="13"/>
        <v>25</v>
      </c>
      <c r="J44" s="81">
        <f t="shared" si="13"/>
        <v>592</v>
      </c>
      <c r="K44" s="80">
        <f t="shared" si="3"/>
        <v>4.2</v>
      </c>
      <c r="L44" s="79">
        <f t="shared" si="4"/>
        <v>9.9</v>
      </c>
    </row>
    <row r="45" spans="2:12" ht="14.45" customHeight="1" thickTop="1">
      <c r="B45" s="102" t="s">
        <v>92</v>
      </c>
      <c r="C45" s="101"/>
      <c r="D45" s="100">
        <f>SUM('【方向別】自動車交通量(17)'!D45,'【方向別】自動車交通量(18)'!D45,'【方向別】自動車交通量(19)'!D45,'【方向別】自動車交通量(20)'!D45)</f>
        <v>70</v>
      </c>
      <c r="E45" s="99">
        <f>SUM('【方向別】自動車交通量(17)'!E45,'【方向別】自動車交通量(18)'!E45,'【方向別】自動車交通量(19)'!E45,'【方向別】自動車交通量(20)'!E45)</f>
        <v>8</v>
      </c>
      <c r="F45" s="99">
        <f>SUM('【方向別】自動車交通量(17)'!F45,'【方向別】自動車交通量(18)'!F45,'【方向別】自動車交通量(19)'!F45,'【方向別】自動車交通量(20)'!F45)</f>
        <v>1</v>
      </c>
      <c r="G45" s="99">
        <f>SUM('【方向別】自動車交通量(17)'!G45,'【方向別】自動車交通量(18)'!G45,'【方向別】自動車交通量(19)'!G45,'【方向別】自動車交通量(20)'!G45)</f>
        <v>2</v>
      </c>
      <c r="H45" s="99">
        <f t="shared" ref="H45:H50" si="14">SUM(D45:E45)</f>
        <v>78</v>
      </c>
      <c r="I45" s="99">
        <f t="shared" ref="I45:I50" si="15">SUM(F45:G45)</f>
        <v>3</v>
      </c>
      <c r="J45" s="99">
        <f t="shared" ref="J45:J50" si="16">SUM(H45:I45)</f>
        <v>81</v>
      </c>
      <c r="K45" s="98">
        <f t="shared" si="3"/>
        <v>3.7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SUM('【方向別】自動車交通量(17)'!D46,'【方向別】自動車交通量(18)'!D46,'【方向別】自動車交通量(19)'!D46,'【方向別】自動車交通量(20)'!D46)</f>
        <v>79</v>
      </c>
      <c r="E46" s="93">
        <f>SUM('【方向別】自動車交通量(17)'!E46,'【方向別】自動車交通量(18)'!E46,'【方向別】自動車交通量(19)'!E46,'【方向別】自動車交通量(20)'!E46)</f>
        <v>3</v>
      </c>
      <c r="F46" s="93">
        <f>SUM('【方向別】自動車交通量(17)'!F46,'【方向別】自動車交通量(18)'!F46,'【方向別】自動車交通量(19)'!F46,'【方向別】自動車交通量(20)'!F46)</f>
        <v>2</v>
      </c>
      <c r="G46" s="93">
        <f>SUM('【方向別】自動車交通量(17)'!G46,'【方向別】自動車交通量(18)'!G46,'【方向別】自動車交通量(19)'!G46,'【方向別】自動車交通量(20)'!G46)</f>
        <v>0</v>
      </c>
      <c r="H46" s="93">
        <f t="shared" si="14"/>
        <v>82</v>
      </c>
      <c r="I46" s="93">
        <f t="shared" si="15"/>
        <v>2</v>
      </c>
      <c r="J46" s="93">
        <f t="shared" si="16"/>
        <v>84</v>
      </c>
      <c r="K46" s="92">
        <f t="shared" si="3"/>
        <v>2.4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f>SUM('【方向別】自動車交通量(17)'!D47,'【方向別】自動車交通量(18)'!D47,'【方向別】自動車交通量(19)'!D47,'【方向別】自動車交通量(20)'!D47)</f>
        <v>100</v>
      </c>
      <c r="E47" s="93">
        <f>SUM('【方向別】自動車交通量(17)'!E47,'【方向別】自動車交通量(18)'!E47,'【方向別】自動車交通量(19)'!E47,'【方向別】自動車交通量(20)'!E47)</f>
        <v>6</v>
      </c>
      <c r="F47" s="93">
        <f>SUM('【方向別】自動車交通量(17)'!F47,'【方向別】自動車交通量(18)'!F47,'【方向別】自動車交通量(19)'!F47,'【方向別】自動車交通量(20)'!F47)</f>
        <v>2</v>
      </c>
      <c r="G47" s="93">
        <f>SUM('【方向別】自動車交通量(17)'!G47,'【方向別】自動車交通量(18)'!G47,'【方向別】自動車交通量(19)'!G47,'【方向別】自動車交通量(20)'!G47)</f>
        <v>1</v>
      </c>
      <c r="H47" s="93">
        <f t="shared" si="14"/>
        <v>106</v>
      </c>
      <c r="I47" s="93">
        <f t="shared" si="15"/>
        <v>3</v>
      </c>
      <c r="J47" s="93">
        <f t="shared" si="16"/>
        <v>109</v>
      </c>
      <c r="K47" s="92">
        <f t="shared" si="3"/>
        <v>2.8</v>
      </c>
      <c r="L47" s="91">
        <f t="shared" si="4"/>
        <v>1.8</v>
      </c>
    </row>
    <row r="48" spans="2:12" ht="14.45" customHeight="1">
      <c r="B48" s="96" t="s">
        <v>89</v>
      </c>
      <c r="C48" s="95"/>
      <c r="D48" s="94">
        <f>SUM('【方向別】自動車交通量(17)'!D48,'【方向別】自動車交通量(18)'!D48,'【方向別】自動車交通量(19)'!D48,'【方向別】自動車交通量(20)'!D48)</f>
        <v>90</v>
      </c>
      <c r="E48" s="93">
        <f>SUM('【方向別】自動車交通量(17)'!E48,'【方向別】自動車交通量(18)'!E48,'【方向別】自動車交通量(19)'!E48,'【方向別】自動車交通量(20)'!E48)</f>
        <v>4</v>
      </c>
      <c r="F48" s="93">
        <f>SUM('【方向別】自動車交通量(17)'!F48,'【方向別】自動車交通量(18)'!F48,'【方向別】自動車交通量(19)'!F48,'【方向別】自動車交通量(20)'!F48)</f>
        <v>0</v>
      </c>
      <c r="G48" s="93">
        <f>SUM('【方向別】自動車交通量(17)'!G48,'【方向別】自動車交通量(18)'!G48,'【方向別】自動車交通量(19)'!G48,'【方向別】自動車交通量(20)'!G48)</f>
        <v>0</v>
      </c>
      <c r="H48" s="93">
        <f t="shared" si="14"/>
        <v>94</v>
      </c>
      <c r="I48" s="93">
        <f t="shared" si="15"/>
        <v>0</v>
      </c>
      <c r="J48" s="93">
        <f t="shared" si="16"/>
        <v>94</v>
      </c>
      <c r="K48" s="92">
        <f t="shared" si="3"/>
        <v>0</v>
      </c>
      <c r="L48" s="91">
        <f t="shared" si="4"/>
        <v>1.6</v>
      </c>
    </row>
    <row r="49" spans="2:13" ht="14.45" customHeight="1">
      <c r="B49" s="96" t="s">
        <v>88</v>
      </c>
      <c r="C49" s="95"/>
      <c r="D49" s="94">
        <f>SUM('【方向別】自動車交通量(17)'!D49,'【方向別】自動車交通量(18)'!D49,'【方向別】自動車交通量(19)'!D49,'【方向別】自動車交通量(20)'!D49)</f>
        <v>102</v>
      </c>
      <c r="E49" s="93">
        <f>SUM('【方向別】自動車交通量(17)'!E49,'【方向別】自動車交通量(18)'!E49,'【方向別】自動車交通量(19)'!E49,'【方向別】自動車交通量(20)'!E49)</f>
        <v>4</v>
      </c>
      <c r="F49" s="93">
        <f>SUM('【方向別】自動車交通量(17)'!F49,'【方向別】自動車交通量(18)'!F49,'【方向別】自動車交通量(19)'!F49,'【方向別】自動車交通量(20)'!F49)</f>
        <v>0</v>
      </c>
      <c r="G49" s="93">
        <f>SUM('【方向別】自動車交通量(17)'!G49,'【方向別】自動車交通量(18)'!G49,'【方向別】自動車交通量(19)'!G49,'【方向別】自動車交通量(20)'!G49)</f>
        <v>2</v>
      </c>
      <c r="H49" s="93">
        <f t="shared" si="14"/>
        <v>106</v>
      </c>
      <c r="I49" s="93">
        <f t="shared" si="15"/>
        <v>2</v>
      </c>
      <c r="J49" s="93">
        <f t="shared" si="16"/>
        <v>108</v>
      </c>
      <c r="K49" s="92">
        <f t="shared" si="3"/>
        <v>1.9</v>
      </c>
      <c r="L49" s="91">
        <f t="shared" si="4"/>
        <v>1.8</v>
      </c>
    </row>
    <row r="50" spans="2:13" ht="14.45" customHeight="1">
      <c r="B50" s="90" t="s">
        <v>175</v>
      </c>
      <c r="C50" s="89"/>
      <c r="D50" s="88">
        <f>SUM('【方向別】自動車交通量(17)'!D50,'【方向別】自動車交通量(18)'!D50,'【方向別】自動車交通量(19)'!D50,'【方向別】自動車交通量(20)'!D50)</f>
        <v>86</v>
      </c>
      <c r="E50" s="87">
        <f>SUM('【方向別】自動車交通量(17)'!E50,'【方向別】自動車交通量(18)'!E50,'【方向別】自動車交通量(19)'!E50,'【方向別】自動車交通量(20)'!E50)</f>
        <v>6</v>
      </c>
      <c r="F50" s="87">
        <f>SUM('【方向別】自動車交通量(17)'!F50,'【方向別】自動車交通量(18)'!F50,'【方向別】自動車交通量(19)'!F50,'【方向別】自動車交通量(20)'!F50)</f>
        <v>1</v>
      </c>
      <c r="G50" s="87">
        <f>SUM('【方向別】自動車交通量(17)'!G50,'【方向別】自動車交通量(18)'!G50,'【方向別】自動車交通量(19)'!G50,'【方向別】自動車交通量(20)'!G50)</f>
        <v>0</v>
      </c>
      <c r="H50" s="87">
        <f t="shared" si="14"/>
        <v>92</v>
      </c>
      <c r="I50" s="87">
        <f t="shared" si="15"/>
        <v>1</v>
      </c>
      <c r="J50" s="87">
        <f t="shared" si="16"/>
        <v>93</v>
      </c>
      <c r="K50" s="86">
        <f t="shared" si="3"/>
        <v>1.1000000000000001</v>
      </c>
      <c r="L50" s="85">
        <f t="shared" si="4"/>
        <v>1.6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527</v>
      </c>
      <c r="E51" s="81">
        <f t="shared" si="17"/>
        <v>31</v>
      </c>
      <c r="F51" s="81">
        <f t="shared" si="17"/>
        <v>6</v>
      </c>
      <c r="G51" s="81">
        <f t="shared" si="17"/>
        <v>5</v>
      </c>
      <c r="H51" s="81">
        <f t="shared" si="17"/>
        <v>558</v>
      </c>
      <c r="I51" s="81">
        <f t="shared" si="17"/>
        <v>11</v>
      </c>
      <c r="J51" s="81">
        <f t="shared" si="17"/>
        <v>569</v>
      </c>
      <c r="K51" s="80">
        <f t="shared" si="3"/>
        <v>1.9</v>
      </c>
      <c r="L51" s="79">
        <f t="shared" si="4"/>
        <v>9.5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4947</v>
      </c>
      <c r="E52" s="75">
        <f t="shared" si="18"/>
        <v>671</v>
      </c>
      <c r="F52" s="75">
        <f t="shared" si="18"/>
        <v>322</v>
      </c>
      <c r="G52" s="75">
        <f t="shared" si="18"/>
        <v>60</v>
      </c>
      <c r="H52" s="75">
        <f t="shared" si="18"/>
        <v>5618</v>
      </c>
      <c r="I52" s="75">
        <f t="shared" si="18"/>
        <v>382</v>
      </c>
      <c r="J52" s="75">
        <f t="shared" si="18"/>
        <v>6000</v>
      </c>
      <c r="K52" s="74">
        <f t="shared" si="3"/>
        <v>6.4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14" sqref="D14:L14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198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SUM('【方向別】自動車交通量(1)'!D16,'【方向別】自動車交通量(6)'!D16,'【方向別】自動車交通量(11)'!D16,'【方向別】自動車交通量(16)'!D16)</f>
        <v>132</v>
      </c>
      <c r="E16" s="99">
        <f>SUM('【方向別】自動車交通量(1)'!E16,'【方向別】自動車交通量(6)'!E16,'【方向別】自動車交通量(11)'!E16,'【方向別】自動車交通量(16)'!E16)</f>
        <v>22</v>
      </c>
      <c r="F16" s="99">
        <f>SUM('【方向別】自動車交通量(1)'!F16,'【方向別】自動車交通量(6)'!F16,'【方向別】自動車交通量(11)'!F16,'【方向別】自動車交通量(16)'!F16)</f>
        <v>6</v>
      </c>
      <c r="G16" s="99">
        <f>SUM('【方向別】自動車交通量(1)'!G16,'【方向別】自動車交通量(6)'!G16,'【方向別】自動車交通量(11)'!G16,'【方向別】自動車交通量(16)'!G16)</f>
        <v>0</v>
      </c>
      <c r="H16" s="99">
        <f t="shared" ref="H16:H21" si="0">SUM(D16:E16)</f>
        <v>154</v>
      </c>
      <c r="I16" s="99">
        <f t="shared" ref="I16:I21" si="1">SUM(F16:G16)</f>
        <v>6</v>
      </c>
      <c r="J16" s="99">
        <f t="shared" ref="J16:J21" si="2">SUM(H16:I16)</f>
        <v>160</v>
      </c>
      <c r="K16" s="98">
        <f t="shared" ref="K16:K52" si="3">IF(J16=0,0,ROUND(I16/J16*100,1))</f>
        <v>3.8</v>
      </c>
      <c r="L16" s="97">
        <f t="shared" ref="L16:L52" si="4">IF(J16=0,0,ROUND(J16/$J$52*100,1))</f>
        <v>2</v>
      </c>
    </row>
    <row r="17" spans="2:12" ht="14.45" customHeight="1">
      <c r="B17" s="96" t="s">
        <v>190</v>
      </c>
      <c r="C17" s="95"/>
      <c r="D17" s="94">
        <f>SUM('【方向別】自動車交通量(1)'!D17,'【方向別】自動車交通量(6)'!D17,'【方向別】自動車交通量(11)'!D17,'【方向別】自動車交通量(16)'!D17)</f>
        <v>125</v>
      </c>
      <c r="E17" s="93">
        <f>SUM('【方向別】自動車交通量(1)'!E17,'【方向別】自動車交通量(6)'!E17,'【方向別】自動車交通量(11)'!E17,'【方向別】自動車交通量(16)'!E17)</f>
        <v>23</v>
      </c>
      <c r="F17" s="93">
        <f>SUM('【方向別】自動車交通量(1)'!F17,'【方向別】自動車交通量(6)'!F17,'【方向別】自動車交通量(11)'!F17,'【方向別】自動車交通量(16)'!F17)</f>
        <v>3</v>
      </c>
      <c r="G17" s="93">
        <f>SUM('【方向別】自動車交通量(1)'!G17,'【方向別】自動車交通量(6)'!G17,'【方向別】自動車交通量(11)'!G17,'【方向別】自動車交通量(16)'!G17)</f>
        <v>1</v>
      </c>
      <c r="H17" s="93">
        <f t="shared" si="0"/>
        <v>148</v>
      </c>
      <c r="I17" s="93">
        <f t="shared" si="1"/>
        <v>4</v>
      </c>
      <c r="J17" s="93">
        <f t="shared" si="2"/>
        <v>152</v>
      </c>
      <c r="K17" s="92">
        <f t="shared" si="3"/>
        <v>2.6</v>
      </c>
      <c r="L17" s="91">
        <f t="shared" si="4"/>
        <v>1.9</v>
      </c>
    </row>
    <row r="18" spans="2:12" ht="14.45" customHeight="1">
      <c r="B18" s="96" t="s">
        <v>189</v>
      </c>
      <c r="C18" s="95"/>
      <c r="D18" s="94">
        <f>SUM('【方向別】自動車交通量(1)'!D18,'【方向別】自動車交通量(6)'!D18,'【方向別】自動車交通量(11)'!D18,'【方向別】自動車交通量(16)'!D18)</f>
        <v>105</v>
      </c>
      <c r="E18" s="93">
        <f>SUM('【方向別】自動車交通量(1)'!E18,'【方向別】自動車交通量(6)'!E18,'【方向別】自動車交通量(11)'!E18,'【方向別】自動車交通量(16)'!E18)</f>
        <v>32</v>
      </c>
      <c r="F18" s="93">
        <f>SUM('【方向別】自動車交通量(1)'!F18,'【方向別】自動車交通量(6)'!F18,'【方向別】自動車交通量(11)'!F18,'【方向別】自動車交通量(16)'!F18)</f>
        <v>4</v>
      </c>
      <c r="G18" s="93">
        <f>SUM('【方向別】自動車交通量(1)'!G18,'【方向別】自動車交通量(6)'!G18,'【方向別】自動車交通量(11)'!G18,'【方向別】自動車交通量(16)'!G18)</f>
        <v>1</v>
      </c>
      <c r="H18" s="93">
        <f t="shared" si="0"/>
        <v>137</v>
      </c>
      <c r="I18" s="93">
        <f t="shared" si="1"/>
        <v>5</v>
      </c>
      <c r="J18" s="93">
        <f t="shared" si="2"/>
        <v>142</v>
      </c>
      <c r="K18" s="92">
        <f t="shared" si="3"/>
        <v>3.5</v>
      </c>
      <c r="L18" s="91">
        <f t="shared" si="4"/>
        <v>1.8</v>
      </c>
    </row>
    <row r="19" spans="2:12" ht="14.45" customHeight="1">
      <c r="B19" s="96" t="s">
        <v>188</v>
      </c>
      <c r="C19" s="95"/>
      <c r="D19" s="94">
        <f>SUM('【方向別】自動車交通量(1)'!D19,'【方向別】自動車交通量(6)'!D19,'【方向別】自動車交通量(11)'!D19,'【方向別】自動車交通量(16)'!D19)</f>
        <v>105</v>
      </c>
      <c r="E19" s="93">
        <f>SUM('【方向別】自動車交通量(1)'!E19,'【方向別】自動車交通量(6)'!E19,'【方向別】自動車交通量(11)'!E19,'【方向別】自動車交通量(16)'!E19)</f>
        <v>34</v>
      </c>
      <c r="F19" s="93">
        <f>SUM('【方向別】自動車交通量(1)'!F19,'【方向別】自動車交通量(6)'!F19,'【方向別】自動車交通量(11)'!F19,'【方向別】自動車交通量(16)'!F19)</f>
        <v>3</v>
      </c>
      <c r="G19" s="93">
        <f>SUM('【方向別】自動車交通量(1)'!G19,'【方向別】自動車交通量(6)'!G19,'【方向別】自動車交通量(11)'!G19,'【方向別】自動車交通量(16)'!G19)</f>
        <v>3</v>
      </c>
      <c r="H19" s="93">
        <f t="shared" si="0"/>
        <v>139</v>
      </c>
      <c r="I19" s="93">
        <f t="shared" si="1"/>
        <v>6</v>
      </c>
      <c r="J19" s="93">
        <f t="shared" si="2"/>
        <v>145</v>
      </c>
      <c r="K19" s="92">
        <f t="shared" si="3"/>
        <v>4.0999999999999996</v>
      </c>
      <c r="L19" s="91">
        <f t="shared" si="4"/>
        <v>1.9</v>
      </c>
    </row>
    <row r="20" spans="2:12" ht="14.45" customHeight="1">
      <c r="B20" s="96" t="s">
        <v>187</v>
      </c>
      <c r="C20" s="95"/>
      <c r="D20" s="94">
        <f>SUM('【方向別】自動車交通量(1)'!D20,'【方向別】自動車交通量(6)'!D20,'【方向別】自動車交通量(11)'!D20,'【方向別】自動車交通量(16)'!D20)</f>
        <v>102</v>
      </c>
      <c r="E20" s="93">
        <f>SUM('【方向別】自動車交通量(1)'!E20,'【方向別】自動車交通量(6)'!E20,'【方向別】自動車交通量(11)'!E20,'【方向別】自動車交通量(16)'!E20)</f>
        <v>13</v>
      </c>
      <c r="F20" s="93">
        <f>SUM('【方向別】自動車交通量(1)'!F20,'【方向別】自動車交通量(6)'!F20,'【方向別】自動車交通量(11)'!F20,'【方向別】自動車交通量(16)'!F20)</f>
        <v>3</v>
      </c>
      <c r="G20" s="93">
        <f>SUM('【方向別】自動車交通量(1)'!G20,'【方向別】自動車交通量(6)'!G20,'【方向別】自動車交通量(11)'!G20,'【方向別】自動車交通量(16)'!G20)</f>
        <v>0</v>
      </c>
      <c r="H20" s="93">
        <f t="shared" si="0"/>
        <v>115</v>
      </c>
      <c r="I20" s="93">
        <f t="shared" si="1"/>
        <v>3</v>
      </c>
      <c r="J20" s="93">
        <f t="shared" si="2"/>
        <v>118</v>
      </c>
      <c r="K20" s="92">
        <f t="shared" si="3"/>
        <v>2.5</v>
      </c>
      <c r="L20" s="91">
        <f t="shared" si="4"/>
        <v>1.5</v>
      </c>
    </row>
    <row r="21" spans="2:12" ht="14.45" customHeight="1">
      <c r="B21" s="90" t="s">
        <v>186</v>
      </c>
      <c r="C21" s="89"/>
      <c r="D21" s="88">
        <f>SUM('【方向別】自動車交通量(1)'!D21,'【方向別】自動車交通量(6)'!D21,'【方向別】自動車交通量(11)'!D21,'【方向別】自動車交通量(16)'!D21)</f>
        <v>111</v>
      </c>
      <c r="E21" s="87">
        <f>SUM('【方向別】自動車交通量(1)'!E21,'【方向別】自動車交通量(6)'!E21,'【方向別】自動車交通量(11)'!E21,'【方向別】自動車交通量(16)'!E21)</f>
        <v>13</v>
      </c>
      <c r="F21" s="87">
        <f>SUM('【方向別】自動車交通量(1)'!F21,'【方向別】自動車交通量(6)'!F21,'【方向別】自動車交通量(11)'!F21,'【方向別】自動車交通量(16)'!F21)</f>
        <v>6</v>
      </c>
      <c r="G21" s="87">
        <f>SUM('【方向別】自動車交通量(1)'!G21,'【方向別】自動車交通量(6)'!G21,'【方向別】自動車交通量(11)'!G21,'【方向別】自動車交通量(16)'!G21)</f>
        <v>1</v>
      </c>
      <c r="H21" s="87">
        <f t="shared" si="0"/>
        <v>124</v>
      </c>
      <c r="I21" s="87">
        <f t="shared" si="1"/>
        <v>7</v>
      </c>
      <c r="J21" s="87">
        <f t="shared" si="2"/>
        <v>131</v>
      </c>
      <c r="K21" s="86">
        <f t="shared" si="3"/>
        <v>5.3</v>
      </c>
      <c r="L21" s="85">
        <f t="shared" si="4"/>
        <v>1.7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680</v>
      </c>
      <c r="E22" s="81">
        <f t="shared" si="5"/>
        <v>137</v>
      </c>
      <c r="F22" s="81">
        <f t="shared" si="5"/>
        <v>25</v>
      </c>
      <c r="G22" s="81">
        <f t="shared" si="5"/>
        <v>6</v>
      </c>
      <c r="H22" s="81">
        <f t="shared" si="5"/>
        <v>817</v>
      </c>
      <c r="I22" s="81">
        <f t="shared" si="5"/>
        <v>31</v>
      </c>
      <c r="J22" s="81">
        <f t="shared" si="5"/>
        <v>848</v>
      </c>
      <c r="K22" s="80">
        <f t="shared" si="3"/>
        <v>3.7</v>
      </c>
      <c r="L22" s="79">
        <f t="shared" si="4"/>
        <v>10.9</v>
      </c>
    </row>
    <row r="23" spans="2:12" ht="14.45" customHeight="1" thickTop="1">
      <c r="B23" s="102" t="s">
        <v>114</v>
      </c>
      <c r="C23" s="101"/>
      <c r="D23" s="100">
        <f>SUM('【方向別】自動車交通量(1)'!D23,'【方向別】自動車交通量(6)'!D23,'【方向別】自動車交通量(11)'!D23,'【方向別】自動車交通量(16)'!D23)</f>
        <v>121</v>
      </c>
      <c r="E23" s="99">
        <f>SUM('【方向別】自動車交通量(1)'!E23,'【方向別】自動車交通量(6)'!E23,'【方向別】自動車交通量(11)'!E23,'【方向別】自動車交通量(16)'!E23)</f>
        <v>14</v>
      </c>
      <c r="F23" s="99">
        <f>SUM('【方向別】自動車交通量(1)'!F23,'【方向別】自動車交通量(6)'!F23,'【方向別】自動車交通量(11)'!F23,'【方向別】自動車交通量(16)'!F23)</f>
        <v>6</v>
      </c>
      <c r="G23" s="99">
        <f>SUM('【方向別】自動車交通量(1)'!G23,'【方向別】自動車交通量(6)'!G23,'【方向別】自動車交通量(11)'!G23,'【方向別】自動車交通量(16)'!G23)</f>
        <v>4</v>
      </c>
      <c r="H23" s="99">
        <f t="shared" ref="H23:H28" si="6">SUM(D23:E23)</f>
        <v>135</v>
      </c>
      <c r="I23" s="99">
        <f t="shared" ref="I23:I28" si="7">SUM(F23:G23)</f>
        <v>10</v>
      </c>
      <c r="J23" s="99">
        <f t="shared" ref="J23:J28" si="8">SUM(H23:I23)</f>
        <v>145</v>
      </c>
      <c r="K23" s="98">
        <f t="shared" si="3"/>
        <v>6.9</v>
      </c>
      <c r="L23" s="97">
        <f t="shared" si="4"/>
        <v>1.9</v>
      </c>
    </row>
    <row r="24" spans="2:12" ht="14.45" customHeight="1">
      <c r="B24" s="96" t="s">
        <v>113</v>
      </c>
      <c r="C24" s="95"/>
      <c r="D24" s="94">
        <f>SUM('【方向別】自動車交通量(1)'!D24,'【方向別】自動車交通量(6)'!D24,'【方向別】自動車交通量(11)'!D24,'【方向別】自動車交通量(16)'!D24)</f>
        <v>122</v>
      </c>
      <c r="E24" s="93">
        <f>SUM('【方向別】自動車交通量(1)'!E24,'【方向別】自動車交通量(6)'!E24,'【方向別】自動車交通量(11)'!E24,'【方向別】自動車交通量(16)'!E24)</f>
        <v>9</v>
      </c>
      <c r="F24" s="93">
        <f>SUM('【方向別】自動車交通量(1)'!F24,'【方向別】自動車交通量(6)'!F24,'【方向別】自動車交通量(11)'!F24,'【方向別】自動車交通量(16)'!F24)</f>
        <v>0</v>
      </c>
      <c r="G24" s="93">
        <f>SUM('【方向別】自動車交通量(1)'!G24,'【方向別】自動車交通量(6)'!G24,'【方向別】自動車交通量(11)'!G24,'【方向別】自動車交通量(16)'!G24)</f>
        <v>2</v>
      </c>
      <c r="H24" s="93">
        <f t="shared" si="6"/>
        <v>131</v>
      </c>
      <c r="I24" s="93">
        <f t="shared" si="7"/>
        <v>2</v>
      </c>
      <c r="J24" s="93">
        <f t="shared" si="8"/>
        <v>133</v>
      </c>
      <c r="K24" s="92">
        <f t="shared" si="3"/>
        <v>1.5</v>
      </c>
      <c r="L24" s="91">
        <f t="shared" si="4"/>
        <v>1.7</v>
      </c>
    </row>
    <row r="25" spans="2:12" ht="14.45" customHeight="1">
      <c r="B25" s="96" t="s">
        <v>112</v>
      </c>
      <c r="C25" s="95"/>
      <c r="D25" s="94">
        <f>SUM('【方向別】自動車交通量(1)'!D25,'【方向別】自動車交通量(6)'!D25,'【方向別】自動車交通量(11)'!D25,'【方向別】自動車交通量(16)'!D25)</f>
        <v>107</v>
      </c>
      <c r="E25" s="93">
        <f>SUM('【方向別】自動車交通量(1)'!E25,'【方向別】自動車交通量(6)'!E25,'【方向別】自動車交通量(11)'!E25,'【方向別】自動車交通量(16)'!E25)</f>
        <v>9</v>
      </c>
      <c r="F25" s="93">
        <f>SUM('【方向別】自動車交通量(1)'!F25,'【方向別】自動車交通量(6)'!F25,'【方向別】自動車交通量(11)'!F25,'【方向別】自動車交通量(16)'!F25)</f>
        <v>11</v>
      </c>
      <c r="G25" s="93">
        <f>SUM('【方向別】自動車交通量(1)'!G25,'【方向別】自動車交通量(6)'!G25,'【方向別】自動車交通量(11)'!G25,'【方向別】自動車交通量(16)'!G25)</f>
        <v>1</v>
      </c>
      <c r="H25" s="93">
        <f t="shared" si="6"/>
        <v>116</v>
      </c>
      <c r="I25" s="93">
        <f t="shared" si="7"/>
        <v>12</v>
      </c>
      <c r="J25" s="93">
        <f t="shared" si="8"/>
        <v>128</v>
      </c>
      <c r="K25" s="92">
        <f t="shared" si="3"/>
        <v>9.4</v>
      </c>
      <c r="L25" s="91">
        <f t="shared" si="4"/>
        <v>1.6</v>
      </c>
    </row>
    <row r="26" spans="2:12" ht="14.45" customHeight="1">
      <c r="B26" s="96" t="s">
        <v>111</v>
      </c>
      <c r="C26" s="95"/>
      <c r="D26" s="94">
        <f>SUM('【方向別】自動車交通量(1)'!D26,'【方向別】自動車交通量(6)'!D26,'【方向別】自動車交通量(11)'!D26,'【方向別】自動車交通量(16)'!D26)</f>
        <v>100</v>
      </c>
      <c r="E26" s="93">
        <f>SUM('【方向別】自動車交通量(1)'!E26,'【方向別】自動車交通量(6)'!E26,'【方向別】自動車交通量(11)'!E26,'【方向別】自動車交通量(16)'!E26)</f>
        <v>9</v>
      </c>
      <c r="F26" s="93">
        <f>SUM('【方向別】自動車交通量(1)'!F26,'【方向別】自動車交通量(6)'!F26,'【方向別】自動車交通量(11)'!F26,'【方向別】自動車交通量(16)'!F26)</f>
        <v>7</v>
      </c>
      <c r="G26" s="93">
        <f>SUM('【方向別】自動車交通量(1)'!G26,'【方向別】自動車交通量(6)'!G26,'【方向別】自動車交通量(11)'!G26,'【方向別】自動車交通量(16)'!G26)</f>
        <v>0</v>
      </c>
      <c r="H26" s="93">
        <f t="shared" si="6"/>
        <v>109</v>
      </c>
      <c r="I26" s="93">
        <f t="shared" si="7"/>
        <v>7</v>
      </c>
      <c r="J26" s="93">
        <f t="shared" si="8"/>
        <v>116</v>
      </c>
      <c r="K26" s="92">
        <f t="shared" si="3"/>
        <v>6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SUM('【方向別】自動車交通量(1)'!D27,'【方向別】自動車交通量(6)'!D27,'【方向別】自動車交通量(11)'!D27,'【方向別】自動車交通量(16)'!D27)</f>
        <v>132</v>
      </c>
      <c r="E27" s="93">
        <f>SUM('【方向別】自動車交通量(1)'!E27,'【方向別】自動車交通量(6)'!E27,'【方向別】自動車交通量(11)'!E27,'【方向別】自動車交通量(16)'!E27)</f>
        <v>11</v>
      </c>
      <c r="F27" s="93">
        <f>SUM('【方向別】自動車交通量(1)'!F27,'【方向別】自動車交通量(6)'!F27,'【方向別】自動車交通量(11)'!F27,'【方向別】自動車交通量(16)'!F27)</f>
        <v>8</v>
      </c>
      <c r="G27" s="93">
        <f>SUM('【方向別】自動車交通量(1)'!G27,'【方向別】自動車交通量(6)'!G27,'【方向別】自動車交通量(11)'!G27,'【方向別】自動車交通量(16)'!G27)</f>
        <v>0</v>
      </c>
      <c r="H27" s="93">
        <f t="shared" si="6"/>
        <v>143</v>
      </c>
      <c r="I27" s="93">
        <f t="shared" si="7"/>
        <v>8</v>
      </c>
      <c r="J27" s="93">
        <f t="shared" si="8"/>
        <v>151</v>
      </c>
      <c r="K27" s="92">
        <f t="shared" si="3"/>
        <v>5.3</v>
      </c>
      <c r="L27" s="91">
        <f t="shared" si="4"/>
        <v>1.9</v>
      </c>
    </row>
    <row r="28" spans="2:12" ht="14.45" customHeight="1">
      <c r="B28" s="90" t="s">
        <v>185</v>
      </c>
      <c r="C28" s="89"/>
      <c r="D28" s="88">
        <f>SUM('【方向別】自動車交通量(1)'!D28,'【方向別】自動車交通量(6)'!D28,'【方向別】自動車交通量(11)'!D28,'【方向別】自動車交通量(16)'!D28)</f>
        <v>111</v>
      </c>
      <c r="E28" s="87">
        <f>SUM('【方向別】自動車交通量(1)'!E28,'【方向別】自動車交通量(6)'!E28,'【方向別】自動車交通量(11)'!E28,'【方向別】自動車交通量(16)'!E28)</f>
        <v>10</v>
      </c>
      <c r="F28" s="87">
        <f>SUM('【方向別】自動車交通量(1)'!F28,'【方向別】自動車交通量(6)'!F28,'【方向別】自動車交通量(11)'!F28,'【方向別】自動車交通量(16)'!F28)</f>
        <v>19</v>
      </c>
      <c r="G28" s="87">
        <f>SUM('【方向別】自動車交通量(1)'!G28,'【方向別】自動車交通量(6)'!G28,'【方向別】自動車交通量(11)'!G28,'【方向別】自動車交通量(16)'!G28)</f>
        <v>1</v>
      </c>
      <c r="H28" s="87">
        <f t="shared" si="6"/>
        <v>121</v>
      </c>
      <c r="I28" s="87">
        <f t="shared" si="7"/>
        <v>20</v>
      </c>
      <c r="J28" s="87">
        <f t="shared" si="8"/>
        <v>141</v>
      </c>
      <c r="K28" s="86">
        <f t="shared" si="3"/>
        <v>14.2</v>
      </c>
      <c r="L28" s="85">
        <f t="shared" si="4"/>
        <v>1.8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693</v>
      </c>
      <c r="E29" s="81">
        <f t="shared" si="9"/>
        <v>62</v>
      </c>
      <c r="F29" s="81">
        <f t="shared" si="9"/>
        <v>51</v>
      </c>
      <c r="G29" s="81">
        <f t="shared" si="9"/>
        <v>8</v>
      </c>
      <c r="H29" s="81">
        <f t="shared" si="9"/>
        <v>755</v>
      </c>
      <c r="I29" s="81">
        <f t="shared" si="9"/>
        <v>59</v>
      </c>
      <c r="J29" s="81">
        <f t="shared" si="9"/>
        <v>814</v>
      </c>
      <c r="K29" s="80">
        <f t="shared" si="3"/>
        <v>7.2</v>
      </c>
      <c r="L29" s="79">
        <f t="shared" si="4"/>
        <v>10.4</v>
      </c>
    </row>
    <row r="30" spans="2:12" ht="14.45" customHeight="1" thickTop="1">
      <c r="B30" s="110" t="s">
        <v>184</v>
      </c>
      <c r="C30" s="109"/>
      <c r="D30" s="76">
        <f>SUM('【方向別】自動車交通量(1)'!D30,'【方向別】自動車交通量(6)'!D30,'【方向別】自動車交通量(11)'!D30,'【方向別】自動車交通量(16)'!D30)</f>
        <v>599</v>
      </c>
      <c r="E30" s="75">
        <f>SUM('【方向別】自動車交通量(1)'!E30,'【方向別】自動車交通量(6)'!E30,'【方向別】自動車交通量(11)'!E30,'【方向別】自動車交通量(16)'!E30)</f>
        <v>50</v>
      </c>
      <c r="F30" s="75">
        <f>SUM('【方向別】自動車交通量(1)'!F30,'【方向別】自動車交通量(6)'!F30,'【方向別】自動車交通量(11)'!F30,'【方向別】自動車交通量(16)'!F30)</f>
        <v>42</v>
      </c>
      <c r="G30" s="75">
        <f>SUM('【方向別】自動車交通量(1)'!G30,'【方向別】自動車交通量(6)'!G30,'【方向別】自動車交通量(11)'!G30,'【方向別】自動車交通量(16)'!G30)</f>
        <v>7</v>
      </c>
      <c r="H30" s="75">
        <f t="shared" ref="H30:H43" si="10">SUM(D30:E30)</f>
        <v>649</v>
      </c>
      <c r="I30" s="75">
        <f t="shared" ref="I30:I43" si="11">SUM(F30:G30)</f>
        <v>49</v>
      </c>
      <c r="J30" s="75">
        <f t="shared" ref="J30:J43" si="12">SUM(H30:I30)</f>
        <v>698</v>
      </c>
      <c r="K30" s="74">
        <f t="shared" si="3"/>
        <v>7</v>
      </c>
      <c r="L30" s="73">
        <f t="shared" si="4"/>
        <v>8.9</v>
      </c>
    </row>
    <row r="31" spans="2:12" ht="14.45" customHeight="1">
      <c r="B31" s="108" t="s">
        <v>183</v>
      </c>
      <c r="C31" s="107"/>
      <c r="D31" s="106">
        <f>SUM('【方向別】自動車交通量(1)'!D31,'【方向別】自動車交通量(6)'!D31,'【方向別】自動車交通量(11)'!D31,'【方向別】自動車交通量(16)'!D31)</f>
        <v>550</v>
      </c>
      <c r="E31" s="105">
        <f>SUM('【方向別】自動車交通量(1)'!E31,'【方向別】自動車交通量(6)'!E31,'【方向別】自動車交通量(11)'!E31,'【方向別】自動車交通量(16)'!E31)</f>
        <v>73</v>
      </c>
      <c r="F31" s="105">
        <f>SUM('【方向別】自動車交通量(1)'!F31,'【方向別】自動車交通量(6)'!F31,'【方向別】自動車交通量(11)'!F31,'【方向別】自動車交通量(16)'!F31)</f>
        <v>42</v>
      </c>
      <c r="G31" s="105">
        <f>SUM('【方向別】自動車交通量(1)'!G31,'【方向別】自動車交通量(6)'!G31,'【方向別】自動車交通量(11)'!G31,'【方向別】自動車交通量(16)'!G31)</f>
        <v>4</v>
      </c>
      <c r="H31" s="105">
        <f t="shared" si="10"/>
        <v>623</v>
      </c>
      <c r="I31" s="105">
        <f t="shared" si="11"/>
        <v>46</v>
      </c>
      <c r="J31" s="105">
        <f t="shared" si="12"/>
        <v>669</v>
      </c>
      <c r="K31" s="104">
        <f t="shared" si="3"/>
        <v>6.9</v>
      </c>
      <c r="L31" s="103">
        <f t="shared" si="4"/>
        <v>8.6</v>
      </c>
    </row>
    <row r="32" spans="2:12" ht="14.45" customHeight="1">
      <c r="B32" s="108" t="s">
        <v>182</v>
      </c>
      <c r="C32" s="107"/>
      <c r="D32" s="106">
        <f>SUM('【方向別】自動車交通量(1)'!D32,'【方向別】自動車交通量(6)'!D32,'【方向別】自動車交通量(11)'!D32,'【方向別】自動車交通量(16)'!D32)</f>
        <v>567</v>
      </c>
      <c r="E32" s="105">
        <f>SUM('【方向別】自動車交通量(1)'!E32,'【方向別】自動車交通量(6)'!E32,'【方向別】自動車交通量(11)'!E32,'【方向別】自動車交通量(16)'!E32)</f>
        <v>85</v>
      </c>
      <c r="F32" s="105">
        <f>SUM('【方向別】自動車交通量(1)'!F32,'【方向別】自動車交通量(6)'!F32,'【方向別】自動車交通量(11)'!F32,'【方向別】自動車交通量(16)'!F32)</f>
        <v>60</v>
      </c>
      <c r="G32" s="105">
        <f>SUM('【方向別】自動車交通量(1)'!G32,'【方向別】自動車交通量(6)'!G32,'【方向別】自動車交通量(11)'!G32,'【方向別】自動車交通量(16)'!G32)</f>
        <v>2</v>
      </c>
      <c r="H32" s="105">
        <f t="shared" si="10"/>
        <v>652</v>
      </c>
      <c r="I32" s="105">
        <f t="shared" si="11"/>
        <v>62</v>
      </c>
      <c r="J32" s="105">
        <f t="shared" si="12"/>
        <v>714</v>
      </c>
      <c r="K32" s="104">
        <f t="shared" si="3"/>
        <v>8.6999999999999993</v>
      </c>
      <c r="L32" s="103">
        <f t="shared" si="4"/>
        <v>9.1</v>
      </c>
    </row>
    <row r="33" spans="2:12" ht="14.45" customHeight="1">
      <c r="B33" s="108" t="s">
        <v>181</v>
      </c>
      <c r="C33" s="107"/>
      <c r="D33" s="106">
        <f>SUM('【方向別】自動車交通量(1)'!D33,'【方向別】自動車交通量(6)'!D33,'【方向別】自動車交通量(11)'!D33,'【方向別】自動車交通量(16)'!D33)</f>
        <v>449</v>
      </c>
      <c r="E33" s="105">
        <f>SUM('【方向別】自動車交通量(1)'!E33,'【方向別】自動車交通量(6)'!E33,'【方向別】自動車交通量(11)'!E33,'【方向別】自動車交通量(16)'!E33)</f>
        <v>60</v>
      </c>
      <c r="F33" s="105">
        <f>SUM('【方向別】自動車交通量(1)'!F33,'【方向別】自動車交通量(6)'!F33,'【方向別】自動車交通量(11)'!F33,'【方向別】自動車交通量(16)'!F33)</f>
        <v>43</v>
      </c>
      <c r="G33" s="105">
        <f>SUM('【方向別】自動車交通量(1)'!G33,'【方向別】自動車交通量(6)'!G33,'【方向別】自動車交通量(11)'!G33,'【方向別】自動車交通量(16)'!G33)</f>
        <v>3</v>
      </c>
      <c r="H33" s="105">
        <f t="shared" si="10"/>
        <v>509</v>
      </c>
      <c r="I33" s="105">
        <f t="shared" si="11"/>
        <v>46</v>
      </c>
      <c r="J33" s="105">
        <f t="shared" si="12"/>
        <v>555</v>
      </c>
      <c r="K33" s="104">
        <f t="shared" si="3"/>
        <v>8.3000000000000007</v>
      </c>
      <c r="L33" s="103">
        <f t="shared" si="4"/>
        <v>7.1</v>
      </c>
    </row>
    <row r="34" spans="2:12" ht="14.45" customHeight="1">
      <c r="B34" s="108" t="s">
        <v>180</v>
      </c>
      <c r="C34" s="107"/>
      <c r="D34" s="106">
        <f>SUM('【方向別】自動車交通量(1)'!D34,'【方向別】自動車交通量(6)'!D34,'【方向別】自動車交通量(11)'!D34,'【方向別】自動車交通量(16)'!D34)</f>
        <v>482</v>
      </c>
      <c r="E34" s="105">
        <f>SUM('【方向別】自動車交通量(1)'!E34,'【方向別】自動車交通量(6)'!E34,'【方向別】自動車交通量(11)'!E34,'【方向別】自動車交通量(16)'!E34)</f>
        <v>66</v>
      </c>
      <c r="F34" s="105">
        <f>SUM('【方向別】自動車交通量(1)'!F34,'【方向別】自動車交通量(6)'!F34,'【方向別】自動車交通量(11)'!F34,'【方向別】自動車交通量(16)'!F34)</f>
        <v>45</v>
      </c>
      <c r="G34" s="105">
        <f>SUM('【方向別】自動車交通量(1)'!G34,'【方向別】自動車交通量(6)'!G34,'【方向別】自動車交通量(11)'!G34,'【方向別】自動車交通量(16)'!G34)</f>
        <v>5</v>
      </c>
      <c r="H34" s="105">
        <f t="shared" si="10"/>
        <v>548</v>
      </c>
      <c r="I34" s="105">
        <f t="shared" si="11"/>
        <v>50</v>
      </c>
      <c r="J34" s="105">
        <f t="shared" si="12"/>
        <v>598</v>
      </c>
      <c r="K34" s="104">
        <f t="shared" si="3"/>
        <v>8.4</v>
      </c>
      <c r="L34" s="103">
        <f t="shared" si="4"/>
        <v>7.7</v>
      </c>
    </row>
    <row r="35" spans="2:12" ht="14.45" customHeight="1">
      <c r="B35" s="108" t="s">
        <v>179</v>
      </c>
      <c r="C35" s="107"/>
      <c r="D35" s="106">
        <f>SUM('【方向別】自動車交通量(1)'!D35,'【方向別】自動車交通量(6)'!D35,'【方向別】自動車交通量(11)'!D35,'【方向別】自動車交通量(16)'!D35)</f>
        <v>452</v>
      </c>
      <c r="E35" s="105">
        <f>SUM('【方向別】自動車交通量(1)'!E35,'【方向別】自動車交通量(6)'!E35,'【方向別】自動車交通量(11)'!E35,'【方向別】自動車交通量(16)'!E35)</f>
        <v>77</v>
      </c>
      <c r="F35" s="105">
        <f>SUM('【方向別】自動車交通量(1)'!F35,'【方向別】自動車交通量(6)'!F35,'【方向別】自動車交通量(11)'!F35,'【方向別】自動車交通量(16)'!F35)</f>
        <v>34</v>
      </c>
      <c r="G35" s="105">
        <f>SUM('【方向別】自動車交通量(1)'!G35,'【方向別】自動車交通量(6)'!G35,'【方向別】自動車交通量(11)'!G35,'【方向別】自動車交通量(16)'!G35)</f>
        <v>9</v>
      </c>
      <c r="H35" s="105">
        <f t="shared" si="10"/>
        <v>529</v>
      </c>
      <c r="I35" s="105">
        <f t="shared" si="11"/>
        <v>43</v>
      </c>
      <c r="J35" s="105">
        <f t="shared" si="12"/>
        <v>572</v>
      </c>
      <c r="K35" s="104">
        <f t="shared" si="3"/>
        <v>7.5</v>
      </c>
      <c r="L35" s="103">
        <f t="shared" si="4"/>
        <v>7.3</v>
      </c>
    </row>
    <row r="36" spans="2:12" ht="14.45" customHeight="1">
      <c r="B36" s="108" t="s">
        <v>178</v>
      </c>
      <c r="C36" s="107"/>
      <c r="D36" s="106">
        <f>SUM('【方向別】自動車交通量(1)'!D36,'【方向別】自動車交通量(6)'!D36,'【方向別】自動車交通量(11)'!D36,'【方向別】自動車交通量(16)'!D36)</f>
        <v>421</v>
      </c>
      <c r="E36" s="105">
        <f>SUM('【方向別】自動車交通量(1)'!E36,'【方向別】自動車交通量(6)'!E36,'【方向別】自動車交通量(11)'!E36,'【方向別】自動車交通量(16)'!E36)</f>
        <v>78</v>
      </c>
      <c r="F36" s="105">
        <f>SUM('【方向別】自動車交通量(1)'!F36,'【方向別】自動車交通量(6)'!F36,'【方向別】自動車交通量(11)'!F36,'【方向別】自動車交通量(16)'!F36)</f>
        <v>45</v>
      </c>
      <c r="G36" s="105">
        <f>SUM('【方向別】自動車交通量(1)'!G36,'【方向別】自動車交通量(6)'!G36,'【方向別】自動車交通量(11)'!G36,'【方向別】自動車交通量(16)'!G36)</f>
        <v>7</v>
      </c>
      <c r="H36" s="105">
        <f t="shared" si="10"/>
        <v>499</v>
      </c>
      <c r="I36" s="105">
        <f t="shared" si="11"/>
        <v>52</v>
      </c>
      <c r="J36" s="105">
        <f t="shared" si="12"/>
        <v>551</v>
      </c>
      <c r="K36" s="104">
        <f t="shared" si="3"/>
        <v>9.4</v>
      </c>
      <c r="L36" s="103">
        <f t="shared" si="4"/>
        <v>7.1</v>
      </c>
    </row>
    <row r="37" spans="2:12" ht="14.45" customHeight="1">
      <c r="B37" s="108" t="s">
        <v>177</v>
      </c>
      <c r="C37" s="107"/>
      <c r="D37" s="106">
        <f>SUM('【方向別】自動車交通量(1)'!D37,'【方向別】自動車交通量(6)'!D37,'【方向別】自動車交通量(11)'!D37,'【方向別】自動車交通量(16)'!D37)</f>
        <v>457</v>
      </c>
      <c r="E37" s="105">
        <f>SUM('【方向別】自動車交通量(1)'!E37,'【方向別】自動車交通量(6)'!E37,'【方向別】自動車交通量(11)'!E37,'【方向別】自動車交通量(16)'!E37)</f>
        <v>83</v>
      </c>
      <c r="F37" s="105">
        <f>SUM('【方向別】自動車交通量(1)'!F37,'【方向別】自動車交通量(6)'!F37,'【方向別】自動車交通量(11)'!F37,'【方向別】自動車交通量(16)'!F37)</f>
        <v>28</v>
      </c>
      <c r="G37" s="105">
        <f>SUM('【方向別】自動車交通量(1)'!G37,'【方向別】自動車交通量(6)'!G37,'【方向別】自動車交通量(11)'!G37,'【方向別】自動車交通量(16)'!G37)</f>
        <v>7</v>
      </c>
      <c r="H37" s="105">
        <f t="shared" si="10"/>
        <v>540</v>
      </c>
      <c r="I37" s="105">
        <f t="shared" si="11"/>
        <v>35</v>
      </c>
      <c r="J37" s="105">
        <f t="shared" si="12"/>
        <v>575</v>
      </c>
      <c r="K37" s="104">
        <f t="shared" si="3"/>
        <v>6.1</v>
      </c>
      <c r="L37" s="103">
        <f t="shared" si="4"/>
        <v>7.4</v>
      </c>
    </row>
    <row r="38" spans="2:12" ht="14.45" customHeight="1">
      <c r="B38" s="102" t="s">
        <v>99</v>
      </c>
      <c r="C38" s="101"/>
      <c r="D38" s="100">
        <f>SUM('【方向別】自動車交通量(1)'!D38,'【方向別】自動車交通量(6)'!D38,'【方向別】自動車交通量(11)'!D38,'【方向別】自動車交通量(16)'!D38)</f>
        <v>76</v>
      </c>
      <c r="E38" s="99">
        <f>SUM('【方向別】自動車交通量(1)'!E38,'【方向別】自動車交通量(6)'!E38,'【方向別】自動車交通量(11)'!E38,'【方向別】自動車交通量(16)'!E38)</f>
        <v>14</v>
      </c>
      <c r="F38" s="99">
        <f>SUM('【方向別】自動車交通量(1)'!F38,'【方向別】自動車交通量(6)'!F38,'【方向別】自動車交通量(11)'!F38,'【方向別】自動車交通量(16)'!F38)</f>
        <v>2</v>
      </c>
      <c r="G38" s="99">
        <f>SUM('【方向別】自動車交通量(1)'!G38,'【方向別】自動車交通量(6)'!G38,'【方向別】自動車交通量(11)'!G38,'【方向別】自動車交通量(16)'!G38)</f>
        <v>1</v>
      </c>
      <c r="H38" s="99">
        <f t="shared" si="10"/>
        <v>90</v>
      </c>
      <c r="I38" s="99">
        <f t="shared" si="11"/>
        <v>3</v>
      </c>
      <c r="J38" s="99">
        <f t="shared" si="12"/>
        <v>93</v>
      </c>
      <c r="K38" s="98">
        <f t="shared" si="3"/>
        <v>3.2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f>SUM('【方向別】自動車交通量(1)'!D39,'【方向別】自動車交通量(6)'!D39,'【方向別】自動車交通量(11)'!D39,'【方向別】自動車交通量(16)'!D39)</f>
        <v>95</v>
      </c>
      <c r="E39" s="93">
        <f>SUM('【方向別】自動車交通量(1)'!E39,'【方向別】自動車交通量(6)'!E39,'【方向別】自動車交通量(11)'!E39,'【方向別】自動車交通量(16)'!E39)</f>
        <v>22</v>
      </c>
      <c r="F39" s="93">
        <f>SUM('【方向別】自動車交通量(1)'!F39,'【方向別】自動車交通量(6)'!F39,'【方向別】自動車交通量(11)'!F39,'【方向別】自動車交通量(16)'!F39)</f>
        <v>6</v>
      </c>
      <c r="G39" s="93">
        <f>SUM('【方向別】自動車交通量(1)'!G39,'【方向別】自動車交通量(6)'!G39,'【方向別】自動車交通量(11)'!G39,'【方向別】自動車交通量(16)'!G39)</f>
        <v>1</v>
      </c>
      <c r="H39" s="93">
        <f t="shared" si="10"/>
        <v>117</v>
      </c>
      <c r="I39" s="93">
        <f t="shared" si="11"/>
        <v>7</v>
      </c>
      <c r="J39" s="93">
        <f t="shared" si="12"/>
        <v>124</v>
      </c>
      <c r="K39" s="92">
        <f t="shared" si="3"/>
        <v>5.6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f>SUM('【方向別】自動車交通量(1)'!D40,'【方向別】自動車交通量(6)'!D40,'【方向別】自動車交通量(11)'!D40,'【方向別】自動車交通量(16)'!D40)</f>
        <v>86</v>
      </c>
      <c r="E40" s="93">
        <f>SUM('【方向別】自動車交通量(1)'!E40,'【方向別】自動車交通量(6)'!E40,'【方向別】自動車交通量(11)'!E40,'【方向別】自動車交通量(16)'!E40)</f>
        <v>19</v>
      </c>
      <c r="F40" s="93">
        <f>SUM('【方向別】自動車交通量(1)'!F40,'【方向別】自動車交通量(6)'!F40,'【方向別】自動車交通量(11)'!F40,'【方向別】自動車交通量(16)'!F40)</f>
        <v>3</v>
      </c>
      <c r="G40" s="93">
        <f>SUM('【方向別】自動車交通量(1)'!G40,'【方向別】自動車交通量(6)'!G40,'【方向別】自動車交通量(11)'!G40,'【方向別】自動車交通量(16)'!G40)</f>
        <v>1</v>
      </c>
      <c r="H40" s="93">
        <f t="shared" si="10"/>
        <v>105</v>
      </c>
      <c r="I40" s="93">
        <f t="shared" si="11"/>
        <v>4</v>
      </c>
      <c r="J40" s="93">
        <f t="shared" si="12"/>
        <v>109</v>
      </c>
      <c r="K40" s="92">
        <f t="shared" si="3"/>
        <v>3.7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f>SUM('【方向別】自動車交通量(1)'!D41,'【方向別】自動車交通量(6)'!D41,'【方向別】自動車交通量(11)'!D41,'【方向別】自動車交通量(16)'!D41)</f>
        <v>75</v>
      </c>
      <c r="E41" s="93">
        <f>SUM('【方向別】自動車交通量(1)'!E41,'【方向別】自動車交通量(6)'!E41,'【方向別】自動車交通量(11)'!E41,'【方向別】自動車交通量(16)'!E41)</f>
        <v>15</v>
      </c>
      <c r="F41" s="93">
        <f>SUM('【方向別】自動車交通量(1)'!F41,'【方向別】自動車交通量(6)'!F41,'【方向別】自動車交通量(11)'!F41,'【方向別】自動車交通量(16)'!F41)</f>
        <v>2</v>
      </c>
      <c r="G41" s="93">
        <f>SUM('【方向別】自動車交通量(1)'!G41,'【方向別】自動車交通量(6)'!G41,'【方向別】自動車交通量(11)'!G41,'【方向別】自動車交通量(16)'!G41)</f>
        <v>0</v>
      </c>
      <c r="H41" s="93">
        <f t="shared" si="10"/>
        <v>90</v>
      </c>
      <c r="I41" s="93">
        <f t="shared" si="11"/>
        <v>2</v>
      </c>
      <c r="J41" s="93">
        <f t="shared" si="12"/>
        <v>92</v>
      </c>
      <c r="K41" s="92">
        <f t="shared" si="3"/>
        <v>2.2000000000000002</v>
      </c>
      <c r="L41" s="91">
        <f t="shared" si="4"/>
        <v>1.2</v>
      </c>
    </row>
    <row r="42" spans="2:12" ht="14.45" customHeight="1">
      <c r="B42" s="96" t="s">
        <v>95</v>
      </c>
      <c r="C42" s="95"/>
      <c r="D42" s="94">
        <f>SUM('【方向別】自動車交通量(1)'!D42,'【方向別】自動車交通量(6)'!D42,'【方向別】自動車交通量(11)'!D42,'【方向別】自動車交通量(16)'!D42)</f>
        <v>91</v>
      </c>
      <c r="E42" s="93">
        <f>SUM('【方向別】自動車交通量(1)'!E42,'【方向別】自動車交通量(6)'!E42,'【方向別】自動車交通量(11)'!E42,'【方向別】自動車交通量(16)'!E42)</f>
        <v>13</v>
      </c>
      <c r="F42" s="93">
        <f>SUM('【方向別】自動車交通量(1)'!F42,'【方向別】自動車交通量(6)'!F42,'【方向別】自動車交通量(11)'!F42,'【方向別】自動車交通量(16)'!F42)</f>
        <v>7</v>
      </c>
      <c r="G42" s="93">
        <f>SUM('【方向別】自動車交通量(1)'!G42,'【方向別】自動車交通量(6)'!G42,'【方向別】自動車交通量(11)'!G42,'【方向別】自動車交通量(16)'!G42)</f>
        <v>2</v>
      </c>
      <c r="H42" s="93">
        <f t="shared" si="10"/>
        <v>104</v>
      </c>
      <c r="I42" s="93">
        <f t="shared" si="11"/>
        <v>9</v>
      </c>
      <c r="J42" s="93">
        <f t="shared" si="12"/>
        <v>113</v>
      </c>
      <c r="K42" s="92">
        <f t="shared" si="3"/>
        <v>8</v>
      </c>
      <c r="L42" s="91">
        <f t="shared" si="4"/>
        <v>1.4</v>
      </c>
    </row>
    <row r="43" spans="2:12" ht="14.45" customHeight="1">
      <c r="B43" s="90" t="s">
        <v>176</v>
      </c>
      <c r="C43" s="89"/>
      <c r="D43" s="88">
        <f>SUM('【方向別】自動車交通量(1)'!D43,'【方向別】自動車交通量(6)'!D43,'【方向別】自動車交通量(11)'!D43,'【方向別】自動車交通量(16)'!D43)</f>
        <v>104</v>
      </c>
      <c r="E43" s="87">
        <f>SUM('【方向別】自動車交通量(1)'!E43,'【方向別】自動車交通量(6)'!E43,'【方向別】自動車交通量(11)'!E43,'【方向別】自動車交通量(16)'!E43)</f>
        <v>9</v>
      </c>
      <c r="F43" s="87">
        <f>SUM('【方向別】自動車交通量(1)'!F43,'【方向別】自動車交通量(6)'!F43,'【方向別】自動車交通量(11)'!F43,'【方向別】自動車交通量(16)'!F43)</f>
        <v>2</v>
      </c>
      <c r="G43" s="87">
        <f>SUM('【方向別】自動車交通量(1)'!G43,'【方向別】自動車交通量(6)'!G43,'【方向別】自動車交通量(11)'!G43,'【方向別】自動車交通量(16)'!G43)</f>
        <v>2</v>
      </c>
      <c r="H43" s="87">
        <f t="shared" si="10"/>
        <v>113</v>
      </c>
      <c r="I43" s="87">
        <f t="shared" si="11"/>
        <v>4</v>
      </c>
      <c r="J43" s="87">
        <f t="shared" si="12"/>
        <v>117</v>
      </c>
      <c r="K43" s="86">
        <f t="shared" si="3"/>
        <v>3.4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527</v>
      </c>
      <c r="E44" s="81">
        <f t="shared" si="13"/>
        <v>92</v>
      </c>
      <c r="F44" s="81">
        <f t="shared" si="13"/>
        <v>22</v>
      </c>
      <c r="G44" s="81">
        <f t="shared" si="13"/>
        <v>7</v>
      </c>
      <c r="H44" s="81">
        <f t="shared" si="13"/>
        <v>619</v>
      </c>
      <c r="I44" s="81">
        <f t="shared" si="13"/>
        <v>29</v>
      </c>
      <c r="J44" s="81">
        <f t="shared" si="13"/>
        <v>648</v>
      </c>
      <c r="K44" s="80">
        <f t="shared" si="3"/>
        <v>4.5</v>
      </c>
      <c r="L44" s="79">
        <f t="shared" si="4"/>
        <v>8.3000000000000007</v>
      </c>
    </row>
    <row r="45" spans="2:12" ht="14.45" customHeight="1" thickTop="1">
      <c r="B45" s="102" t="s">
        <v>92</v>
      </c>
      <c r="C45" s="101"/>
      <c r="D45" s="100">
        <f>SUM('【方向別】自動車交通量(1)'!D45,'【方向別】自動車交通量(6)'!D45,'【方向別】自動車交通量(11)'!D45,'【方向別】自動車交通量(16)'!D45)</f>
        <v>88</v>
      </c>
      <c r="E45" s="99">
        <f>SUM('【方向別】自動車交通量(1)'!E45,'【方向別】自動車交通量(6)'!E45,'【方向別】自動車交通量(11)'!E45,'【方向別】自動車交通量(16)'!E45)</f>
        <v>2</v>
      </c>
      <c r="F45" s="99">
        <f>SUM('【方向別】自動車交通量(1)'!F45,'【方向別】自動車交通量(6)'!F45,'【方向別】自動車交通量(11)'!F45,'【方向別】自動車交通量(16)'!F45)</f>
        <v>11</v>
      </c>
      <c r="G45" s="99">
        <f>SUM('【方向別】自動車交通量(1)'!G45,'【方向別】自動車交通量(6)'!G45,'【方向別】自動車交通量(11)'!G45,'【方向別】自動車交通量(16)'!G45)</f>
        <v>1</v>
      </c>
      <c r="H45" s="99">
        <f t="shared" ref="H45:H50" si="14">SUM(D45:E45)</f>
        <v>90</v>
      </c>
      <c r="I45" s="99">
        <f t="shared" ref="I45:I50" si="15">SUM(F45:G45)</f>
        <v>12</v>
      </c>
      <c r="J45" s="99">
        <f t="shared" ref="J45:J50" si="16">SUM(H45:I45)</f>
        <v>102</v>
      </c>
      <c r="K45" s="98">
        <f t="shared" si="3"/>
        <v>11.8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f>SUM('【方向別】自動車交通量(1)'!D46,'【方向別】自動車交通量(6)'!D46,'【方向別】自動車交通量(11)'!D46,'【方向別】自動車交通量(16)'!D46)</f>
        <v>108</v>
      </c>
      <c r="E46" s="93">
        <f>SUM('【方向別】自動車交通量(1)'!E46,'【方向別】自動車交通量(6)'!E46,'【方向別】自動車交通量(11)'!E46,'【方向別】自動車交通量(16)'!E46)</f>
        <v>8</v>
      </c>
      <c r="F46" s="93">
        <f>SUM('【方向別】自動車交通量(1)'!F46,'【方向別】自動車交通量(6)'!F46,'【方向別】自動車交通量(11)'!F46,'【方向別】自動車交通量(16)'!F46)</f>
        <v>1</v>
      </c>
      <c r="G46" s="93">
        <f>SUM('【方向別】自動車交通量(1)'!G46,'【方向別】自動車交通量(6)'!G46,'【方向別】自動車交通量(11)'!G46,'【方向別】自動車交通量(16)'!G46)</f>
        <v>2</v>
      </c>
      <c r="H46" s="93">
        <f t="shared" si="14"/>
        <v>116</v>
      </c>
      <c r="I46" s="93">
        <f t="shared" si="15"/>
        <v>3</v>
      </c>
      <c r="J46" s="93">
        <f t="shared" si="16"/>
        <v>119</v>
      </c>
      <c r="K46" s="92">
        <f t="shared" si="3"/>
        <v>2.5</v>
      </c>
      <c r="L46" s="91">
        <f t="shared" si="4"/>
        <v>1.5</v>
      </c>
    </row>
    <row r="47" spans="2:12" ht="14.45" customHeight="1">
      <c r="B47" s="96" t="s">
        <v>90</v>
      </c>
      <c r="C47" s="95"/>
      <c r="D47" s="94">
        <f>SUM('【方向別】自動車交通量(1)'!D47,'【方向別】自動車交通量(6)'!D47,'【方向別】自動車交通量(11)'!D47,'【方向別】自動車交通量(16)'!D47)</f>
        <v>75</v>
      </c>
      <c r="E47" s="93">
        <f>SUM('【方向別】自動車交通量(1)'!E47,'【方向別】自動車交通量(6)'!E47,'【方向別】自動車交通量(11)'!E47,'【方向別】自動車交通量(16)'!E47)</f>
        <v>1</v>
      </c>
      <c r="F47" s="93">
        <f>SUM('【方向別】自動車交通量(1)'!F47,'【方向別】自動車交通量(6)'!F47,'【方向別】自動車交通量(11)'!F47,'【方向別】自動車交通量(16)'!F47)</f>
        <v>3</v>
      </c>
      <c r="G47" s="93">
        <f>SUM('【方向別】自動車交通量(1)'!G47,'【方向別】自動車交通量(6)'!G47,'【方向別】自動車交通量(11)'!G47,'【方向別】自動車交通量(16)'!G47)</f>
        <v>0</v>
      </c>
      <c r="H47" s="93">
        <f t="shared" si="14"/>
        <v>76</v>
      </c>
      <c r="I47" s="93">
        <f t="shared" si="15"/>
        <v>3</v>
      </c>
      <c r="J47" s="93">
        <f t="shared" si="16"/>
        <v>79</v>
      </c>
      <c r="K47" s="92">
        <f t="shared" si="3"/>
        <v>3.8</v>
      </c>
      <c r="L47" s="91">
        <f t="shared" si="4"/>
        <v>1</v>
      </c>
    </row>
    <row r="48" spans="2:12" ht="14.45" customHeight="1">
      <c r="B48" s="96" t="s">
        <v>89</v>
      </c>
      <c r="C48" s="95"/>
      <c r="D48" s="94">
        <f>SUM('【方向別】自動車交通量(1)'!D48,'【方向別】自動車交通量(6)'!D48,'【方向別】自動車交通量(11)'!D48,'【方向別】自動車交通量(16)'!D48)</f>
        <v>77</v>
      </c>
      <c r="E48" s="93">
        <f>SUM('【方向別】自動車交通量(1)'!E48,'【方向別】自動車交通量(6)'!E48,'【方向別】自動車交通量(11)'!E48,'【方向別】自動車交通量(16)'!E48)</f>
        <v>3</v>
      </c>
      <c r="F48" s="93">
        <f>SUM('【方向別】自動車交通量(1)'!F48,'【方向別】自動車交通量(6)'!F48,'【方向別】自動車交通量(11)'!F48,'【方向別】自動車交通量(16)'!F48)</f>
        <v>3</v>
      </c>
      <c r="G48" s="93">
        <f>SUM('【方向別】自動車交通量(1)'!G48,'【方向別】自動車交通量(6)'!G48,'【方向別】自動車交通量(11)'!G48,'【方向別】自動車交通量(16)'!G48)</f>
        <v>0</v>
      </c>
      <c r="H48" s="93">
        <f t="shared" si="14"/>
        <v>80</v>
      </c>
      <c r="I48" s="93">
        <f t="shared" si="15"/>
        <v>3</v>
      </c>
      <c r="J48" s="93">
        <f t="shared" si="16"/>
        <v>83</v>
      </c>
      <c r="K48" s="92">
        <f t="shared" si="3"/>
        <v>3.6</v>
      </c>
      <c r="L48" s="91">
        <f t="shared" si="4"/>
        <v>1.1000000000000001</v>
      </c>
    </row>
    <row r="49" spans="2:13" ht="14.45" customHeight="1">
      <c r="B49" s="96" t="s">
        <v>88</v>
      </c>
      <c r="C49" s="95"/>
      <c r="D49" s="94">
        <f>SUM('【方向別】自動車交通量(1)'!D49,'【方向別】自動車交通量(6)'!D49,'【方向別】自動車交通量(11)'!D49,'【方向別】自動車交通量(16)'!D49)</f>
        <v>116</v>
      </c>
      <c r="E49" s="93">
        <f>SUM('【方向別】自動車交通量(1)'!E49,'【方向別】自動車交通量(6)'!E49,'【方向別】自動車交通量(11)'!E49,'【方向別】自動車交通量(16)'!E49)</f>
        <v>9</v>
      </c>
      <c r="F49" s="93">
        <f>SUM('【方向別】自動車交通量(1)'!F49,'【方向別】自動車交通量(6)'!F49,'【方向別】自動車交通量(11)'!F49,'【方向別】自動車交通量(16)'!F49)</f>
        <v>5</v>
      </c>
      <c r="G49" s="93">
        <f>SUM('【方向別】自動車交通量(1)'!G49,'【方向別】自動車交通量(6)'!G49,'【方向別】自動車交通量(11)'!G49,'【方向別】自動車交通量(16)'!G49)</f>
        <v>1</v>
      </c>
      <c r="H49" s="93">
        <f t="shared" si="14"/>
        <v>125</v>
      </c>
      <c r="I49" s="93">
        <f t="shared" si="15"/>
        <v>6</v>
      </c>
      <c r="J49" s="93">
        <f t="shared" si="16"/>
        <v>131</v>
      </c>
      <c r="K49" s="92">
        <f t="shared" si="3"/>
        <v>4.5999999999999996</v>
      </c>
      <c r="L49" s="91">
        <f t="shared" si="4"/>
        <v>1.7</v>
      </c>
    </row>
    <row r="50" spans="2:13" ht="14.45" customHeight="1">
      <c r="B50" s="90" t="s">
        <v>175</v>
      </c>
      <c r="C50" s="89"/>
      <c r="D50" s="88">
        <f>SUM('【方向別】自動車交通量(1)'!D50,'【方向別】自動車交通量(6)'!D50,'【方向別】自動車交通量(11)'!D50,'【方向別】自動車交通量(16)'!D50)</f>
        <v>56</v>
      </c>
      <c r="E50" s="87">
        <f>SUM('【方向別】自動車交通量(1)'!E50,'【方向別】自動車交通量(6)'!E50,'【方向別】自動車交通量(11)'!E50,'【方向別】自動車交通量(16)'!E50)</f>
        <v>1</v>
      </c>
      <c r="F50" s="87">
        <f>SUM('【方向別】自動車交通量(1)'!F50,'【方向別】自動車交通量(6)'!F50,'【方向別】自動車交通量(11)'!F50,'【方向別】自動車交通量(16)'!F50)</f>
        <v>0</v>
      </c>
      <c r="G50" s="87">
        <f>SUM('【方向別】自動車交通量(1)'!G50,'【方向別】自動車交通量(6)'!G50,'【方向別】自動車交通量(11)'!G50,'【方向別】自動車交通量(16)'!G50)</f>
        <v>1</v>
      </c>
      <c r="H50" s="87">
        <f t="shared" si="14"/>
        <v>57</v>
      </c>
      <c r="I50" s="87">
        <f t="shared" si="15"/>
        <v>1</v>
      </c>
      <c r="J50" s="87">
        <f t="shared" si="16"/>
        <v>58</v>
      </c>
      <c r="K50" s="86">
        <f t="shared" si="3"/>
        <v>1.7</v>
      </c>
      <c r="L50" s="85">
        <f t="shared" si="4"/>
        <v>0.7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520</v>
      </c>
      <c r="E51" s="81">
        <f t="shared" si="17"/>
        <v>24</v>
      </c>
      <c r="F51" s="81">
        <f t="shared" si="17"/>
        <v>23</v>
      </c>
      <c r="G51" s="81">
        <f t="shared" si="17"/>
        <v>5</v>
      </c>
      <c r="H51" s="81">
        <f t="shared" si="17"/>
        <v>544</v>
      </c>
      <c r="I51" s="81">
        <f t="shared" si="17"/>
        <v>28</v>
      </c>
      <c r="J51" s="81">
        <f t="shared" si="17"/>
        <v>572</v>
      </c>
      <c r="K51" s="80">
        <f t="shared" si="3"/>
        <v>4.9000000000000004</v>
      </c>
      <c r="L51" s="79">
        <f t="shared" si="4"/>
        <v>7.3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6397</v>
      </c>
      <c r="E52" s="75">
        <f t="shared" si="18"/>
        <v>887</v>
      </c>
      <c r="F52" s="75">
        <f t="shared" si="18"/>
        <v>460</v>
      </c>
      <c r="G52" s="75">
        <f t="shared" si="18"/>
        <v>70</v>
      </c>
      <c r="H52" s="75">
        <f t="shared" si="18"/>
        <v>7284</v>
      </c>
      <c r="I52" s="75">
        <f t="shared" si="18"/>
        <v>530</v>
      </c>
      <c r="J52" s="75">
        <f t="shared" si="18"/>
        <v>7814</v>
      </c>
      <c r="K52" s="74">
        <f t="shared" si="3"/>
        <v>6.8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L16" sqref="L16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199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191</v>
      </c>
      <c r="C16" s="101"/>
      <c r="D16" s="100">
        <f>SUM('【断面別】自動車交通量(E断面流入)'!D16,'【断面別】自動車交通量(E断面流出)'!D16)</f>
        <v>177</v>
      </c>
      <c r="E16" s="99">
        <f>SUM('【断面別】自動車交通量(E断面流入)'!E16,'【断面別】自動車交通量(E断面流出)'!E16)</f>
        <v>30</v>
      </c>
      <c r="F16" s="99">
        <f>SUM('【断面別】自動車交通量(E断面流入)'!F16,'【断面別】自動車交通量(E断面流出)'!F16)</f>
        <v>10</v>
      </c>
      <c r="G16" s="99">
        <f>SUM('【断面別】自動車交通量(E断面流入)'!G16,'【断面別】自動車交通量(E断面流出)'!G16)</f>
        <v>1</v>
      </c>
      <c r="H16" s="99">
        <f t="shared" ref="H16:H21" si="0">SUM(D16:E16)</f>
        <v>207</v>
      </c>
      <c r="I16" s="99">
        <f t="shared" ref="I16:I21" si="1">SUM(F16:G16)</f>
        <v>11</v>
      </c>
      <c r="J16" s="99">
        <f t="shared" ref="J16:J21" si="2">SUM(H16:I16)</f>
        <v>218</v>
      </c>
      <c r="K16" s="98">
        <f t="shared" ref="K16:K52" si="3">IF(J16=0,0,ROUND(I16/J16*100,1))</f>
        <v>5</v>
      </c>
      <c r="L16" s="97">
        <f t="shared" ref="L16:L52" si="4">IF(J16=0,0,ROUND(J16/$J$52*100,1))</f>
        <v>1.6</v>
      </c>
    </row>
    <row r="17" spans="2:12" ht="14.45" customHeight="1">
      <c r="B17" s="96" t="s">
        <v>190</v>
      </c>
      <c r="C17" s="95"/>
      <c r="D17" s="94">
        <f>SUM('【断面別】自動車交通量(E断面流入)'!D17,'【断面別】自動車交通量(E断面流出)'!D17)</f>
        <v>191</v>
      </c>
      <c r="E17" s="93">
        <f>SUM('【断面別】自動車交通量(E断面流入)'!E17,'【断面別】自動車交通量(E断面流出)'!E17)</f>
        <v>29</v>
      </c>
      <c r="F17" s="93">
        <f>SUM('【断面別】自動車交通量(E断面流入)'!F17,'【断面別】自動車交通量(E断面流出)'!F17)</f>
        <v>9</v>
      </c>
      <c r="G17" s="93">
        <f>SUM('【断面別】自動車交通量(E断面流入)'!G17,'【断面別】自動車交通量(E断面流出)'!G17)</f>
        <v>3</v>
      </c>
      <c r="H17" s="93">
        <f t="shared" si="0"/>
        <v>220</v>
      </c>
      <c r="I17" s="93">
        <f t="shared" si="1"/>
        <v>12</v>
      </c>
      <c r="J17" s="93">
        <f t="shared" si="2"/>
        <v>232</v>
      </c>
      <c r="K17" s="92">
        <f t="shared" si="3"/>
        <v>5.2</v>
      </c>
      <c r="L17" s="91">
        <f t="shared" si="4"/>
        <v>1.7</v>
      </c>
    </row>
    <row r="18" spans="2:12" ht="14.45" customHeight="1">
      <c r="B18" s="96" t="s">
        <v>189</v>
      </c>
      <c r="C18" s="95"/>
      <c r="D18" s="94">
        <f>SUM('【断面別】自動車交通量(E断面流入)'!D18,'【断面別】自動車交通量(E断面流出)'!D18)</f>
        <v>183</v>
      </c>
      <c r="E18" s="93">
        <f>SUM('【断面別】自動車交通量(E断面流入)'!E18,'【断面別】自動車交通量(E断面流出)'!E18)</f>
        <v>43</v>
      </c>
      <c r="F18" s="93">
        <f>SUM('【断面別】自動車交通量(E断面流入)'!F18,'【断面別】自動車交通量(E断面流出)'!F18)</f>
        <v>12</v>
      </c>
      <c r="G18" s="93">
        <f>SUM('【断面別】自動車交通量(E断面流入)'!G18,'【断面別】自動車交通量(E断面流出)'!G18)</f>
        <v>2</v>
      </c>
      <c r="H18" s="93">
        <f t="shared" si="0"/>
        <v>226</v>
      </c>
      <c r="I18" s="93">
        <f t="shared" si="1"/>
        <v>14</v>
      </c>
      <c r="J18" s="93">
        <f t="shared" si="2"/>
        <v>240</v>
      </c>
      <c r="K18" s="92">
        <f t="shared" si="3"/>
        <v>5.8</v>
      </c>
      <c r="L18" s="91">
        <f t="shared" si="4"/>
        <v>1.7</v>
      </c>
    </row>
    <row r="19" spans="2:12" ht="14.45" customHeight="1">
      <c r="B19" s="96" t="s">
        <v>188</v>
      </c>
      <c r="C19" s="95"/>
      <c r="D19" s="94">
        <f>SUM('【断面別】自動車交通量(E断面流入)'!D19,'【断面別】自動車交通量(E断面流出)'!D19)</f>
        <v>166</v>
      </c>
      <c r="E19" s="93">
        <f>SUM('【断面別】自動車交通量(E断面流入)'!E19,'【断面別】自動車交通量(E断面流出)'!E19)</f>
        <v>39</v>
      </c>
      <c r="F19" s="93">
        <f>SUM('【断面別】自動車交通量(E断面流入)'!F19,'【断面別】自動車交通量(E断面流出)'!F19)</f>
        <v>9</v>
      </c>
      <c r="G19" s="93">
        <f>SUM('【断面別】自動車交通量(E断面流入)'!G19,'【断面別】自動車交通量(E断面流出)'!G19)</f>
        <v>5</v>
      </c>
      <c r="H19" s="93">
        <f t="shared" si="0"/>
        <v>205</v>
      </c>
      <c r="I19" s="93">
        <f t="shared" si="1"/>
        <v>14</v>
      </c>
      <c r="J19" s="93">
        <f t="shared" si="2"/>
        <v>219</v>
      </c>
      <c r="K19" s="92">
        <f t="shared" si="3"/>
        <v>6.4</v>
      </c>
      <c r="L19" s="91">
        <f t="shared" si="4"/>
        <v>1.6</v>
      </c>
    </row>
    <row r="20" spans="2:12" ht="14.45" customHeight="1">
      <c r="B20" s="96" t="s">
        <v>187</v>
      </c>
      <c r="C20" s="95"/>
      <c r="D20" s="94">
        <f>SUM('【断面別】自動車交通量(E断面流入)'!D20,'【断面別】自動車交通量(E断面流出)'!D20)</f>
        <v>171</v>
      </c>
      <c r="E20" s="93">
        <f>SUM('【断面別】自動車交通量(E断面流入)'!E20,'【断面別】自動車交通量(E断面流出)'!E20)</f>
        <v>24</v>
      </c>
      <c r="F20" s="93">
        <f>SUM('【断面別】自動車交通量(E断面流入)'!F20,'【断面別】自動車交通量(E断面流出)'!F20)</f>
        <v>11</v>
      </c>
      <c r="G20" s="93">
        <f>SUM('【断面別】自動車交通量(E断面流入)'!G20,'【断面別】自動車交通量(E断面流出)'!G20)</f>
        <v>1</v>
      </c>
      <c r="H20" s="93">
        <f t="shared" si="0"/>
        <v>195</v>
      </c>
      <c r="I20" s="93">
        <f t="shared" si="1"/>
        <v>12</v>
      </c>
      <c r="J20" s="93">
        <f t="shared" si="2"/>
        <v>207</v>
      </c>
      <c r="K20" s="92">
        <f t="shared" si="3"/>
        <v>5.8</v>
      </c>
      <c r="L20" s="91">
        <f t="shared" si="4"/>
        <v>1.5</v>
      </c>
    </row>
    <row r="21" spans="2:12" ht="14.45" customHeight="1">
      <c r="B21" s="90" t="s">
        <v>186</v>
      </c>
      <c r="C21" s="89"/>
      <c r="D21" s="88">
        <f>SUM('【断面別】自動車交通量(E断面流入)'!D21,'【断面別】自動車交通量(E断面流出)'!D21)</f>
        <v>182</v>
      </c>
      <c r="E21" s="87">
        <f>SUM('【断面別】自動車交通量(E断面流入)'!E21,'【断面別】自動車交通量(E断面流出)'!E21)</f>
        <v>23</v>
      </c>
      <c r="F21" s="87">
        <f>SUM('【断面別】自動車交通量(E断面流入)'!F21,'【断面別】自動車交通量(E断面流出)'!F21)</f>
        <v>11</v>
      </c>
      <c r="G21" s="87">
        <f>SUM('【断面別】自動車交通量(E断面流入)'!G21,'【断面別】自動車交通量(E断面流出)'!G21)</f>
        <v>2</v>
      </c>
      <c r="H21" s="87">
        <f t="shared" si="0"/>
        <v>205</v>
      </c>
      <c r="I21" s="87">
        <f t="shared" si="1"/>
        <v>13</v>
      </c>
      <c r="J21" s="87">
        <f t="shared" si="2"/>
        <v>218</v>
      </c>
      <c r="K21" s="86">
        <f t="shared" si="3"/>
        <v>6</v>
      </c>
      <c r="L21" s="85">
        <f t="shared" si="4"/>
        <v>1.6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1070</v>
      </c>
      <c r="E22" s="81">
        <f t="shared" si="5"/>
        <v>188</v>
      </c>
      <c r="F22" s="81">
        <f t="shared" si="5"/>
        <v>62</v>
      </c>
      <c r="G22" s="81">
        <f t="shared" si="5"/>
        <v>14</v>
      </c>
      <c r="H22" s="81">
        <f t="shared" si="5"/>
        <v>1258</v>
      </c>
      <c r="I22" s="81">
        <f t="shared" si="5"/>
        <v>76</v>
      </c>
      <c r="J22" s="81">
        <f t="shared" si="5"/>
        <v>1334</v>
      </c>
      <c r="K22" s="80">
        <f t="shared" si="3"/>
        <v>5.7</v>
      </c>
      <c r="L22" s="79">
        <f t="shared" si="4"/>
        <v>9.6999999999999993</v>
      </c>
    </row>
    <row r="23" spans="2:12" ht="14.45" customHeight="1" thickTop="1">
      <c r="B23" s="102" t="s">
        <v>114</v>
      </c>
      <c r="C23" s="101"/>
      <c r="D23" s="100">
        <f>SUM('【断面別】自動車交通量(E断面流入)'!D23,'【断面別】自動車交通量(E断面流出)'!D23)</f>
        <v>194</v>
      </c>
      <c r="E23" s="99">
        <f>SUM('【断面別】自動車交通量(E断面流入)'!E23,'【断面別】自動車交通量(E断面流出)'!E23)</f>
        <v>27</v>
      </c>
      <c r="F23" s="99">
        <f>SUM('【断面別】自動車交通量(E断面流入)'!F23,'【断面別】自動車交通量(E断面流出)'!F23)</f>
        <v>11</v>
      </c>
      <c r="G23" s="99">
        <f>SUM('【断面別】自動車交通量(E断面流入)'!G23,'【断面別】自動車交通量(E断面流出)'!G23)</f>
        <v>5</v>
      </c>
      <c r="H23" s="99">
        <f t="shared" ref="H23:H28" si="6">SUM(D23:E23)</f>
        <v>221</v>
      </c>
      <c r="I23" s="99">
        <f t="shared" ref="I23:I28" si="7">SUM(F23:G23)</f>
        <v>16</v>
      </c>
      <c r="J23" s="99">
        <f t="shared" ref="J23:J28" si="8">SUM(H23:I23)</f>
        <v>237</v>
      </c>
      <c r="K23" s="98">
        <f t="shared" si="3"/>
        <v>6.8</v>
      </c>
      <c r="L23" s="97">
        <f t="shared" si="4"/>
        <v>1.7</v>
      </c>
    </row>
    <row r="24" spans="2:12" ht="14.45" customHeight="1">
      <c r="B24" s="96" t="s">
        <v>113</v>
      </c>
      <c r="C24" s="95"/>
      <c r="D24" s="94">
        <f>SUM('【断面別】自動車交通量(E断面流入)'!D24,'【断面別】自動車交通量(E断面流出)'!D24)</f>
        <v>214</v>
      </c>
      <c r="E24" s="93">
        <f>SUM('【断面別】自動車交通量(E断面流入)'!E24,'【断面別】自動車交通量(E断面流出)'!E24)</f>
        <v>18</v>
      </c>
      <c r="F24" s="93">
        <f>SUM('【断面別】自動車交通量(E断面流入)'!F24,'【断面別】自動車交通量(E断面流出)'!F24)</f>
        <v>7</v>
      </c>
      <c r="G24" s="93">
        <f>SUM('【断面別】自動車交通量(E断面流入)'!G24,'【断面別】自動車交通量(E断面流出)'!G24)</f>
        <v>2</v>
      </c>
      <c r="H24" s="93">
        <f t="shared" si="6"/>
        <v>232</v>
      </c>
      <c r="I24" s="93">
        <f t="shared" si="7"/>
        <v>9</v>
      </c>
      <c r="J24" s="93">
        <f t="shared" si="8"/>
        <v>241</v>
      </c>
      <c r="K24" s="92">
        <f t="shared" si="3"/>
        <v>3.7</v>
      </c>
      <c r="L24" s="91">
        <f t="shared" si="4"/>
        <v>1.7</v>
      </c>
    </row>
    <row r="25" spans="2:12" ht="14.45" customHeight="1">
      <c r="B25" s="96" t="s">
        <v>112</v>
      </c>
      <c r="C25" s="95"/>
      <c r="D25" s="94">
        <f>SUM('【断面別】自動車交通量(E断面流入)'!D25,'【断面別】自動車交通量(E断面流出)'!D25)</f>
        <v>164</v>
      </c>
      <c r="E25" s="93">
        <f>SUM('【断面別】自動車交通量(E断面流入)'!E25,'【断面別】自動車交通量(E断面流出)'!E25)</f>
        <v>19</v>
      </c>
      <c r="F25" s="93">
        <f>SUM('【断面別】自動車交通量(E断面流入)'!F25,'【断面別】自動車交通量(E断面流出)'!F25)</f>
        <v>15</v>
      </c>
      <c r="G25" s="93">
        <f>SUM('【断面別】自動車交通量(E断面流入)'!G25,'【断面別】自動車交通量(E断面流出)'!G25)</f>
        <v>2</v>
      </c>
      <c r="H25" s="93">
        <f t="shared" si="6"/>
        <v>183</v>
      </c>
      <c r="I25" s="93">
        <f t="shared" si="7"/>
        <v>17</v>
      </c>
      <c r="J25" s="93">
        <f t="shared" si="8"/>
        <v>200</v>
      </c>
      <c r="K25" s="92">
        <f t="shared" si="3"/>
        <v>8.5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SUM('【断面別】自動車交通量(E断面流入)'!D26,'【断面別】自動車交通量(E断面流出)'!D26)</f>
        <v>174</v>
      </c>
      <c r="E26" s="93">
        <f>SUM('【断面別】自動車交通量(E断面流入)'!E26,'【断面別】自動車交通量(E断面流出)'!E26)</f>
        <v>18</v>
      </c>
      <c r="F26" s="93">
        <f>SUM('【断面別】自動車交通量(E断面流入)'!F26,'【断面別】自動車交通量(E断面流出)'!F26)</f>
        <v>12</v>
      </c>
      <c r="G26" s="93">
        <f>SUM('【断面別】自動車交通量(E断面流入)'!G26,'【断面別】自動車交通量(E断面流出)'!G26)</f>
        <v>2</v>
      </c>
      <c r="H26" s="93">
        <f t="shared" si="6"/>
        <v>192</v>
      </c>
      <c r="I26" s="93">
        <f t="shared" si="7"/>
        <v>14</v>
      </c>
      <c r="J26" s="93">
        <f t="shared" si="8"/>
        <v>206</v>
      </c>
      <c r="K26" s="92">
        <f t="shared" si="3"/>
        <v>6.8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SUM('【断面別】自動車交通量(E断面流入)'!D27,'【断面別】自動車交通量(E断面流出)'!D27)</f>
        <v>216</v>
      </c>
      <c r="E27" s="93">
        <f>SUM('【断面別】自動車交通量(E断面流入)'!E27,'【断面別】自動車交通量(E断面流出)'!E27)</f>
        <v>22</v>
      </c>
      <c r="F27" s="93">
        <f>SUM('【断面別】自動車交通量(E断面流入)'!F27,'【断面別】自動車交通量(E断面流出)'!F27)</f>
        <v>18</v>
      </c>
      <c r="G27" s="93">
        <f>SUM('【断面別】自動車交通量(E断面流入)'!G27,'【断面別】自動車交通量(E断面流出)'!G27)</f>
        <v>1</v>
      </c>
      <c r="H27" s="93">
        <f t="shared" si="6"/>
        <v>238</v>
      </c>
      <c r="I27" s="93">
        <f t="shared" si="7"/>
        <v>19</v>
      </c>
      <c r="J27" s="93">
        <f t="shared" si="8"/>
        <v>257</v>
      </c>
      <c r="K27" s="92">
        <f t="shared" si="3"/>
        <v>7.4</v>
      </c>
      <c r="L27" s="91">
        <f t="shared" si="4"/>
        <v>1.9</v>
      </c>
    </row>
    <row r="28" spans="2:12" ht="14.45" customHeight="1">
      <c r="B28" s="90" t="s">
        <v>185</v>
      </c>
      <c r="C28" s="89"/>
      <c r="D28" s="88">
        <f>SUM('【断面別】自動車交通量(E断面流入)'!D28,'【断面別】自動車交通量(E断面流出)'!D28)</f>
        <v>168</v>
      </c>
      <c r="E28" s="87">
        <f>SUM('【断面別】自動車交通量(E断面流入)'!E28,'【断面別】自動車交通量(E断面流出)'!E28)</f>
        <v>22</v>
      </c>
      <c r="F28" s="87">
        <f>SUM('【断面別】自動車交通量(E断面流入)'!F28,'【断面別】自動車交通量(E断面流出)'!F28)</f>
        <v>24</v>
      </c>
      <c r="G28" s="87">
        <f>SUM('【断面別】自動車交通量(E断面流入)'!G28,'【断面別】自動車交通量(E断面流出)'!G28)</f>
        <v>1</v>
      </c>
      <c r="H28" s="87">
        <f t="shared" si="6"/>
        <v>190</v>
      </c>
      <c r="I28" s="87">
        <f t="shared" si="7"/>
        <v>25</v>
      </c>
      <c r="J28" s="87">
        <f t="shared" si="8"/>
        <v>215</v>
      </c>
      <c r="K28" s="86">
        <f t="shared" si="3"/>
        <v>11.6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1130</v>
      </c>
      <c r="E29" s="81">
        <f t="shared" si="9"/>
        <v>126</v>
      </c>
      <c r="F29" s="81">
        <f t="shared" si="9"/>
        <v>87</v>
      </c>
      <c r="G29" s="81">
        <f t="shared" si="9"/>
        <v>13</v>
      </c>
      <c r="H29" s="81">
        <f t="shared" si="9"/>
        <v>1256</v>
      </c>
      <c r="I29" s="81">
        <f t="shared" si="9"/>
        <v>100</v>
      </c>
      <c r="J29" s="81">
        <f t="shared" si="9"/>
        <v>1356</v>
      </c>
      <c r="K29" s="80">
        <f t="shared" si="3"/>
        <v>7.4</v>
      </c>
      <c r="L29" s="79">
        <f t="shared" si="4"/>
        <v>9.8000000000000007</v>
      </c>
    </row>
    <row r="30" spans="2:12" ht="14.45" customHeight="1" thickTop="1">
      <c r="B30" s="110" t="s">
        <v>184</v>
      </c>
      <c r="C30" s="109"/>
      <c r="D30" s="76">
        <f>SUM('【断面別】自動車交通量(E断面流入)'!D30,'【断面別】自動車交通量(E断面流出)'!D30)</f>
        <v>945</v>
      </c>
      <c r="E30" s="75">
        <f>SUM('【断面別】自動車交通量(E断面流入)'!E30,'【断面別】自動車交通量(E断面流出)'!E30)</f>
        <v>111</v>
      </c>
      <c r="F30" s="75">
        <f>SUM('【断面別】自動車交通量(E断面流入)'!F30,'【断面別】自動車交通量(E断面流出)'!F30)</f>
        <v>76</v>
      </c>
      <c r="G30" s="75">
        <f>SUM('【断面別】自動車交通量(E断面流入)'!G30,'【断面別】自動車交通量(E断面流出)'!G30)</f>
        <v>12</v>
      </c>
      <c r="H30" s="75">
        <f t="shared" ref="H30:H43" si="10">SUM(D30:E30)</f>
        <v>1056</v>
      </c>
      <c r="I30" s="75">
        <f t="shared" ref="I30:I43" si="11">SUM(F30:G30)</f>
        <v>88</v>
      </c>
      <c r="J30" s="75">
        <f t="shared" ref="J30:J43" si="12">SUM(H30:I30)</f>
        <v>1144</v>
      </c>
      <c r="K30" s="74">
        <f t="shared" si="3"/>
        <v>7.7</v>
      </c>
      <c r="L30" s="73">
        <f t="shared" si="4"/>
        <v>8.3000000000000007</v>
      </c>
    </row>
    <row r="31" spans="2:12" ht="14.45" customHeight="1">
      <c r="B31" s="108" t="s">
        <v>183</v>
      </c>
      <c r="C31" s="107"/>
      <c r="D31" s="106">
        <f>SUM('【断面別】自動車交通量(E断面流入)'!D31,'【断面別】自動車交通量(E断面流出)'!D31)</f>
        <v>885</v>
      </c>
      <c r="E31" s="105">
        <f>SUM('【断面別】自動車交通量(E断面流入)'!E31,'【断面別】自動車交通量(E断面流出)'!E31)</f>
        <v>146</v>
      </c>
      <c r="F31" s="105">
        <f>SUM('【断面別】自動車交通量(E断面流入)'!F31,'【断面別】自動車交通量(E断面流出)'!F31)</f>
        <v>69</v>
      </c>
      <c r="G31" s="105">
        <f>SUM('【断面別】自動車交通量(E断面流入)'!G31,'【断面別】自動車交通量(E断面流出)'!G31)</f>
        <v>9</v>
      </c>
      <c r="H31" s="105">
        <f t="shared" si="10"/>
        <v>1031</v>
      </c>
      <c r="I31" s="105">
        <f t="shared" si="11"/>
        <v>78</v>
      </c>
      <c r="J31" s="105">
        <f t="shared" si="12"/>
        <v>1109</v>
      </c>
      <c r="K31" s="104">
        <f t="shared" si="3"/>
        <v>7</v>
      </c>
      <c r="L31" s="103">
        <f t="shared" si="4"/>
        <v>8</v>
      </c>
    </row>
    <row r="32" spans="2:12" ht="14.45" customHeight="1">
      <c r="B32" s="108" t="s">
        <v>182</v>
      </c>
      <c r="C32" s="107"/>
      <c r="D32" s="106">
        <f>SUM('【断面別】自動車交通量(E断面流入)'!D32,'【断面別】自動車交通量(E断面流出)'!D32)</f>
        <v>918</v>
      </c>
      <c r="E32" s="105">
        <f>SUM('【断面別】自動車交通量(E断面流入)'!E32,'【断面別】自動車交通量(E断面流出)'!E32)</f>
        <v>149</v>
      </c>
      <c r="F32" s="105">
        <f>SUM('【断面別】自動車交通量(E断面流入)'!F32,'【断面別】自動車交通量(E断面流出)'!F32)</f>
        <v>89</v>
      </c>
      <c r="G32" s="105">
        <f>SUM('【断面別】自動車交通量(E断面流入)'!G32,'【断面別】自動車交通量(E断面流出)'!G32)</f>
        <v>6</v>
      </c>
      <c r="H32" s="105">
        <f t="shared" si="10"/>
        <v>1067</v>
      </c>
      <c r="I32" s="105">
        <f t="shared" si="11"/>
        <v>95</v>
      </c>
      <c r="J32" s="105">
        <f t="shared" si="12"/>
        <v>1162</v>
      </c>
      <c r="K32" s="104">
        <f t="shared" si="3"/>
        <v>8.1999999999999993</v>
      </c>
      <c r="L32" s="103">
        <f t="shared" si="4"/>
        <v>8.4</v>
      </c>
    </row>
    <row r="33" spans="2:12" ht="14.45" customHeight="1">
      <c r="B33" s="108" t="s">
        <v>181</v>
      </c>
      <c r="C33" s="107"/>
      <c r="D33" s="106">
        <f>SUM('【断面別】自動車交通量(E断面流入)'!D33,'【断面別】自動車交通量(E断面流出)'!D33)</f>
        <v>816</v>
      </c>
      <c r="E33" s="105">
        <f>SUM('【断面別】自動車交通量(E断面流入)'!E33,'【断面別】自動車交通量(E断面流出)'!E33)</f>
        <v>110</v>
      </c>
      <c r="F33" s="105">
        <f>SUM('【断面別】自動車交通量(E断面流入)'!F33,'【断面別】自動車交通量(E断面流出)'!F33)</f>
        <v>72</v>
      </c>
      <c r="G33" s="105">
        <f>SUM('【断面別】自動車交通量(E断面流入)'!G33,'【断面別】自動車交通量(E断面流出)'!G33)</f>
        <v>6</v>
      </c>
      <c r="H33" s="105">
        <f t="shared" si="10"/>
        <v>926</v>
      </c>
      <c r="I33" s="105">
        <f t="shared" si="11"/>
        <v>78</v>
      </c>
      <c r="J33" s="105">
        <f t="shared" si="12"/>
        <v>1004</v>
      </c>
      <c r="K33" s="104">
        <f t="shared" si="3"/>
        <v>7.8</v>
      </c>
      <c r="L33" s="103">
        <f t="shared" si="4"/>
        <v>7.3</v>
      </c>
    </row>
    <row r="34" spans="2:12" ht="14.45" customHeight="1">
      <c r="B34" s="108" t="s">
        <v>180</v>
      </c>
      <c r="C34" s="107"/>
      <c r="D34" s="106">
        <f>SUM('【断面別】自動車交通量(E断面流入)'!D34,'【断面別】自動車交通量(E断面流出)'!D34)</f>
        <v>842</v>
      </c>
      <c r="E34" s="105">
        <f>SUM('【断面別】自動車交通量(E断面流入)'!E34,'【断面別】自動車交通量(E断面流出)'!E34)</f>
        <v>124</v>
      </c>
      <c r="F34" s="105">
        <f>SUM('【断面別】自動車交通量(E断面流入)'!F34,'【断面別】自動車交通量(E断面流出)'!F34)</f>
        <v>76</v>
      </c>
      <c r="G34" s="105">
        <f>SUM('【断面別】自動車交通量(E断面流入)'!G34,'【断面別】自動車交通量(E断面流出)'!G34)</f>
        <v>9</v>
      </c>
      <c r="H34" s="105">
        <f t="shared" si="10"/>
        <v>966</v>
      </c>
      <c r="I34" s="105">
        <f t="shared" si="11"/>
        <v>85</v>
      </c>
      <c r="J34" s="105">
        <f t="shared" si="12"/>
        <v>1051</v>
      </c>
      <c r="K34" s="104">
        <f t="shared" si="3"/>
        <v>8.1</v>
      </c>
      <c r="L34" s="103">
        <f t="shared" si="4"/>
        <v>7.6</v>
      </c>
    </row>
    <row r="35" spans="2:12" ht="14.45" customHeight="1">
      <c r="B35" s="108" t="s">
        <v>179</v>
      </c>
      <c r="C35" s="107"/>
      <c r="D35" s="106">
        <f>SUM('【断面別】自動車交通量(E断面流入)'!D35,'【断面別】自動車交通量(E断面流出)'!D35)</f>
        <v>855</v>
      </c>
      <c r="E35" s="105">
        <f>SUM('【断面別】自動車交通量(E断面流入)'!E35,'【断面別】自動車交通量(E断面流出)'!E35)</f>
        <v>129</v>
      </c>
      <c r="F35" s="105">
        <f>SUM('【断面別】自動車交通量(E断面流入)'!F35,'【断面別】自動車交通量(E断面流出)'!F35)</f>
        <v>64</v>
      </c>
      <c r="G35" s="105">
        <f>SUM('【断面別】自動車交通量(E断面流入)'!G35,'【断面別】自動車交通量(E断面流出)'!G35)</f>
        <v>11</v>
      </c>
      <c r="H35" s="105">
        <f t="shared" si="10"/>
        <v>984</v>
      </c>
      <c r="I35" s="105">
        <f t="shared" si="11"/>
        <v>75</v>
      </c>
      <c r="J35" s="105">
        <f t="shared" si="12"/>
        <v>1059</v>
      </c>
      <c r="K35" s="104">
        <f t="shared" si="3"/>
        <v>7.1</v>
      </c>
      <c r="L35" s="103">
        <f t="shared" si="4"/>
        <v>7.7</v>
      </c>
    </row>
    <row r="36" spans="2:12" ht="14.45" customHeight="1">
      <c r="B36" s="108" t="s">
        <v>178</v>
      </c>
      <c r="C36" s="107"/>
      <c r="D36" s="106">
        <f>SUM('【断面別】自動車交通量(E断面流入)'!D36,'【断面別】自動車交通量(E断面流出)'!D36)</f>
        <v>868</v>
      </c>
      <c r="E36" s="105">
        <f>SUM('【断面別】自動車交通量(E断面流入)'!E36,'【断面別】自動車交通量(E断面流出)'!E36)</f>
        <v>137</v>
      </c>
      <c r="F36" s="105">
        <f>SUM('【断面別】自動車交通量(E断面流入)'!F36,'【断面別】自動車交通量(E断面流出)'!F36)</f>
        <v>68</v>
      </c>
      <c r="G36" s="105">
        <f>SUM('【断面別】自動車交通量(E断面流入)'!G36,'【断面別】自動車交通量(E断面流出)'!G36)</f>
        <v>14</v>
      </c>
      <c r="H36" s="105">
        <f t="shared" si="10"/>
        <v>1005</v>
      </c>
      <c r="I36" s="105">
        <f t="shared" si="11"/>
        <v>82</v>
      </c>
      <c r="J36" s="105">
        <f t="shared" si="12"/>
        <v>1087</v>
      </c>
      <c r="K36" s="104">
        <f t="shared" si="3"/>
        <v>7.5</v>
      </c>
      <c r="L36" s="103">
        <f t="shared" si="4"/>
        <v>7.9</v>
      </c>
    </row>
    <row r="37" spans="2:12" ht="14.45" customHeight="1">
      <c r="B37" s="108" t="s">
        <v>177</v>
      </c>
      <c r="C37" s="107"/>
      <c r="D37" s="106">
        <f>SUM('【断面別】自動車交通量(E断面流入)'!D37,'【断面別】自動車交通量(E断面流出)'!D37)</f>
        <v>924</v>
      </c>
      <c r="E37" s="105">
        <f>SUM('【断面別】自動車交通量(E断面流入)'!E37,'【断面別】自動車交通量(E断面流出)'!E37)</f>
        <v>141</v>
      </c>
      <c r="F37" s="105">
        <f>SUM('【断面別】自動車交通量(E断面流入)'!F37,'【断面別】自動車交通量(E断面流出)'!F37)</f>
        <v>47</v>
      </c>
      <c r="G37" s="105">
        <f>SUM('【断面別】自動車交通量(E断面流入)'!G37,'【断面別】自動車交通量(E断面流出)'!G37)</f>
        <v>15</v>
      </c>
      <c r="H37" s="105">
        <f t="shared" si="10"/>
        <v>1065</v>
      </c>
      <c r="I37" s="105">
        <f t="shared" si="11"/>
        <v>62</v>
      </c>
      <c r="J37" s="105">
        <f t="shared" si="12"/>
        <v>1127</v>
      </c>
      <c r="K37" s="104">
        <f t="shared" si="3"/>
        <v>5.5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f>SUM('【断面別】自動車交通量(E断面流入)'!D38,'【断面別】自動車交通量(E断面流出)'!D38)</f>
        <v>160</v>
      </c>
      <c r="E38" s="99">
        <f>SUM('【断面別】自動車交通量(E断面流入)'!E38,'【断面別】自動車交通量(E断面流出)'!E38)</f>
        <v>20</v>
      </c>
      <c r="F38" s="99">
        <f>SUM('【断面別】自動車交通量(E断面流入)'!F38,'【断面別】自動車交通量(E断面流出)'!F38)</f>
        <v>8</v>
      </c>
      <c r="G38" s="99">
        <f>SUM('【断面別】自動車交通量(E断面流入)'!G38,'【断面別】自動車交通量(E断面流出)'!G38)</f>
        <v>1</v>
      </c>
      <c r="H38" s="99">
        <f t="shared" si="10"/>
        <v>180</v>
      </c>
      <c r="I38" s="99">
        <f t="shared" si="11"/>
        <v>9</v>
      </c>
      <c r="J38" s="99">
        <f t="shared" si="12"/>
        <v>189</v>
      </c>
      <c r="K38" s="98">
        <f t="shared" si="3"/>
        <v>4.8</v>
      </c>
      <c r="L38" s="97">
        <f t="shared" si="4"/>
        <v>1.4</v>
      </c>
    </row>
    <row r="39" spans="2:12" ht="14.45" customHeight="1">
      <c r="B39" s="96" t="s">
        <v>98</v>
      </c>
      <c r="C39" s="95"/>
      <c r="D39" s="94">
        <f>SUM('【断面別】自動車交通量(E断面流入)'!D39,'【断面別】自動車交通量(E断面流出)'!D39)</f>
        <v>193</v>
      </c>
      <c r="E39" s="93">
        <f>SUM('【断面別】自動車交通量(E断面流入)'!E39,'【断面別】自動車交通量(E断面流出)'!E39)</f>
        <v>33</v>
      </c>
      <c r="F39" s="93">
        <f>SUM('【断面別】自動車交通量(E断面流入)'!F39,'【断面別】自動車交通量(E断面流出)'!F39)</f>
        <v>11</v>
      </c>
      <c r="G39" s="93">
        <f>SUM('【断面別】自動車交通量(E断面流入)'!G39,'【断面別】自動車交通量(E断面流出)'!G39)</f>
        <v>1</v>
      </c>
      <c r="H39" s="93">
        <f t="shared" si="10"/>
        <v>226</v>
      </c>
      <c r="I39" s="93">
        <f t="shared" si="11"/>
        <v>12</v>
      </c>
      <c r="J39" s="93">
        <f t="shared" si="12"/>
        <v>238</v>
      </c>
      <c r="K39" s="92">
        <f t="shared" si="3"/>
        <v>5</v>
      </c>
      <c r="L39" s="91">
        <f t="shared" si="4"/>
        <v>1.7</v>
      </c>
    </row>
    <row r="40" spans="2:12" ht="14.45" customHeight="1">
      <c r="B40" s="96" t="s">
        <v>97</v>
      </c>
      <c r="C40" s="95"/>
      <c r="D40" s="94">
        <f>SUM('【断面別】自動車交通量(E断面流入)'!D40,'【断面別】自動車交通量(E断面流出)'!D40)</f>
        <v>172</v>
      </c>
      <c r="E40" s="93">
        <f>SUM('【断面別】自動車交通量(E断面流入)'!E40,'【断面別】自動車交通量(E断面流出)'!E40)</f>
        <v>28</v>
      </c>
      <c r="F40" s="93">
        <f>SUM('【断面別】自動車交通量(E断面流入)'!F40,'【断面別】自動車交通量(E断面流出)'!F40)</f>
        <v>6</v>
      </c>
      <c r="G40" s="93">
        <f>SUM('【断面別】自動車交通量(E断面流入)'!G40,'【断面別】自動車交通量(E断面流出)'!G40)</f>
        <v>1</v>
      </c>
      <c r="H40" s="93">
        <f t="shared" si="10"/>
        <v>200</v>
      </c>
      <c r="I40" s="93">
        <f t="shared" si="11"/>
        <v>7</v>
      </c>
      <c r="J40" s="93">
        <f t="shared" si="12"/>
        <v>207</v>
      </c>
      <c r="K40" s="92">
        <f t="shared" si="3"/>
        <v>3.4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SUM('【断面別】自動車交通量(E断面流入)'!D41,'【断面別】自動車交通量(E断面流出)'!D41)</f>
        <v>160</v>
      </c>
      <c r="E41" s="93">
        <f>SUM('【断面別】自動車交通量(E断面流入)'!E41,'【断面別】自動車交通量(E断面流出)'!E41)</f>
        <v>27</v>
      </c>
      <c r="F41" s="93">
        <f>SUM('【断面別】自動車交通量(E断面流入)'!F41,'【断面別】自動車交通量(E断面流出)'!F41)</f>
        <v>6</v>
      </c>
      <c r="G41" s="93">
        <f>SUM('【断面別】自動車交通量(E断面流入)'!G41,'【断面別】自動車交通量(E断面流出)'!G41)</f>
        <v>2</v>
      </c>
      <c r="H41" s="93">
        <f t="shared" si="10"/>
        <v>187</v>
      </c>
      <c r="I41" s="93">
        <f t="shared" si="11"/>
        <v>8</v>
      </c>
      <c r="J41" s="93">
        <f t="shared" si="12"/>
        <v>195</v>
      </c>
      <c r="K41" s="92">
        <f t="shared" si="3"/>
        <v>4.0999999999999996</v>
      </c>
      <c r="L41" s="91">
        <f t="shared" si="4"/>
        <v>1.4</v>
      </c>
    </row>
    <row r="42" spans="2:12" ht="14.45" customHeight="1">
      <c r="B42" s="96" t="s">
        <v>95</v>
      </c>
      <c r="C42" s="95"/>
      <c r="D42" s="94">
        <f>SUM('【断面別】自動車交通量(E断面流入)'!D42,'【断面別】自動車交通量(E断面流出)'!D42)</f>
        <v>168</v>
      </c>
      <c r="E42" s="93">
        <f>SUM('【断面別】自動車交通量(E断面流入)'!E42,'【断面別】自動車交通量(E断面流出)'!E42)</f>
        <v>20</v>
      </c>
      <c r="F42" s="93">
        <f>SUM('【断面別】自動車交通量(E断面流入)'!F42,'【断面別】自動車交通量(E断面流出)'!F42)</f>
        <v>7</v>
      </c>
      <c r="G42" s="93">
        <f>SUM('【断面別】自動車交通量(E断面流入)'!G42,'【断面別】自動車交通量(E断面流出)'!G42)</f>
        <v>4</v>
      </c>
      <c r="H42" s="93">
        <f t="shared" si="10"/>
        <v>188</v>
      </c>
      <c r="I42" s="93">
        <f t="shared" si="11"/>
        <v>11</v>
      </c>
      <c r="J42" s="93">
        <f t="shared" si="12"/>
        <v>199</v>
      </c>
      <c r="K42" s="92">
        <f t="shared" si="3"/>
        <v>5.5</v>
      </c>
      <c r="L42" s="91">
        <f t="shared" si="4"/>
        <v>1.4</v>
      </c>
    </row>
    <row r="43" spans="2:12" ht="14.45" customHeight="1">
      <c r="B43" s="90" t="s">
        <v>176</v>
      </c>
      <c r="C43" s="89"/>
      <c r="D43" s="88">
        <f>SUM('【断面別】自動車交通量(E断面流入)'!D43,'【断面別】自動車交通量(E断面流出)'!D43)</f>
        <v>191</v>
      </c>
      <c r="E43" s="87">
        <f>SUM('【断面別】自動車交通量(E断面流入)'!E43,'【断面別】自動車交通量(E断面流出)'!E43)</f>
        <v>14</v>
      </c>
      <c r="F43" s="87">
        <f>SUM('【断面別】自動車交通量(E断面流入)'!F43,'【断面別】自動車交通量(E断面流出)'!F43)</f>
        <v>5</v>
      </c>
      <c r="G43" s="87">
        <f>SUM('【断面別】自動車交通量(E断面流入)'!G43,'【断面別】自動車交通量(E断面流出)'!G43)</f>
        <v>2</v>
      </c>
      <c r="H43" s="87">
        <f t="shared" si="10"/>
        <v>205</v>
      </c>
      <c r="I43" s="87">
        <f t="shared" si="11"/>
        <v>7</v>
      </c>
      <c r="J43" s="87">
        <f t="shared" si="12"/>
        <v>212</v>
      </c>
      <c r="K43" s="86">
        <f t="shared" si="3"/>
        <v>3.3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1044</v>
      </c>
      <c r="E44" s="81">
        <f t="shared" si="13"/>
        <v>142</v>
      </c>
      <c r="F44" s="81">
        <f t="shared" si="13"/>
        <v>43</v>
      </c>
      <c r="G44" s="81">
        <f t="shared" si="13"/>
        <v>11</v>
      </c>
      <c r="H44" s="81">
        <f t="shared" si="13"/>
        <v>1186</v>
      </c>
      <c r="I44" s="81">
        <f t="shared" si="13"/>
        <v>54</v>
      </c>
      <c r="J44" s="81">
        <f t="shared" si="13"/>
        <v>1240</v>
      </c>
      <c r="K44" s="80">
        <f t="shared" si="3"/>
        <v>4.4000000000000004</v>
      </c>
      <c r="L44" s="79">
        <f t="shared" si="4"/>
        <v>9</v>
      </c>
    </row>
    <row r="45" spans="2:12" ht="14.45" customHeight="1" thickTop="1">
      <c r="B45" s="102" t="s">
        <v>92</v>
      </c>
      <c r="C45" s="101"/>
      <c r="D45" s="100">
        <f>SUM('【断面別】自動車交通量(E断面流入)'!D45,'【断面別】自動車交通量(E断面流出)'!D45)</f>
        <v>158</v>
      </c>
      <c r="E45" s="99">
        <f>SUM('【断面別】自動車交通量(E断面流入)'!E45,'【断面別】自動車交通量(E断面流出)'!E45)</f>
        <v>10</v>
      </c>
      <c r="F45" s="99">
        <f>SUM('【断面別】自動車交通量(E断面流入)'!F45,'【断面別】自動車交通量(E断面流出)'!F45)</f>
        <v>12</v>
      </c>
      <c r="G45" s="99">
        <f>SUM('【断面別】自動車交通量(E断面流入)'!G45,'【断面別】自動車交通量(E断面流出)'!G45)</f>
        <v>3</v>
      </c>
      <c r="H45" s="99">
        <f t="shared" ref="H45:H50" si="14">SUM(D45:E45)</f>
        <v>168</v>
      </c>
      <c r="I45" s="99">
        <f t="shared" ref="I45:I50" si="15">SUM(F45:G45)</f>
        <v>15</v>
      </c>
      <c r="J45" s="99">
        <f t="shared" ref="J45:J50" si="16">SUM(H45:I45)</f>
        <v>183</v>
      </c>
      <c r="K45" s="98">
        <f t="shared" si="3"/>
        <v>8.1999999999999993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f>SUM('【断面別】自動車交通量(E断面流入)'!D46,'【断面別】自動車交通量(E断面流出)'!D46)</f>
        <v>187</v>
      </c>
      <c r="E46" s="93">
        <f>SUM('【断面別】自動車交通量(E断面流入)'!E46,'【断面別】自動車交通量(E断面流出)'!E46)</f>
        <v>11</v>
      </c>
      <c r="F46" s="93">
        <f>SUM('【断面別】自動車交通量(E断面流入)'!F46,'【断面別】自動車交通量(E断面流出)'!F46)</f>
        <v>3</v>
      </c>
      <c r="G46" s="93">
        <f>SUM('【断面別】自動車交通量(E断面流入)'!G46,'【断面別】自動車交通量(E断面流出)'!G46)</f>
        <v>2</v>
      </c>
      <c r="H46" s="93">
        <f t="shared" si="14"/>
        <v>198</v>
      </c>
      <c r="I46" s="93">
        <f t="shared" si="15"/>
        <v>5</v>
      </c>
      <c r="J46" s="93">
        <f t="shared" si="16"/>
        <v>203</v>
      </c>
      <c r="K46" s="92">
        <f t="shared" si="3"/>
        <v>2.5</v>
      </c>
      <c r="L46" s="91">
        <f t="shared" si="4"/>
        <v>1.5</v>
      </c>
    </row>
    <row r="47" spans="2:12" ht="14.45" customHeight="1">
      <c r="B47" s="96" t="s">
        <v>90</v>
      </c>
      <c r="C47" s="95"/>
      <c r="D47" s="94">
        <f>SUM('【断面別】自動車交通量(E断面流入)'!D47,'【断面別】自動車交通量(E断面流出)'!D47)</f>
        <v>175</v>
      </c>
      <c r="E47" s="93">
        <f>SUM('【断面別】自動車交通量(E断面流入)'!E47,'【断面別】自動車交通量(E断面流出)'!E47)</f>
        <v>7</v>
      </c>
      <c r="F47" s="93">
        <f>SUM('【断面別】自動車交通量(E断面流入)'!F47,'【断面別】自動車交通量(E断面流出)'!F47)</f>
        <v>5</v>
      </c>
      <c r="G47" s="93">
        <f>SUM('【断面別】自動車交通量(E断面流入)'!G47,'【断面別】自動車交通量(E断面流出)'!G47)</f>
        <v>1</v>
      </c>
      <c r="H47" s="93">
        <f t="shared" si="14"/>
        <v>182</v>
      </c>
      <c r="I47" s="93">
        <f t="shared" si="15"/>
        <v>6</v>
      </c>
      <c r="J47" s="93">
        <f t="shared" si="16"/>
        <v>188</v>
      </c>
      <c r="K47" s="92">
        <f t="shared" si="3"/>
        <v>3.2</v>
      </c>
      <c r="L47" s="91">
        <f t="shared" si="4"/>
        <v>1.4</v>
      </c>
    </row>
    <row r="48" spans="2:12" ht="14.45" customHeight="1">
      <c r="B48" s="96" t="s">
        <v>89</v>
      </c>
      <c r="C48" s="95"/>
      <c r="D48" s="94">
        <f>SUM('【断面別】自動車交通量(E断面流入)'!D48,'【断面別】自動車交通量(E断面流出)'!D48)</f>
        <v>167</v>
      </c>
      <c r="E48" s="93">
        <f>SUM('【断面別】自動車交通量(E断面流入)'!E48,'【断面別】自動車交通量(E断面流出)'!E48)</f>
        <v>7</v>
      </c>
      <c r="F48" s="93">
        <f>SUM('【断面別】自動車交通量(E断面流入)'!F48,'【断面別】自動車交通量(E断面流出)'!F48)</f>
        <v>3</v>
      </c>
      <c r="G48" s="93">
        <f>SUM('【断面別】自動車交通量(E断面流入)'!G48,'【断面別】自動車交通量(E断面流出)'!G48)</f>
        <v>0</v>
      </c>
      <c r="H48" s="93">
        <f t="shared" si="14"/>
        <v>174</v>
      </c>
      <c r="I48" s="93">
        <f t="shared" si="15"/>
        <v>3</v>
      </c>
      <c r="J48" s="93">
        <f t="shared" si="16"/>
        <v>177</v>
      </c>
      <c r="K48" s="92">
        <f t="shared" si="3"/>
        <v>1.7</v>
      </c>
      <c r="L48" s="91">
        <f t="shared" si="4"/>
        <v>1.3</v>
      </c>
    </row>
    <row r="49" spans="2:13" ht="14.45" customHeight="1">
      <c r="B49" s="96" t="s">
        <v>88</v>
      </c>
      <c r="C49" s="95"/>
      <c r="D49" s="94">
        <f>SUM('【断面別】自動車交通量(E断面流入)'!D49,'【断面別】自動車交通量(E断面流出)'!D49)</f>
        <v>218</v>
      </c>
      <c r="E49" s="93">
        <f>SUM('【断面別】自動車交通量(E断面流入)'!E49,'【断面別】自動車交通量(E断面流出)'!E49)</f>
        <v>13</v>
      </c>
      <c r="F49" s="93">
        <f>SUM('【断面別】自動車交通量(E断面流入)'!F49,'【断面別】自動車交通量(E断面流出)'!F49)</f>
        <v>5</v>
      </c>
      <c r="G49" s="93">
        <f>SUM('【断面別】自動車交通量(E断面流入)'!G49,'【断面別】自動車交通量(E断面流出)'!G49)</f>
        <v>3</v>
      </c>
      <c r="H49" s="93">
        <f t="shared" si="14"/>
        <v>231</v>
      </c>
      <c r="I49" s="93">
        <f t="shared" si="15"/>
        <v>8</v>
      </c>
      <c r="J49" s="93">
        <f t="shared" si="16"/>
        <v>239</v>
      </c>
      <c r="K49" s="92">
        <f t="shared" si="3"/>
        <v>3.3</v>
      </c>
      <c r="L49" s="91">
        <f t="shared" si="4"/>
        <v>1.7</v>
      </c>
    </row>
    <row r="50" spans="2:13" ht="14.45" customHeight="1">
      <c r="B50" s="90" t="s">
        <v>175</v>
      </c>
      <c r="C50" s="89"/>
      <c r="D50" s="88">
        <f>SUM('【断面別】自動車交通量(E断面流入)'!D50,'【断面別】自動車交通量(E断面流出)'!D50)</f>
        <v>142</v>
      </c>
      <c r="E50" s="87">
        <f>SUM('【断面別】自動車交通量(E断面流入)'!E50,'【断面別】自動車交通量(E断面流出)'!E50)</f>
        <v>7</v>
      </c>
      <c r="F50" s="87">
        <f>SUM('【断面別】自動車交通量(E断面流入)'!F50,'【断面別】自動車交通量(E断面流出)'!F50)</f>
        <v>1</v>
      </c>
      <c r="G50" s="87">
        <f>SUM('【断面別】自動車交通量(E断面流入)'!G50,'【断面別】自動車交通量(E断面流出)'!G50)</f>
        <v>1</v>
      </c>
      <c r="H50" s="87">
        <f t="shared" si="14"/>
        <v>149</v>
      </c>
      <c r="I50" s="87">
        <f t="shared" si="15"/>
        <v>2</v>
      </c>
      <c r="J50" s="87">
        <f t="shared" si="16"/>
        <v>151</v>
      </c>
      <c r="K50" s="86">
        <f t="shared" si="3"/>
        <v>1.3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1047</v>
      </c>
      <c r="E51" s="81">
        <f t="shared" si="17"/>
        <v>55</v>
      </c>
      <c r="F51" s="81">
        <f t="shared" si="17"/>
        <v>29</v>
      </c>
      <c r="G51" s="81">
        <f t="shared" si="17"/>
        <v>10</v>
      </c>
      <c r="H51" s="81">
        <f t="shared" si="17"/>
        <v>1102</v>
      </c>
      <c r="I51" s="81">
        <f t="shared" si="17"/>
        <v>39</v>
      </c>
      <c r="J51" s="81">
        <f t="shared" si="17"/>
        <v>1141</v>
      </c>
      <c r="K51" s="80">
        <f t="shared" si="3"/>
        <v>3.4</v>
      </c>
      <c r="L51" s="79">
        <f t="shared" si="4"/>
        <v>8.3000000000000007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11344</v>
      </c>
      <c r="E52" s="75">
        <f t="shared" si="18"/>
        <v>1558</v>
      </c>
      <c r="F52" s="75">
        <f t="shared" si="18"/>
        <v>782</v>
      </c>
      <c r="G52" s="75">
        <f t="shared" si="18"/>
        <v>130</v>
      </c>
      <c r="H52" s="75">
        <f t="shared" si="18"/>
        <v>12902</v>
      </c>
      <c r="I52" s="75">
        <f t="shared" si="18"/>
        <v>912</v>
      </c>
      <c r="J52" s="75">
        <f t="shared" si="18"/>
        <v>13814</v>
      </c>
      <c r="K52" s="74">
        <f t="shared" si="3"/>
        <v>6.6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(1)</v>
      </c>
      <c r="C43" s="475"/>
      <c r="D43" s="475"/>
      <c r="E43" s="475"/>
      <c r="F43" s="475"/>
      <c r="G43" s="475"/>
      <c r="H43" s="475"/>
      <c r="I43" s="475"/>
      <c r="J43" s="475" t="str">
        <f>E87</f>
        <v>(2)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(3)</v>
      </c>
      <c r="C69" s="475"/>
      <c r="D69" s="475"/>
      <c r="E69" s="475"/>
      <c r="F69" s="475"/>
      <c r="G69" s="475"/>
      <c r="H69" s="475"/>
      <c r="I69" s="475"/>
      <c r="J69" s="475" t="str">
        <f>E119</f>
        <v>(4)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</v>
      </c>
      <c r="F73" s="23">
        <v>0</v>
      </c>
      <c r="G73" s="23">
        <v>0</v>
      </c>
      <c r="H73" s="23">
        <v>0</v>
      </c>
      <c r="I73" s="23">
        <f t="shared" ref="I73:I84" si="0">SUM(E73:F73)</f>
        <v>2</v>
      </c>
      <c r="J73" s="23">
        <f t="shared" ref="J73:J84" si="1">SUM(G73:H73)</f>
        <v>0</v>
      </c>
      <c r="K73" s="23">
        <f>SUM(I73,J73)</f>
        <v>2</v>
      </c>
      <c r="L73" s="25">
        <f>IF(K73=0,0,ROUND(J73/K73*100,1))</f>
        <v>0</v>
      </c>
      <c r="M73" s="59">
        <f>IF(K73=0,0,ROUND(K73/K$85*100,1))</f>
        <v>50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0</v>
      </c>
      <c r="F74" s="24">
        <v>0</v>
      </c>
      <c r="G74" s="24">
        <v>0</v>
      </c>
      <c r="H74" s="24">
        <v>0</v>
      </c>
      <c r="I74" s="24">
        <f t="shared" si="0"/>
        <v>0</v>
      </c>
      <c r="J74" s="24">
        <f t="shared" si="1"/>
        <v>0</v>
      </c>
      <c r="K74" s="24">
        <f t="shared" ref="K74:K84" si="2">SUM(I74,J74)</f>
        <v>0</v>
      </c>
      <c r="L74" s="26">
        <f t="shared" ref="L74:L84" si="3">IF(K74=0,0,ROUND(J74/K74*100,1))</f>
        <v>0</v>
      </c>
      <c r="M74" s="60">
        <f t="shared" ref="M74:M84" si="4">IF(K74=0,0,ROUND(K74/K$85*100,1))</f>
        <v>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0</v>
      </c>
      <c r="F75" s="24">
        <v>0</v>
      </c>
      <c r="G75" s="24">
        <v>0</v>
      </c>
      <c r="H75" s="24">
        <v>0</v>
      </c>
      <c r="I75" s="24">
        <f t="shared" si="0"/>
        <v>0</v>
      </c>
      <c r="J75" s="24">
        <f t="shared" si="1"/>
        <v>0</v>
      </c>
      <c r="K75" s="24">
        <f t="shared" si="2"/>
        <v>0</v>
      </c>
      <c r="L75" s="26">
        <f t="shared" si="3"/>
        <v>0</v>
      </c>
      <c r="M75" s="60">
        <f t="shared" si="4"/>
        <v>0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0</v>
      </c>
      <c r="F76" s="24">
        <v>0</v>
      </c>
      <c r="G76" s="24">
        <v>0</v>
      </c>
      <c r="H76" s="24">
        <v>0</v>
      </c>
      <c r="I76" s="24">
        <f t="shared" si="0"/>
        <v>0</v>
      </c>
      <c r="J76" s="24">
        <f t="shared" si="1"/>
        <v>0</v>
      </c>
      <c r="K76" s="24">
        <f t="shared" si="2"/>
        <v>0</v>
      </c>
      <c r="L76" s="26">
        <f t="shared" si="3"/>
        <v>0</v>
      </c>
      <c r="M76" s="60">
        <f t="shared" si="4"/>
        <v>0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</v>
      </c>
      <c r="F77" s="24">
        <v>0</v>
      </c>
      <c r="G77" s="24">
        <v>0</v>
      </c>
      <c r="H77" s="24">
        <v>0</v>
      </c>
      <c r="I77" s="24">
        <f t="shared" si="0"/>
        <v>1</v>
      </c>
      <c r="J77" s="24">
        <f t="shared" si="1"/>
        <v>0</v>
      </c>
      <c r="K77" s="24">
        <f t="shared" si="2"/>
        <v>1</v>
      </c>
      <c r="L77" s="26">
        <f t="shared" si="3"/>
        <v>0</v>
      </c>
      <c r="M77" s="60">
        <f t="shared" si="4"/>
        <v>25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0</v>
      </c>
      <c r="G78" s="24">
        <v>0</v>
      </c>
      <c r="H78" s="24">
        <v>0</v>
      </c>
      <c r="I78" s="24">
        <f t="shared" si="0"/>
        <v>0</v>
      </c>
      <c r="J78" s="24">
        <f t="shared" si="1"/>
        <v>0</v>
      </c>
      <c r="K78" s="24">
        <f t="shared" si="2"/>
        <v>0</v>
      </c>
      <c r="L78" s="26">
        <f t="shared" si="3"/>
        <v>0</v>
      </c>
      <c r="M78" s="60">
        <f t="shared" si="4"/>
        <v>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0</v>
      </c>
      <c r="F79" s="24">
        <v>0</v>
      </c>
      <c r="G79" s="24">
        <v>0</v>
      </c>
      <c r="H79" s="24">
        <v>0</v>
      </c>
      <c r="I79" s="24">
        <f t="shared" si="0"/>
        <v>0</v>
      </c>
      <c r="J79" s="24">
        <f t="shared" si="1"/>
        <v>0</v>
      </c>
      <c r="K79" s="24">
        <f t="shared" si="2"/>
        <v>0</v>
      </c>
      <c r="L79" s="26">
        <f t="shared" si="3"/>
        <v>0</v>
      </c>
      <c r="M79" s="60">
        <f t="shared" si="4"/>
        <v>0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0</v>
      </c>
      <c r="F80" s="24">
        <v>0</v>
      </c>
      <c r="G80" s="24">
        <v>0</v>
      </c>
      <c r="H80" s="24">
        <v>0</v>
      </c>
      <c r="I80" s="24">
        <f t="shared" si="0"/>
        <v>0</v>
      </c>
      <c r="J80" s="24">
        <f t="shared" si="1"/>
        <v>0</v>
      </c>
      <c r="K80" s="24">
        <f t="shared" si="2"/>
        <v>0</v>
      </c>
      <c r="L80" s="26">
        <f t="shared" si="3"/>
        <v>0</v>
      </c>
      <c r="M80" s="60">
        <f t="shared" si="4"/>
        <v>0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0</v>
      </c>
      <c r="F81" s="24">
        <v>0</v>
      </c>
      <c r="G81" s="24">
        <v>0</v>
      </c>
      <c r="H81" s="24">
        <v>0</v>
      </c>
      <c r="I81" s="24">
        <f t="shared" si="0"/>
        <v>0</v>
      </c>
      <c r="J81" s="24">
        <f t="shared" si="1"/>
        <v>0</v>
      </c>
      <c r="K81" s="24">
        <f t="shared" si="2"/>
        <v>0</v>
      </c>
      <c r="L81" s="26">
        <f t="shared" si="3"/>
        <v>0</v>
      </c>
      <c r="M81" s="60">
        <f t="shared" si="4"/>
        <v>0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0</v>
      </c>
      <c r="F82" s="24">
        <v>0</v>
      </c>
      <c r="G82" s="24">
        <v>0</v>
      </c>
      <c r="H82" s="24">
        <v>0</v>
      </c>
      <c r="I82" s="24">
        <f t="shared" si="0"/>
        <v>0</v>
      </c>
      <c r="J82" s="24">
        <f t="shared" si="1"/>
        <v>0</v>
      </c>
      <c r="K82" s="24">
        <f t="shared" si="2"/>
        <v>0</v>
      </c>
      <c r="L82" s="26">
        <f t="shared" si="3"/>
        <v>0</v>
      </c>
      <c r="M82" s="60">
        <f t="shared" si="4"/>
        <v>0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</v>
      </c>
      <c r="F83" s="24">
        <v>0</v>
      </c>
      <c r="G83" s="24">
        <v>0</v>
      </c>
      <c r="H83" s="24">
        <v>0</v>
      </c>
      <c r="I83" s="24">
        <f t="shared" si="0"/>
        <v>1</v>
      </c>
      <c r="J83" s="24">
        <f t="shared" si="1"/>
        <v>0</v>
      </c>
      <c r="K83" s="24">
        <f t="shared" si="2"/>
        <v>1</v>
      </c>
      <c r="L83" s="26">
        <f t="shared" si="3"/>
        <v>0</v>
      </c>
      <c r="M83" s="60">
        <f t="shared" si="4"/>
        <v>25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0</v>
      </c>
      <c r="F84" s="24">
        <v>0</v>
      </c>
      <c r="G84" s="24">
        <v>0</v>
      </c>
      <c r="H84" s="24">
        <v>0</v>
      </c>
      <c r="I84" s="24">
        <f t="shared" si="0"/>
        <v>0</v>
      </c>
      <c r="J84" s="24">
        <f t="shared" si="1"/>
        <v>0</v>
      </c>
      <c r="K84" s="24">
        <f t="shared" si="2"/>
        <v>0</v>
      </c>
      <c r="L84" s="26">
        <f t="shared" si="3"/>
        <v>0</v>
      </c>
      <c r="M84" s="60">
        <f t="shared" si="4"/>
        <v>0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</v>
      </c>
      <c r="F85" s="5">
        <f t="shared" si="5"/>
        <v>0</v>
      </c>
      <c r="G85" s="5">
        <f t="shared" si="5"/>
        <v>0</v>
      </c>
      <c r="H85" s="5">
        <f t="shared" si="5"/>
        <v>0</v>
      </c>
      <c r="I85" s="5">
        <f t="shared" si="5"/>
        <v>4</v>
      </c>
      <c r="J85" s="5">
        <f t="shared" si="5"/>
        <v>0</v>
      </c>
      <c r="K85" s="5">
        <f t="shared" si="5"/>
        <v>4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0</v>
      </c>
      <c r="F89" s="23">
        <v>0</v>
      </c>
      <c r="G89" s="23">
        <v>0</v>
      </c>
      <c r="H89" s="23">
        <v>0</v>
      </c>
      <c r="I89" s="23">
        <f t="shared" ref="I89:I100" si="6">SUM(E89:F89)</f>
        <v>0</v>
      </c>
      <c r="J89" s="23">
        <f t="shared" ref="J89:J100" si="7">SUM(G89:H89)</f>
        <v>0</v>
      </c>
      <c r="K89" s="23">
        <f>SUM(I89,J89)</f>
        <v>0</v>
      </c>
      <c r="L89" s="25">
        <f>IF(K89=0,0,ROUND(J89/K89*100,1))</f>
        <v>0</v>
      </c>
      <c r="M89" s="59">
        <f>IF(K89=0,0,ROUND(K89/K$101*100,1))</f>
        <v>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0</v>
      </c>
      <c r="F90" s="24">
        <v>0</v>
      </c>
      <c r="G90" s="24">
        <v>0</v>
      </c>
      <c r="H90" s="24">
        <v>0</v>
      </c>
      <c r="I90" s="24">
        <f t="shared" si="6"/>
        <v>0</v>
      </c>
      <c r="J90" s="24">
        <f t="shared" si="7"/>
        <v>0</v>
      </c>
      <c r="K90" s="24">
        <f t="shared" ref="K90:K100" si="8">SUM(I90,J90)</f>
        <v>0</v>
      </c>
      <c r="L90" s="26">
        <f t="shared" ref="L90:L101" si="9">IF(K90=0,0,ROUND(J90/K90*100,1))</f>
        <v>0</v>
      </c>
      <c r="M90" s="60">
        <f t="shared" ref="M90:M101" si="10">IF(K90=0,0,ROUND(K90/K$101*100,1))</f>
        <v>0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0</v>
      </c>
      <c r="F91" s="24">
        <v>0</v>
      </c>
      <c r="G91" s="24">
        <v>0</v>
      </c>
      <c r="H91" s="24">
        <v>0</v>
      </c>
      <c r="I91" s="24">
        <f t="shared" si="6"/>
        <v>0</v>
      </c>
      <c r="J91" s="24">
        <f t="shared" si="7"/>
        <v>0</v>
      </c>
      <c r="K91" s="24">
        <f t="shared" si="8"/>
        <v>0</v>
      </c>
      <c r="L91" s="26">
        <f t="shared" si="9"/>
        <v>0</v>
      </c>
      <c r="M91" s="60">
        <f t="shared" si="10"/>
        <v>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0</v>
      </c>
      <c r="G92" s="24">
        <v>0</v>
      </c>
      <c r="H92" s="24">
        <v>0</v>
      </c>
      <c r="I92" s="24">
        <f t="shared" si="6"/>
        <v>0</v>
      </c>
      <c r="J92" s="24">
        <f t="shared" si="7"/>
        <v>0</v>
      </c>
      <c r="K92" s="24">
        <f t="shared" si="8"/>
        <v>0</v>
      </c>
      <c r="L92" s="26">
        <f t="shared" si="9"/>
        <v>0</v>
      </c>
      <c r="M92" s="60">
        <f t="shared" si="10"/>
        <v>0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</v>
      </c>
      <c r="F93" s="24">
        <v>0</v>
      </c>
      <c r="G93" s="24">
        <v>0</v>
      </c>
      <c r="H93" s="24">
        <v>0</v>
      </c>
      <c r="I93" s="24">
        <f t="shared" si="6"/>
        <v>1</v>
      </c>
      <c r="J93" s="24">
        <f t="shared" si="7"/>
        <v>0</v>
      </c>
      <c r="K93" s="24">
        <f t="shared" si="8"/>
        <v>1</v>
      </c>
      <c r="L93" s="26">
        <f t="shared" si="9"/>
        <v>0</v>
      </c>
      <c r="M93" s="60">
        <f t="shared" si="10"/>
        <v>33.299999999999997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0</v>
      </c>
      <c r="F94" s="24">
        <v>1</v>
      </c>
      <c r="G94" s="24">
        <v>0</v>
      </c>
      <c r="H94" s="24">
        <v>0</v>
      </c>
      <c r="I94" s="24">
        <f t="shared" si="6"/>
        <v>1</v>
      </c>
      <c r="J94" s="24">
        <f t="shared" si="7"/>
        <v>0</v>
      </c>
      <c r="K94" s="24">
        <f t="shared" si="8"/>
        <v>1</v>
      </c>
      <c r="L94" s="26">
        <f t="shared" si="9"/>
        <v>0</v>
      </c>
      <c r="M94" s="60">
        <f t="shared" si="10"/>
        <v>33.299999999999997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0</v>
      </c>
      <c r="F95" s="24">
        <v>0</v>
      </c>
      <c r="G95" s="24">
        <v>0</v>
      </c>
      <c r="H95" s="24">
        <v>0</v>
      </c>
      <c r="I95" s="24">
        <f t="shared" si="6"/>
        <v>0</v>
      </c>
      <c r="J95" s="24">
        <f t="shared" si="7"/>
        <v>0</v>
      </c>
      <c r="K95" s="24">
        <f t="shared" si="8"/>
        <v>0</v>
      </c>
      <c r="L95" s="26">
        <f t="shared" si="9"/>
        <v>0</v>
      </c>
      <c r="M95" s="60">
        <f t="shared" si="10"/>
        <v>0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0</v>
      </c>
      <c r="F96" s="24">
        <v>0</v>
      </c>
      <c r="G96" s="24">
        <v>0</v>
      </c>
      <c r="H96" s="24">
        <v>0</v>
      </c>
      <c r="I96" s="24">
        <f t="shared" si="6"/>
        <v>0</v>
      </c>
      <c r="J96" s="24">
        <f t="shared" si="7"/>
        <v>0</v>
      </c>
      <c r="K96" s="24">
        <f t="shared" si="8"/>
        <v>0</v>
      </c>
      <c r="L96" s="26">
        <f t="shared" si="9"/>
        <v>0</v>
      </c>
      <c r="M96" s="60">
        <f t="shared" si="10"/>
        <v>0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0</v>
      </c>
      <c r="F97" s="24">
        <v>0</v>
      </c>
      <c r="G97" s="24">
        <v>0</v>
      </c>
      <c r="H97" s="24">
        <v>0</v>
      </c>
      <c r="I97" s="24">
        <f t="shared" si="6"/>
        <v>0</v>
      </c>
      <c r="J97" s="24">
        <f t="shared" si="7"/>
        <v>0</v>
      </c>
      <c r="K97" s="24">
        <f t="shared" si="8"/>
        <v>0</v>
      </c>
      <c r="L97" s="26">
        <f t="shared" si="9"/>
        <v>0</v>
      </c>
      <c r="M97" s="60">
        <f t="shared" si="10"/>
        <v>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0</v>
      </c>
      <c r="F98" s="24">
        <v>0</v>
      </c>
      <c r="G98" s="24">
        <v>0</v>
      </c>
      <c r="H98" s="24">
        <v>0</v>
      </c>
      <c r="I98" s="24">
        <f t="shared" si="6"/>
        <v>0</v>
      </c>
      <c r="J98" s="24">
        <f t="shared" si="7"/>
        <v>0</v>
      </c>
      <c r="K98" s="24">
        <f t="shared" si="8"/>
        <v>0</v>
      </c>
      <c r="L98" s="26">
        <f t="shared" si="9"/>
        <v>0</v>
      </c>
      <c r="M98" s="60">
        <f t="shared" si="10"/>
        <v>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0</v>
      </c>
      <c r="F99" s="24">
        <v>1</v>
      </c>
      <c r="G99" s="24">
        <v>0</v>
      </c>
      <c r="H99" s="24">
        <v>0</v>
      </c>
      <c r="I99" s="24">
        <f t="shared" si="6"/>
        <v>1</v>
      </c>
      <c r="J99" s="24">
        <f t="shared" si="7"/>
        <v>0</v>
      </c>
      <c r="K99" s="24">
        <f t="shared" si="8"/>
        <v>1</v>
      </c>
      <c r="L99" s="26">
        <f t="shared" si="9"/>
        <v>0</v>
      </c>
      <c r="M99" s="60">
        <f t="shared" si="10"/>
        <v>33.299999999999997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0</v>
      </c>
      <c r="G100" s="24">
        <v>0</v>
      </c>
      <c r="H100" s="24">
        <v>0</v>
      </c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</v>
      </c>
      <c r="F101" s="5">
        <f t="shared" si="11"/>
        <v>2</v>
      </c>
      <c r="G101" s="5">
        <f t="shared" si="11"/>
        <v>0</v>
      </c>
      <c r="H101" s="5">
        <f t="shared" si="11"/>
        <v>0</v>
      </c>
      <c r="I101" s="5">
        <f t="shared" si="11"/>
        <v>3</v>
      </c>
      <c r="J101" s="5">
        <f t="shared" si="11"/>
        <v>0</v>
      </c>
      <c r="K101" s="5">
        <f t="shared" si="11"/>
        <v>3</v>
      </c>
      <c r="L101" s="51">
        <f t="shared" si="9"/>
        <v>0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0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0</v>
      </c>
      <c r="F106" s="24">
        <v>1</v>
      </c>
      <c r="G106" s="24">
        <v>0</v>
      </c>
      <c r="H106" s="24">
        <v>0</v>
      </c>
      <c r="I106" s="24">
        <f t="shared" si="12"/>
        <v>1</v>
      </c>
      <c r="J106" s="24">
        <f t="shared" si="13"/>
        <v>0</v>
      </c>
      <c r="K106" s="24">
        <f t="shared" ref="K106:K116" si="15">SUM(I106,J106)</f>
        <v>1</v>
      </c>
      <c r="L106" s="26">
        <f t="shared" si="14"/>
        <v>0</v>
      </c>
      <c r="M106" s="60">
        <f t="shared" ref="M106:M117" si="16">IF(K106=0,0,ROUND(K106/K$117*100,1))</f>
        <v>25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0</v>
      </c>
      <c r="G107" s="24">
        <v>0</v>
      </c>
      <c r="H107" s="24">
        <v>0</v>
      </c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0</v>
      </c>
      <c r="F108" s="24">
        <v>0</v>
      </c>
      <c r="G108" s="24">
        <v>0</v>
      </c>
      <c r="H108" s="24">
        <v>0</v>
      </c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0</v>
      </c>
      <c r="F109" s="24">
        <v>0</v>
      </c>
      <c r="G109" s="24">
        <v>0</v>
      </c>
      <c r="H109" s="24">
        <v>0</v>
      </c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</v>
      </c>
      <c r="F110" s="24">
        <v>0</v>
      </c>
      <c r="G110" s="24">
        <v>0</v>
      </c>
      <c r="H110" s="24">
        <v>0</v>
      </c>
      <c r="I110" s="24">
        <f t="shared" si="12"/>
        <v>1</v>
      </c>
      <c r="J110" s="24">
        <f t="shared" si="13"/>
        <v>0</v>
      </c>
      <c r="K110" s="24">
        <f t="shared" si="15"/>
        <v>1</v>
      </c>
      <c r="L110" s="26">
        <f t="shared" si="14"/>
        <v>0</v>
      </c>
      <c r="M110" s="60">
        <f t="shared" si="16"/>
        <v>25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0</v>
      </c>
      <c r="F111" s="24">
        <v>1</v>
      </c>
      <c r="G111" s="24">
        <v>0</v>
      </c>
      <c r="H111" s="24">
        <v>0</v>
      </c>
      <c r="I111" s="24">
        <f t="shared" si="12"/>
        <v>1</v>
      </c>
      <c r="J111" s="24">
        <f t="shared" si="13"/>
        <v>0</v>
      </c>
      <c r="K111" s="24">
        <f t="shared" si="15"/>
        <v>1</v>
      </c>
      <c r="L111" s="26">
        <f t="shared" si="14"/>
        <v>0</v>
      </c>
      <c r="M111" s="60">
        <f t="shared" si="16"/>
        <v>25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0</v>
      </c>
      <c r="F112" s="24">
        <v>0</v>
      </c>
      <c r="G112" s="24">
        <v>0</v>
      </c>
      <c r="H112" s="24">
        <v>0</v>
      </c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0</v>
      </c>
      <c r="F113" s="24">
        <v>0</v>
      </c>
      <c r="G113" s="24">
        <v>0</v>
      </c>
      <c r="H113" s="24">
        <v>0</v>
      </c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0</v>
      </c>
      <c r="F114" s="24">
        <v>0</v>
      </c>
      <c r="G114" s="24">
        <v>0</v>
      </c>
      <c r="H114" s="24">
        <v>0</v>
      </c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</v>
      </c>
      <c r="F115" s="24">
        <v>0</v>
      </c>
      <c r="G115" s="24">
        <v>0</v>
      </c>
      <c r="H115" s="24">
        <v>0</v>
      </c>
      <c r="I115" s="24">
        <f t="shared" si="12"/>
        <v>1</v>
      </c>
      <c r="J115" s="24">
        <f t="shared" si="13"/>
        <v>0</v>
      </c>
      <c r="K115" s="24">
        <f t="shared" si="15"/>
        <v>1</v>
      </c>
      <c r="L115" s="26">
        <f t="shared" si="14"/>
        <v>0</v>
      </c>
      <c r="M115" s="60">
        <f t="shared" si="16"/>
        <v>25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0</v>
      </c>
      <c r="F116" s="24">
        <v>0</v>
      </c>
      <c r="G116" s="24">
        <v>0</v>
      </c>
      <c r="H116" s="24">
        <v>0</v>
      </c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</v>
      </c>
      <c r="F117" s="5">
        <f t="shared" si="17"/>
        <v>2</v>
      </c>
      <c r="G117" s="5">
        <f t="shared" si="17"/>
        <v>0</v>
      </c>
      <c r="H117" s="5">
        <f t="shared" si="17"/>
        <v>0</v>
      </c>
      <c r="I117" s="5">
        <f t="shared" si="17"/>
        <v>4</v>
      </c>
      <c r="J117" s="5">
        <f t="shared" si="17"/>
        <v>0</v>
      </c>
      <c r="K117" s="5">
        <f t="shared" si="17"/>
        <v>4</v>
      </c>
      <c r="L117" s="51">
        <f t="shared" si="14"/>
        <v>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</v>
      </c>
      <c r="F121" s="23">
        <v>0</v>
      </c>
      <c r="G121" s="23">
        <v>0</v>
      </c>
      <c r="H121" s="23">
        <v>0</v>
      </c>
      <c r="I121" s="23">
        <f t="shared" ref="I121:I132" si="18">SUM(E121:F121)</f>
        <v>1</v>
      </c>
      <c r="J121" s="23">
        <f t="shared" ref="J121:J132" si="19">SUM(G121:H121)</f>
        <v>0</v>
      </c>
      <c r="K121" s="23">
        <f>SUM(I121,J121)</f>
        <v>1</v>
      </c>
      <c r="L121" s="25">
        <f t="shared" ref="L121:L133" si="20">IF(K121=0,0,ROUND(J121/K121*100,1))</f>
        <v>0</v>
      </c>
      <c r="M121" s="59">
        <f>IF(K121=0,0,ROUND(K121/K$133*100,1))</f>
        <v>11.1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0</v>
      </c>
      <c r="F122" s="24">
        <v>1</v>
      </c>
      <c r="G122" s="24">
        <v>0</v>
      </c>
      <c r="H122" s="24">
        <v>0</v>
      </c>
      <c r="I122" s="24">
        <f t="shared" si="18"/>
        <v>1</v>
      </c>
      <c r="J122" s="24">
        <f t="shared" si="19"/>
        <v>0</v>
      </c>
      <c r="K122" s="24">
        <f t="shared" ref="K122:K132" si="21">SUM(I122,J122)</f>
        <v>1</v>
      </c>
      <c r="L122" s="26">
        <f t="shared" si="20"/>
        <v>0</v>
      </c>
      <c r="M122" s="60">
        <f t="shared" ref="M122:M133" si="22">IF(K122=0,0,ROUND(K122/K$133*100,1))</f>
        <v>11.1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0</v>
      </c>
      <c r="F123" s="24">
        <v>0</v>
      </c>
      <c r="G123" s="24">
        <v>0</v>
      </c>
      <c r="H123" s="24">
        <v>0</v>
      </c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</v>
      </c>
      <c r="F124" s="24">
        <v>1</v>
      </c>
      <c r="G124" s="24">
        <v>0</v>
      </c>
      <c r="H124" s="24">
        <v>0</v>
      </c>
      <c r="I124" s="24">
        <f t="shared" si="18"/>
        <v>2</v>
      </c>
      <c r="J124" s="24">
        <f t="shared" si="19"/>
        <v>0</v>
      </c>
      <c r="K124" s="24">
        <f t="shared" si="21"/>
        <v>2</v>
      </c>
      <c r="L124" s="26">
        <f t="shared" si="20"/>
        <v>0</v>
      </c>
      <c r="M124" s="60">
        <f t="shared" si="22"/>
        <v>22.2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0</v>
      </c>
      <c r="F125" s="24">
        <v>1</v>
      </c>
      <c r="G125" s="24">
        <v>0</v>
      </c>
      <c r="H125" s="24">
        <v>0</v>
      </c>
      <c r="I125" s="24">
        <f t="shared" si="18"/>
        <v>1</v>
      </c>
      <c r="J125" s="24">
        <f t="shared" si="19"/>
        <v>0</v>
      </c>
      <c r="K125" s="24">
        <f t="shared" si="21"/>
        <v>1</v>
      </c>
      <c r="L125" s="26">
        <f t="shared" si="20"/>
        <v>0</v>
      </c>
      <c r="M125" s="60">
        <f t="shared" si="22"/>
        <v>11.1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0</v>
      </c>
      <c r="F126" s="24">
        <v>0</v>
      </c>
      <c r="G126" s="24">
        <v>0</v>
      </c>
      <c r="H126" s="24">
        <v>0</v>
      </c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0</v>
      </c>
      <c r="F127" s="24">
        <v>0</v>
      </c>
      <c r="G127" s="24">
        <v>0</v>
      </c>
      <c r="H127" s="24">
        <v>0</v>
      </c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0</v>
      </c>
      <c r="F128" s="24">
        <v>1</v>
      </c>
      <c r="G128" s="24">
        <v>0</v>
      </c>
      <c r="H128" s="24">
        <v>0</v>
      </c>
      <c r="I128" s="24">
        <f t="shared" si="18"/>
        <v>1</v>
      </c>
      <c r="J128" s="24">
        <f t="shared" si="19"/>
        <v>0</v>
      </c>
      <c r="K128" s="24">
        <f t="shared" si="21"/>
        <v>1</v>
      </c>
      <c r="L128" s="26">
        <f t="shared" si="20"/>
        <v>0</v>
      </c>
      <c r="M128" s="60">
        <f t="shared" si="22"/>
        <v>11.1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0</v>
      </c>
      <c r="F129" s="24">
        <v>0</v>
      </c>
      <c r="G129" s="24">
        <v>0</v>
      </c>
      <c r="H129" s="24">
        <v>0</v>
      </c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0</v>
      </c>
      <c r="F130" s="24">
        <v>0</v>
      </c>
      <c r="G130" s="24">
        <v>0</v>
      </c>
      <c r="H130" s="24">
        <v>0</v>
      </c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</v>
      </c>
      <c r="F131" s="24">
        <v>1</v>
      </c>
      <c r="G131" s="24">
        <v>0</v>
      </c>
      <c r="H131" s="24">
        <v>0</v>
      </c>
      <c r="I131" s="24">
        <f t="shared" si="18"/>
        <v>3</v>
      </c>
      <c r="J131" s="24">
        <f t="shared" si="19"/>
        <v>0</v>
      </c>
      <c r="K131" s="24">
        <f t="shared" si="21"/>
        <v>3</v>
      </c>
      <c r="L131" s="26">
        <f t="shared" si="20"/>
        <v>0</v>
      </c>
      <c r="M131" s="60">
        <f t="shared" si="22"/>
        <v>33.299999999999997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0</v>
      </c>
      <c r="F132" s="24">
        <v>0</v>
      </c>
      <c r="G132" s="24">
        <v>0</v>
      </c>
      <c r="H132" s="24">
        <v>0</v>
      </c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4</v>
      </c>
      <c r="F133" s="5">
        <f t="shared" si="23"/>
        <v>5</v>
      </c>
      <c r="G133" s="5">
        <f t="shared" si="23"/>
        <v>0</v>
      </c>
      <c r="H133" s="5">
        <f t="shared" si="23"/>
        <v>0</v>
      </c>
      <c r="I133" s="5">
        <f t="shared" si="23"/>
        <v>9</v>
      </c>
      <c r="J133" s="5">
        <f t="shared" si="23"/>
        <v>0</v>
      </c>
      <c r="K133" s="5">
        <f t="shared" si="23"/>
        <v>9</v>
      </c>
      <c r="L133" s="51">
        <f t="shared" si="20"/>
        <v>0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(5)</v>
      </c>
      <c r="C43" s="475"/>
      <c r="D43" s="475"/>
      <c r="E43" s="475"/>
      <c r="F43" s="475"/>
      <c r="G43" s="475"/>
      <c r="H43" s="475"/>
      <c r="I43" s="475"/>
      <c r="J43" s="475" t="str">
        <f>E87</f>
        <v>(6)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(7)</v>
      </c>
      <c r="C69" s="475"/>
      <c r="D69" s="475"/>
      <c r="E69" s="475"/>
      <c r="F69" s="475"/>
      <c r="G69" s="475"/>
      <c r="H69" s="475"/>
      <c r="I69" s="475"/>
      <c r="J69" s="475" t="str">
        <f>E119</f>
        <v>(8)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0</v>
      </c>
      <c r="F73" s="23">
        <v>0</v>
      </c>
      <c r="G73" s="23">
        <v>0</v>
      </c>
      <c r="H73" s="23">
        <v>0</v>
      </c>
      <c r="I73" s="23">
        <f t="shared" ref="I73:I84" si="0">SUM(E73:F73)</f>
        <v>0</v>
      </c>
      <c r="J73" s="23">
        <f t="shared" ref="J73:J84" si="1">SUM(G73:H73)</f>
        <v>0</v>
      </c>
      <c r="K73" s="23">
        <f>SUM(I73,J73)</f>
        <v>0</v>
      </c>
      <c r="L73" s="25">
        <f>IF(K73=0,0,ROUND(J73/K73*100,1))</f>
        <v>0</v>
      </c>
      <c r="M73" s="59">
        <f>IF(K73=0,0,ROUND(K73/K$85*100,1))</f>
        <v>0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0</v>
      </c>
      <c r="F74" s="24">
        <v>0</v>
      </c>
      <c r="G74" s="24">
        <v>0</v>
      </c>
      <c r="H74" s="24">
        <v>0</v>
      </c>
      <c r="I74" s="24">
        <f t="shared" si="0"/>
        <v>0</v>
      </c>
      <c r="J74" s="24">
        <f t="shared" si="1"/>
        <v>0</v>
      </c>
      <c r="K74" s="24">
        <f t="shared" ref="K74:K84" si="2">SUM(I74,J74)</f>
        <v>0</v>
      </c>
      <c r="L74" s="26">
        <f t="shared" ref="L74:L84" si="3">IF(K74=0,0,ROUND(J74/K74*100,1))</f>
        <v>0</v>
      </c>
      <c r="M74" s="60">
        <f t="shared" ref="M74:M84" si="4">IF(K74=0,0,ROUND(K74/K$85*100,1))</f>
        <v>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0</v>
      </c>
      <c r="F75" s="24">
        <v>0</v>
      </c>
      <c r="G75" s="24">
        <v>0</v>
      </c>
      <c r="H75" s="24">
        <v>0</v>
      </c>
      <c r="I75" s="24">
        <f t="shared" si="0"/>
        <v>0</v>
      </c>
      <c r="J75" s="24">
        <f t="shared" si="1"/>
        <v>0</v>
      </c>
      <c r="K75" s="24">
        <f t="shared" si="2"/>
        <v>0</v>
      </c>
      <c r="L75" s="26">
        <f t="shared" si="3"/>
        <v>0</v>
      </c>
      <c r="M75" s="60">
        <f t="shared" si="4"/>
        <v>0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0</v>
      </c>
      <c r="F76" s="24">
        <v>0</v>
      </c>
      <c r="G76" s="24">
        <v>0</v>
      </c>
      <c r="H76" s="24">
        <v>0</v>
      </c>
      <c r="I76" s="24">
        <f t="shared" si="0"/>
        <v>0</v>
      </c>
      <c r="J76" s="24">
        <f t="shared" si="1"/>
        <v>0</v>
      </c>
      <c r="K76" s="24">
        <f t="shared" si="2"/>
        <v>0</v>
      </c>
      <c r="L76" s="26">
        <f t="shared" si="3"/>
        <v>0</v>
      </c>
      <c r="M76" s="60">
        <f t="shared" si="4"/>
        <v>0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0</v>
      </c>
      <c r="F77" s="24">
        <v>1</v>
      </c>
      <c r="G77" s="24">
        <v>0</v>
      </c>
      <c r="H77" s="24">
        <v>0</v>
      </c>
      <c r="I77" s="24">
        <f t="shared" si="0"/>
        <v>1</v>
      </c>
      <c r="J77" s="24">
        <f t="shared" si="1"/>
        <v>0</v>
      </c>
      <c r="K77" s="24">
        <f t="shared" si="2"/>
        <v>1</v>
      </c>
      <c r="L77" s="26">
        <f t="shared" si="3"/>
        <v>0</v>
      </c>
      <c r="M77" s="60">
        <f t="shared" si="4"/>
        <v>100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0</v>
      </c>
      <c r="G78" s="24">
        <v>0</v>
      </c>
      <c r="H78" s="24">
        <v>0</v>
      </c>
      <c r="I78" s="24">
        <f t="shared" si="0"/>
        <v>0</v>
      </c>
      <c r="J78" s="24">
        <f t="shared" si="1"/>
        <v>0</v>
      </c>
      <c r="K78" s="24">
        <f t="shared" si="2"/>
        <v>0</v>
      </c>
      <c r="L78" s="26">
        <f t="shared" si="3"/>
        <v>0</v>
      </c>
      <c r="M78" s="60">
        <f t="shared" si="4"/>
        <v>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0</v>
      </c>
      <c r="F79" s="24">
        <v>0</v>
      </c>
      <c r="G79" s="24">
        <v>0</v>
      </c>
      <c r="H79" s="24">
        <v>0</v>
      </c>
      <c r="I79" s="24">
        <f t="shared" si="0"/>
        <v>0</v>
      </c>
      <c r="J79" s="24">
        <f t="shared" si="1"/>
        <v>0</v>
      </c>
      <c r="K79" s="24">
        <f t="shared" si="2"/>
        <v>0</v>
      </c>
      <c r="L79" s="26">
        <f t="shared" si="3"/>
        <v>0</v>
      </c>
      <c r="M79" s="60">
        <f t="shared" si="4"/>
        <v>0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0</v>
      </c>
      <c r="F80" s="24">
        <v>0</v>
      </c>
      <c r="G80" s="24">
        <v>0</v>
      </c>
      <c r="H80" s="24">
        <v>0</v>
      </c>
      <c r="I80" s="24">
        <f t="shared" si="0"/>
        <v>0</v>
      </c>
      <c r="J80" s="24">
        <f t="shared" si="1"/>
        <v>0</v>
      </c>
      <c r="K80" s="24">
        <f t="shared" si="2"/>
        <v>0</v>
      </c>
      <c r="L80" s="26">
        <f t="shared" si="3"/>
        <v>0</v>
      </c>
      <c r="M80" s="60">
        <f t="shared" si="4"/>
        <v>0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0</v>
      </c>
      <c r="F81" s="24">
        <v>0</v>
      </c>
      <c r="G81" s="24">
        <v>0</v>
      </c>
      <c r="H81" s="24">
        <v>0</v>
      </c>
      <c r="I81" s="24">
        <f t="shared" si="0"/>
        <v>0</v>
      </c>
      <c r="J81" s="24">
        <f t="shared" si="1"/>
        <v>0</v>
      </c>
      <c r="K81" s="24">
        <f t="shared" si="2"/>
        <v>0</v>
      </c>
      <c r="L81" s="26">
        <f t="shared" si="3"/>
        <v>0</v>
      </c>
      <c r="M81" s="60">
        <f t="shared" si="4"/>
        <v>0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0</v>
      </c>
      <c r="F82" s="24">
        <v>0</v>
      </c>
      <c r="G82" s="24">
        <v>0</v>
      </c>
      <c r="H82" s="24">
        <v>0</v>
      </c>
      <c r="I82" s="24">
        <f t="shared" si="0"/>
        <v>0</v>
      </c>
      <c r="J82" s="24">
        <f t="shared" si="1"/>
        <v>0</v>
      </c>
      <c r="K82" s="24">
        <f t="shared" si="2"/>
        <v>0</v>
      </c>
      <c r="L82" s="26">
        <f t="shared" si="3"/>
        <v>0</v>
      </c>
      <c r="M82" s="60">
        <f t="shared" si="4"/>
        <v>0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0</v>
      </c>
      <c r="F83" s="24">
        <v>0</v>
      </c>
      <c r="G83" s="24">
        <v>0</v>
      </c>
      <c r="H83" s="24">
        <v>0</v>
      </c>
      <c r="I83" s="24">
        <f t="shared" si="0"/>
        <v>0</v>
      </c>
      <c r="J83" s="24">
        <f t="shared" si="1"/>
        <v>0</v>
      </c>
      <c r="K83" s="24">
        <f t="shared" si="2"/>
        <v>0</v>
      </c>
      <c r="L83" s="26">
        <f t="shared" si="3"/>
        <v>0</v>
      </c>
      <c r="M83" s="60">
        <f t="shared" si="4"/>
        <v>0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0</v>
      </c>
      <c r="F84" s="24">
        <v>0</v>
      </c>
      <c r="G84" s="24">
        <v>0</v>
      </c>
      <c r="H84" s="24">
        <v>0</v>
      </c>
      <c r="I84" s="24">
        <f t="shared" si="0"/>
        <v>0</v>
      </c>
      <c r="J84" s="24">
        <f t="shared" si="1"/>
        <v>0</v>
      </c>
      <c r="K84" s="24">
        <f t="shared" si="2"/>
        <v>0</v>
      </c>
      <c r="L84" s="26">
        <f t="shared" si="3"/>
        <v>0</v>
      </c>
      <c r="M84" s="60">
        <f t="shared" si="4"/>
        <v>0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0</v>
      </c>
      <c r="F85" s="5">
        <f t="shared" si="5"/>
        <v>1</v>
      </c>
      <c r="G85" s="5">
        <f t="shared" si="5"/>
        <v>0</v>
      </c>
      <c r="H85" s="5">
        <f t="shared" si="5"/>
        <v>0</v>
      </c>
      <c r="I85" s="5">
        <f t="shared" si="5"/>
        <v>1</v>
      </c>
      <c r="J85" s="5">
        <f t="shared" si="5"/>
        <v>0</v>
      </c>
      <c r="K85" s="5">
        <f t="shared" si="5"/>
        <v>1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564</v>
      </c>
      <c r="F89" s="23">
        <v>123</v>
      </c>
      <c r="G89" s="23">
        <v>19</v>
      </c>
      <c r="H89" s="23">
        <v>2</v>
      </c>
      <c r="I89" s="23">
        <f t="shared" ref="I89:I100" si="6">SUM(E89:F89)</f>
        <v>687</v>
      </c>
      <c r="J89" s="23">
        <f t="shared" ref="J89:J100" si="7">SUM(G89:H89)</f>
        <v>21</v>
      </c>
      <c r="K89" s="23">
        <f>SUM(I89,J89)</f>
        <v>708</v>
      </c>
      <c r="L89" s="25">
        <f>IF(K89=0,0,ROUND(J89/K89*100,1))</f>
        <v>3</v>
      </c>
      <c r="M89" s="59">
        <f>IF(K89=0,0,ROUND(K89/K$101*100,1))</f>
        <v>10.5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592</v>
      </c>
      <c r="F90" s="24">
        <v>56</v>
      </c>
      <c r="G90" s="24">
        <v>44</v>
      </c>
      <c r="H90" s="24">
        <v>5</v>
      </c>
      <c r="I90" s="24">
        <f t="shared" si="6"/>
        <v>648</v>
      </c>
      <c r="J90" s="24">
        <f t="shared" si="7"/>
        <v>49</v>
      </c>
      <c r="K90" s="24">
        <f t="shared" ref="K90:K100" si="8">SUM(I90,J90)</f>
        <v>697</v>
      </c>
      <c r="L90" s="26">
        <f t="shared" ref="L90:L101" si="9">IF(K90=0,0,ROUND(J90/K90*100,1))</f>
        <v>7</v>
      </c>
      <c r="M90" s="60">
        <f t="shared" ref="M90:M101" si="10">IF(K90=0,0,ROUND(K90/K$101*100,1))</f>
        <v>10.3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503</v>
      </c>
      <c r="F91" s="24">
        <v>45</v>
      </c>
      <c r="G91" s="24">
        <v>42</v>
      </c>
      <c r="H91" s="24">
        <v>4</v>
      </c>
      <c r="I91" s="24">
        <f t="shared" si="6"/>
        <v>548</v>
      </c>
      <c r="J91" s="24">
        <f t="shared" si="7"/>
        <v>46</v>
      </c>
      <c r="K91" s="24">
        <f t="shared" si="8"/>
        <v>594</v>
      </c>
      <c r="L91" s="26">
        <f t="shared" si="9"/>
        <v>7.7</v>
      </c>
      <c r="M91" s="60">
        <f t="shared" si="10"/>
        <v>8.8000000000000007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463</v>
      </c>
      <c r="F92" s="24">
        <v>64</v>
      </c>
      <c r="G92" s="24">
        <v>36</v>
      </c>
      <c r="H92" s="24">
        <v>2</v>
      </c>
      <c r="I92" s="24">
        <f t="shared" si="6"/>
        <v>527</v>
      </c>
      <c r="J92" s="24">
        <f t="shared" si="7"/>
        <v>38</v>
      </c>
      <c r="K92" s="24">
        <f t="shared" si="8"/>
        <v>565</v>
      </c>
      <c r="L92" s="26">
        <f t="shared" si="9"/>
        <v>6.7</v>
      </c>
      <c r="M92" s="60">
        <f t="shared" si="10"/>
        <v>8.4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489</v>
      </c>
      <c r="F93" s="24">
        <v>73</v>
      </c>
      <c r="G93" s="24">
        <v>46</v>
      </c>
      <c r="H93" s="24">
        <v>1</v>
      </c>
      <c r="I93" s="24">
        <f t="shared" si="6"/>
        <v>562</v>
      </c>
      <c r="J93" s="24">
        <f t="shared" si="7"/>
        <v>47</v>
      </c>
      <c r="K93" s="24">
        <f t="shared" si="8"/>
        <v>609</v>
      </c>
      <c r="L93" s="26">
        <f t="shared" si="9"/>
        <v>7.7</v>
      </c>
      <c r="M93" s="60">
        <f t="shared" si="10"/>
        <v>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382</v>
      </c>
      <c r="F94" s="24">
        <v>56</v>
      </c>
      <c r="G94" s="24">
        <v>34</v>
      </c>
      <c r="H94" s="24">
        <v>1</v>
      </c>
      <c r="I94" s="24">
        <f t="shared" si="6"/>
        <v>438</v>
      </c>
      <c r="J94" s="24">
        <f t="shared" si="7"/>
        <v>35</v>
      </c>
      <c r="K94" s="24">
        <f t="shared" si="8"/>
        <v>473</v>
      </c>
      <c r="L94" s="26">
        <f t="shared" si="9"/>
        <v>7.4</v>
      </c>
      <c r="M94" s="60">
        <f t="shared" si="10"/>
        <v>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426</v>
      </c>
      <c r="F95" s="24">
        <v>63</v>
      </c>
      <c r="G95" s="24">
        <v>36</v>
      </c>
      <c r="H95" s="24">
        <v>3</v>
      </c>
      <c r="I95" s="24">
        <f t="shared" si="6"/>
        <v>489</v>
      </c>
      <c r="J95" s="24">
        <f t="shared" si="7"/>
        <v>39</v>
      </c>
      <c r="K95" s="24">
        <f t="shared" si="8"/>
        <v>528</v>
      </c>
      <c r="L95" s="26">
        <f t="shared" si="9"/>
        <v>7.4</v>
      </c>
      <c r="M95" s="60">
        <f t="shared" si="10"/>
        <v>7.8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394</v>
      </c>
      <c r="F96" s="24">
        <v>72</v>
      </c>
      <c r="G96" s="24">
        <v>31</v>
      </c>
      <c r="H96" s="24">
        <v>6</v>
      </c>
      <c r="I96" s="24">
        <f t="shared" si="6"/>
        <v>466</v>
      </c>
      <c r="J96" s="24">
        <f t="shared" si="7"/>
        <v>37</v>
      </c>
      <c r="K96" s="24">
        <f t="shared" si="8"/>
        <v>503</v>
      </c>
      <c r="L96" s="26">
        <f t="shared" si="9"/>
        <v>7.4</v>
      </c>
      <c r="M96" s="60">
        <f t="shared" si="10"/>
        <v>7.5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364</v>
      </c>
      <c r="F97" s="24">
        <v>72</v>
      </c>
      <c r="G97" s="24">
        <v>36</v>
      </c>
      <c r="H97" s="24">
        <v>5</v>
      </c>
      <c r="I97" s="24">
        <f t="shared" si="6"/>
        <v>436</v>
      </c>
      <c r="J97" s="24">
        <f t="shared" si="7"/>
        <v>41</v>
      </c>
      <c r="K97" s="24">
        <f t="shared" si="8"/>
        <v>477</v>
      </c>
      <c r="L97" s="26">
        <f t="shared" si="9"/>
        <v>8.6</v>
      </c>
      <c r="M97" s="60">
        <f t="shared" si="10"/>
        <v>7.1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410</v>
      </c>
      <c r="F98" s="24">
        <v>80</v>
      </c>
      <c r="G98" s="24">
        <v>22</v>
      </c>
      <c r="H98" s="24">
        <v>5</v>
      </c>
      <c r="I98" s="24">
        <f t="shared" si="6"/>
        <v>490</v>
      </c>
      <c r="J98" s="24">
        <f t="shared" si="7"/>
        <v>27</v>
      </c>
      <c r="K98" s="24">
        <f t="shared" si="8"/>
        <v>517</v>
      </c>
      <c r="L98" s="26">
        <f t="shared" si="9"/>
        <v>5.2</v>
      </c>
      <c r="M98" s="60">
        <f t="shared" si="10"/>
        <v>7.7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462</v>
      </c>
      <c r="F99" s="24">
        <v>87</v>
      </c>
      <c r="G99" s="24">
        <v>22</v>
      </c>
      <c r="H99" s="24">
        <v>4</v>
      </c>
      <c r="I99" s="24">
        <f t="shared" si="6"/>
        <v>549</v>
      </c>
      <c r="J99" s="24">
        <f t="shared" si="7"/>
        <v>26</v>
      </c>
      <c r="K99" s="24">
        <f t="shared" si="8"/>
        <v>575</v>
      </c>
      <c r="L99" s="26">
        <f t="shared" si="9"/>
        <v>4.5</v>
      </c>
      <c r="M99" s="60">
        <f t="shared" si="10"/>
        <v>8.5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455</v>
      </c>
      <c r="F100" s="24">
        <v>22</v>
      </c>
      <c r="G100" s="24">
        <v>20</v>
      </c>
      <c r="H100" s="24">
        <v>2</v>
      </c>
      <c r="I100" s="24">
        <f t="shared" si="6"/>
        <v>477</v>
      </c>
      <c r="J100" s="24">
        <f t="shared" si="7"/>
        <v>22</v>
      </c>
      <c r="K100" s="24">
        <f t="shared" si="8"/>
        <v>499</v>
      </c>
      <c r="L100" s="26">
        <f t="shared" si="9"/>
        <v>4.4000000000000004</v>
      </c>
      <c r="M100" s="60">
        <f t="shared" si="10"/>
        <v>7.4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5504</v>
      </c>
      <c r="F101" s="5">
        <f t="shared" si="11"/>
        <v>813</v>
      </c>
      <c r="G101" s="5">
        <f t="shared" si="11"/>
        <v>388</v>
      </c>
      <c r="H101" s="5">
        <f t="shared" si="11"/>
        <v>40</v>
      </c>
      <c r="I101" s="5">
        <f t="shared" si="11"/>
        <v>6317</v>
      </c>
      <c r="J101" s="5">
        <f t="shared" si="11"/>
        <v>428</v>
      </c>
      <c r="K101" s="5">
        <f t="shared" si="11"/>
        <v>6745</v>
      </c>
      <c r="L101" s="51">
        <f t="shared" si="9"/>
        <v>6.3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1</v>
      </c>
      <c r="J105" s="23">
        <f t="shared" ref="J105:J116" si="13">SUM(G105:H105)</f>
        <v>0</v>
      </c>
      <c r="K105" s="23">
        <f>SUM(I105,J105)</f>
        <v>1</v>
      </c>
      <c r="L105" s="25">
        <f t="shared" ref="L105:L117" si="14">IF(K105=0,0,ROUND(J105/K105*100,1))</f>
        <v>0</v>
      </c>
      <c r="M105" s="59">
        <f>IF(K105=0,0,ROUND(K105/K$117*100,1))</f>
        <v>0.2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16</v>
      </c>
      <c r="F106" s="24">
        <v>6</v>
      </c>
      <c r="G106" s="24">
        <v>7</v>
      </c>
      <c r="H106" s="24">
        <v>0</v>
      </c>
      <c r="I106" s="24">
        <f t="shared" si="12"/>
        <v>22</v>
      </c>
      <c r="J106" s="24">
        <f t="shared" si="13"/>
        <v>7</v>
      </c>
      <c r="K106" s="24">
        <f t="shared" ref="K106:K116" si="15">SUM(I106,J106)</f>
        <v>29</v>
      </c>
      <c r="L106" s="26">
        <f t="shared" si="14"/>
        <v>24.1</v>
      </c>
      <c r="M106" s="60">
        <f t="shared" ref="M106:M117" si="16">IF(K106=0,0,ROUND(K106/K$117*100,1))</f>
        <v>4.7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45</v>
      </c>
      <c r="F107" s="24">
        <v>5</v>
      </c>
      <c r="G107" s="24">
        <v>1</v>
      </c>
      <c r="H107" s="24">
        <v>1</v>
      </c>
      <c r="I107" s="24">
        <f t="shared" si="12"/>
        <v>50</v>
      </c>
      <c r="J107" s="24">
        <f t="shared" si="13"/>
        <v>2</v>
      </c>
      <c r="K107" s="24">
        <f t="shared" si="15"/>
        <v>52</v>
      </c>
      <c r="L107" s="26">
        <f t="shared" si="14"/>
        <v>3.8</v>
      </c>
      <c r="M107" s="60">
        <f t="shared" si="16"/>
        <v>8.5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53</v>
      </c>
      <c r="F108" s="24">
        <v>3</v>
      </c>
      <c r="G108" s="24">
        <v>2</v>
      </c>
      <c r="H108" s="24">
        <v>0</v>
      </c>
      <c r="I108" s="24">
        <f t="shared" si="12"/>
        <v>56</v>
      </c>
      <c r="J108" s="24">
        <f t="shared" si="13"/>
        <v>2</v>
      </c>
      <c r="K108" s="24">
        <f t="shared" si="15"/>
        <v>58</v>
      </c>
      <c r="L108" s="26">
        <f t="shared" si="14"/>
        <v>3.4</v>
      </c>
      <c r="M108" s="60">
        <f t="shared" si="16"/>
        <v>9.5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53</v>
      </c>
      <c r="F109" s="24">
        <v>3</v>
      </c>
      <c r="G109" s="24">
        <v>0</v>
      </c>
      <c r="H109" s="24">
        <v>0</v>
      </c>
      <c r="I109" s="24">
        <f t="shared" si="12"/>
        <v>56</v>
      </c>
      <c r="J109" s="24">
        <f t="shared" si="13"/>
        <v>0</v>
      </c>
      <c r="K109" s="24">
        <f t="shared" si="15"/>
        <v>56</v>
      </c>
      <c r="L109" s="26">
        <f t="shared" si="14"/>
        <v>0</v>
      </c>
      <c r="M109" s="60">
        <f t="shared" si="16"/>
        <v>9.1999999999999993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55</v>
      </c>
      <c r="F110" s="24">
        <v>5</v>
      </c>
      <c r="G110" s="24">
        <v>0</v>
      </c>
      <c r="H110" s="24">
        <v>0</v>
      </c>
      <c r="I110" s="24">
        <f t="shared" si="12"/>
        <v>60</v>
      </c>
      <c r="J110" s="24">
        <f t="shared" si="13"/>
        <v>0</v>
      </c>
      <c r="K110" s="24">
        <f t="shared" si="15"/>
        <v>60</v>
      </c>
      <c r="L110" s="26">
        <f t="shared" si="14"/>
        <v>0</v>
      </c>
      <c r="M110" s="60">
        <f t="shared" si="16"/>
        <v>9.8000000000000007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45</v>
      </c>
      <c r="F111" s="24">
        <v>1</v>
      </c>
      <c r="G111" s="24">
        <v>2</v>
      </c>
      <c r="H111" s="24">
        <v>0</v>
      </c>
      <c r="I111" s="24">
        <f t="shared" si="12"/>
        <v>46</v>
      </c>
      <c r="J111" s="24">
        <f t="shared" si="13"/>
        <v>2</v>
      </c>
      <c r="K111" s="24">
        <f t="shared" si="15"/>
        <v>48</v>
      </c>
      <c r="L111" s="26">
        <f t="shared" si="14"/>
        <v>4.2</v>
      </c>
      <c r="M111" s="60">
        <f t="shared" si="16"/>
        <v>7.8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37</v>
      </c>
      <c r="F112" s="24">
        <v>4</v>
      </c>
      <c r="G112" s="24">
        <v>1</v>
      </c>
      <c r="H112" s="24">
        <v>0</v>
      </c>
      <c r="I112" s="24">
        <f t="shared" si="12"/>
        <v>41</v>
      </c>
      <c r="J112" s="24">
        <f t="shared" si="13"/>
        <v>1</v>
      </c>
      <c r="K112" s="24">
        <f t="shared" si="15"/>
        <v>42</v>
      </c>
      <c r="L112" s="26">
        <f t="shared" si="14"/>
        <v>2.4</v>
      </c>
      <c r="M112" s="60">
        <f t="shared" si="16"/>
        <v>6.9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56</v>
      </c>
      <c r="F113" s="24">
        <v>6</v>
      </c>
      <c r="G113" s="24">
        <v>2</v>
      </c>
      <c r="H113" s="24">
        <v>2</v>
      </c>
      <c r="I113" s="24">
        <f t="shared" si="12"/>
        <v>62</v>
      </c>
      <c r="J113" s="24">
        <f t="shared" si="13"/>
        <v>4</v>
      </c>
      <c r="K113" s="24">
        <f t="shared" si="15"/>
        <v>66</v>
      </c>
      <c r="L113" s="26">
        <f t="shared" si="14"/>
        <v>6.1</v>
      </c>
      <c r="M113" s="60">
        <f t="shared" si="16"/>
        <v>10.8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67</v>
      </c>
      <c r="F114" s="24">
        <v>5</v>
      </c>
      <c r="G114" s="24">
        <v>0</v>
      </c>
      <c r="H114" s="24">
        <v>1</v>
      </c>
      <c r="I114" s="24">
        <f t="shared" si="12"/>
        <v>72</v>
      </c>
      <c r="J114" s="24">
        <f t="shared" si="13"/>
        <v>1</v>
      </c>
      <c r="K114" s="24">
        <f t="shared" si="15"/>
        <v>73</v>
      </c>
      <c r="L114" s="26">
        <f t="shared" si="14"/>
        <v>1.4</v>
      </c>
      <c r="M114" s="60">
        <f t="shared" si="16"/>
        <v>11.9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68</v>
      </c>
      <c r="F115" s="24">
        <v>4</v>
      </c>
      <c r="G115" s="24">
        <v>0</v>
      </c>
      <c r="H115" s="24">
        <v>1</v>
      </c>
      <c r="I115" s="24">
        <f t="shared" si="12"/>
        <v>72</v>
      </c>
      <c r="J115" s="24">
        <f t="shared" si="13"/>
        <v>1</v>
      </c>
      <c r="K115" s="24">
        <f t="shared" si="15"/>
        <v>73</v>
      </c>
      <c r="L115" s="26">
        <f t="shared" si="14"/>
        <v>1.4</v>
      </c>
      <c r="M115" s="60">
        <f t="shared" si="16"/>
        <v>11.9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51</v>
      </c>
      <c r="F116" s="24">
        <v>2</v>
      </c>
      <c r="G116" s="24">
        <v>0</v>
      </c>
      <c r="H116" s="24">
        <v>1</v>
      </c>
      <c r="I116" s="24">
        <f t="shared" si="12"/>
        <v>53</v>
      </c>
      <c r="J116" s="24">
        <f t="shared" si="13"/>
        <v>1</v>
      </c>
      <c r="K116" s="24">
        <f t="shared" si="15"/>
        <v>54</v>
      </c>
      <c r="L116" s="26">
        <f t="shared" si="14"/>
        <v>1.9</v>
      </c>
      <c r="M116" s="60">
        <f t="shared" si="16"/>
        <v>8.8000000000000007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547</v>
      </c>
      <c r="F117" s="5">
        <f t="shared" si="17"/>
        <v>44</v>
      </c>
      <c r="G117" s="5">
        <f t="shared" si="17"/>
        <v>15</v>
      </c>
      <c r="H117" s="5">
        <f t="shared" si="17"/>
        <v>6</v>
      </c>
      <c r="I117" s="5">
        <f t="shared" si="17"/>
        <v>591</v>
      </c>
      <c r="J117" s="5">
        <f t="shared" si="17"/>
        <v>21</v>
      </c>
      <c r="K117" s="5">
        <f t="shared" si="17"/>
        <v>612</v>
      </c>
      <c r="L117" s="51">
        <f t="shared" si="14"/>
        <v>3.4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6</v>
      </c>
      <c r="F121" s="23">
        <v>0</v>
      </c>
      <c r="G121" s="23">
        <v>1</v>
      </c>
      <c r="H121" s="23">
        <v>0</v>
      </c>
      <c r="I121" s="23">
        <f t="shared" ref="I121:I132" si="18">SUM(E121:F121)</f>
        <v>6</v>
      </c>
      <c r="J121" s="23">
        <f t="shared" ref="J121:J132" si="19">SUM(G121:H121)</f>
        <v>1</v>
      </c>
      <c r="K121" s="23">
        <f>SUM(I121,J121)</f>
        <v>7</v>
      </c>
      <c r="L121" s="25">
        <f t="shared" ref="L121:L133" si="20">IF(K121=0,0,ROUND(J121/K121*100,1))</f>
        <v>14.3</v>
      </c>
      <c r="M121" s="59">
        <f>IF(K121=0,0,ROUND(K121/K$133*100,1))</f>
        <v>4.0999999999999996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15</v>
      </c>
      <c r="F122" s="24">
        <v>0</v>
      </c>
      <c r="G122" s="24">
        <v>1</v>
      </c>
      <c r="H122" s="24">
        <v>1</v>
      </c>
      <c r="I122" s="24">
        <f t="shared" si="18"/>
        <v>15</v>
      </c>
      <c r="J122" s="24">
        <f t="shared" si="19"/>
        <v>2</v>
      </c>
      <c r="K122" s="24">
        <f t="shared" ref="K122:K132" si="21">SUM(I122,J122)</f>
        <v>17</v>
      </c>
      <c r="L122" s="26">
        <f t="shared" si="20"/>
        <v>11.8</v>
      </c>
      <c r="M122" s="60">
        <f t="shared" ref="M122:M133" si="22">IF(K122=0,0,ROUND(K122/K$133*100,1))</f>
        <v>10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9</v>
      </c>
      <c r="F123" s="24">
        <v>2</v>
      </c>
      <c r="G123" s="24">
        <v>1</v>
      </c>
      <c r="H123" s="24">
        <v>0</v>
      </c>
      <c r="I123" s="24">
        <f t="shared" si="18"/>
        <v>11</v>
      </c>
      <c r="J123" s="24">
        <f t="shared" si="19"/>
        <v>1</v>
      </c>
      <c r="K123" s="24">
        <f t="shared" si="21"/>
        <v>12</v>
      </c>
      <c r="L123" s="26">
        <f t="shared" si="20"/>
        <v>8.3000000000000007</v>
      </c>
      <c r="M123" s="60">
        <f t="shared" si="22"/>
        <v>7.1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10</v>
      </c>
      <c r="F124" s="24">
        <v>2</v>
      </c>
      <c r="G124" s="24">
        <v>1</v>
      </c>
      <c r="H124" s="24">
        <v>0</v>
      </c>
      <c r="I124" s="24">
        <f t="shared" si="18"/>
        <v>12</v>
      </c>
      <c r="J124" s="24">
        <f t="shared" si="19"/>
        <v>1</v>
      </c>
      <c r="K124" s="24">
        <f t="shared" si="21"/>
        <v>13</v>
      </c>
      <c r="L124" s="26">
        <f t="shared" si="20"/>
        <v>7.7</v>
      </c>
      <c r="M124" s="60">
        <f t="shared" si="22"/>
        <v>7.6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</v>
      </c>
      <c r="F125" s="24">
        <v>2</v>
      </c>
      <c r="G125" s="24">
        <v>2</v>
      </c>
      <c r="H125" s="24">
        <v>0</v>
      </c>
      <c r="I125" s="24">
        <f t="shared" si="18"/>
        <v>7</v>
      </c>
      <c r="J125" s="24">
        <f t="shared" si="19"/>
        <v>2</v>
      </c>
      <c r="K125" s="24">
        <f t="shared" si="21"/>
        <v>9</v>
      </c>
      <c r="L125" s="26">
        <f t="shared" si="20"/>
        <v>22.2</v>
      </c>
      <c r="M125" s="60">
        <f t="shared" si="22"/>
        <v>5.3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18</v>
      </c>
      <c r="F126" s="24">
        <v>4</v>
      </c>
      <c r="G126" s="24">
        <v>1</v>
      </c>
      <c r="H126" s="24">
        <v>3</v>
      </c>
      <c r="I126" s="24">
        <f t="shared" si="18"/>
        <v>22</v>
      </c>
      <c r="J126" s="24">
        <f t="shared" si="19"/>
        <v>4</v>
      </c>
      <c r="K126" s="24">
        <f t="shared" si="21"/>
        <v>26</v>
      </c>
      <c r="L126" s="26">
        <f t="shared" si="20"/>
        <v>15.4</v>
      </c>
      <c r="M126" s="60">
        <f t="shared" si="22"/>
        <v>15.3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7</v>
      </c>
      <c r="F127" s="24">
        <v>2</v>
      </c>
      <c r="G127" s="24">
        <v>0</v>
      </c>
      <c r="H127" s="24">
        <v>0</v>
      </c>
      <c r="I127" s="24">
        <f t="shared" si="18"/>
        <v>9</v>
      </c>
      <c r="J127" s="24">
        <f t="shared" si="19"/>
        <v>0</v>
      </c>
      <c r="K127" s="24">
        <f t="shared" si="21"/>
        <v>9</v>
      </c>
      <c r="L127" s="26">
        <f t="shared" si="20"/>
        <v>0</v>
      </c>
      <c r="M127" s="60">
        <f t="shared" si="22"/>
        <v>5.3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11</v>
      </c>
      <c r="F128" s="24">
        <v>3</v>
      </c>
      <c r="G128" s="24">
        <v>0</v>
      </c>
      <c r="H128" s="24">
        <v>1</v>
      </c>
      <c r="I128" s="24">
        <f t="shared" si="18"/>
        <v>14</v>
      </c>
      <c r="J128" s="24">
        <f t="shared" si="19"/>
        <v>1</v>
      </c>
      <c r="K128" s="24">
        <f t="shared" si="21"/>
        <v>15</v>
      </c>
      <c r="L128" s="26">
        <f t="shared" si="20"/>
        <v>6.7</v>
      </c>
      <c r="M128" s="60">
        <f t="shared" si="22"/>
        <v>8.8000000000000007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9</v>
      </c>
      <c r="F129" s="24">
        <v>1</v>
      </c>
      <c r="G129" s="24">
        <v>0</v>
      </c>
      <c r="H129" s="24">
        <v>0</v>
      </c>
      <c r="I129" s="24">
        <f t="shared" si="18"/>
        <v>10</v>
      </c>
      <c r="J129" s="24">
        <f t="shared" si="19"/>
        <v>0</v>
      </c>
      <c r="K129" s="24">
        <f t="shared" si="21"/>
        <v>10</v>
      </c>
      <c r="L129" s="26">
        <f t="shared" si="20"/>
        <v>0</v>
      </c>
      <c r="M129" s="60">
        <f t="shared" si="22"/>
        <v>5.9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11</v>
      </c>
      <c r="F130" s="24">
        <v>0</v>
      </c>
      <c r="G130" s="24">
        <v>0</v>
      </c>
      <c r="H130" s="24">
        <v>0</v>
      </c>
      <c r="I130" s="24">
        <f t="shared" si="18"/>
        <v>11</v>
      </c>
      <c r="J130" s="24">
        <f t="shared" si="19"/>
        <v>0</v>
      </c>
      <c r="K130" s="24">
        <f t="shared" si="21"/>
        <v>11</v>
      </c>
      <c r="L130" s="26">
        <f t="shared" si="20"/>
        <v>0</v>
      </c>
      <c r="M130" s="60">
        <f t="shared" si="22"/>
        <v>6.5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12</v>
      </c>
      <c r="F131" s="24">
        <v>5</v>
      </c>
      <c r="G131" s="24">
        <v>2</v>
      </c>
      <c r="H131" s="24">
        <v>0</v>
      </c>
      <c r="I131" s="24">
        <f t="shared" si="18"/>
        <v>17</v>
      </c>
      <c r="J131" s="24">
        <f t="shared" si="19"/>
        <v>2</v>
      </c>
      <c r="K131" s="24">
        <f t="shared" si="21"/>
        <v>19</v>
      </c>
      <c r="L131" s="26">
        <f t="shared" si="20"/>
        <v>10.5</v>
      </c>
      <c r="M131" s="60">
        <f t="shared" si="22"/>
        <v>11.2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16</v>
      </c>
      <c r="F132" s="24">
        <v>6</v>
      </c>
      <c r="G132" s="24">
        <v>0</v>
      </c>
      <c r="H132" s="24">
        <v>0</v>
      </c>
      <c r="I132" s="24">
        <f t="shared" si="18"/>
        <v>22</v>
      </c>
      <c r="J132" s="24">
        <f t="shared" si="19"/>
        <v>0</v>
      </c>
      <c r="K132" s="24">
        <f t="shared" si="21"/>
        <v>22</v>
      </c>
      <c r="L132" s="26">
        <f t="shared" si="20"/>
        <v>0</v>
      </c>
      <c r="M132" s="60">
        <f t="shared" si="22"/>
        <v>12.9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129</v>
      </c>
      <c r="F133" s="5">
        <f t="shared" si="23"/>
        <v>27</v>
      </c>
      <c r="G133" s="5">
        <f t="shared" si="23"/>
        <v>9</v>
      </c>
      <c r="H133" s="5">
        <f t="shared" si="23"/>
        <v>5</v>
      </c>
      <c r="I133" s="5">
        <f t="shared" si="23"/>
        <v>156</v>
      </c>
      <c r="J133" s="5">
        <f t="shared" si="23"/>
        <v>14</v>
      </c>
      <c r="K133" s="5">
        <f t="shared" si="23"/>
        <v>170</v>
      </c>
      <c r="L133" s="51">
        <f t="shared" si="20"/>
        <v>8.1999999999999993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133"/>
  <sheetViews>
    <sheetView showGridLines="0" zoomScaleNormal="100" zoomScaleSheetLayoutView="100" workbookViewId="0">
      <selection activeCell="G9" sqref="G9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(9)</v>
      </c>
      <c r="C43" s="475"/>
      <c r="D43" s="475"/>
      <c r="E43" s="475"/>
      <c r="F43" s="475"/>
      <c r="G43" s="475"/>
      <c r="H43" s="475"/>
      <c r="I43" s="475"/>
      <c r="J43" s="475" t="str">
        <f>E87</f>
        <v>(10)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(11)</v>
      </c>
      <c r="C69" s="475"/>
      <c r="D69" s="475"/>
      <c r="E69" s="475"/>
      <c r="F69" s="475"/>
      <c r="G69" s="475"/>
      <c r="H69" s="475"/>
      <c r="I69" s="475"/>
      <c r="J69" s="475" t="str">
        <f>E119</f>
        <v>(12)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18</v>
      </c>
      <c r="F73" s="23">
        <v>2</v>
      </c>
      <c r="G73" s="23">
        <v>2</v>
      </c>
      <c r="H73" s="23">
        <v>0</v>
      </c>
      <c r="I73" s="23">
        <f t="shared" ref="I73:I84" si="0">SUM(E73:F73)</f>
        <v>20</v>
      </c>
      <c r="J73" s="23">
        <f t="shared" ref="J73:J84" si="1">SUM(G73:H73)</f>
        <v>2</v>
      </c>
      <c r="K73" s="23">
        <f>SUM(I73,J73)</f>
        <v>22</v>
      </c>
      <c r="L73" s="25">
        <f>IF(K73=0,0,ROUND(J73/K73*100,1))</f>
        <v>9.1</v>
      </c>
      <c r="M73" s="59">
        <f>IF(K73=0,0,ROUND(K73/K$85*100,1))</f>
        <v>11.8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11</v>
      </c>
      <c r="F74" s="24">
        <v>2</v>
      </c>
      <c r="G74" s="24">
        <v>1</v>
      </c>
      <c r="H74" s="24">
        <v>0</v>
      </c>
      <c r="I74" s="24">
        <f t="shared" si="0"/>
        <v>13</v>
      </c>
      <c r="J74" s="24">
        <f t="shared" si="1"/>
        <v>1</v>
      </c>
      <c r="K74" s="24">
        <f t="shared" ref="K74:K84" si="2">SUM(I74,J74)</f>
        <v>14</v>
      </c>
      <c r="L74" s="26">
        <f t="shared" ref="L74:L84" si="3">IF(K74=0,0,ROUND(J74/K74*100,1))</f>
        <v>7.1</v>
      </c>
      <c r="M74" s="60">
        <f t="shared" ref="M74:M84" si="4">IF(K74=0,0,ROUND(K74/K$85*100,1))</f>
        <v>7.5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12</v>
      </c>
      <c r="F75" s="24">
        <v>1</v>
      </c>
      <c r="G75" s="24">
        <v>2</v>
      </c>
      <c r="H75" s="24">
        <v>0</v>
      </c>
      <c r="I75" s="24">
        <f t="shared" si="0"/>
        <v>13</v>
      </c>
      <c r="J75" s="24">
        <f t="shared" si="1"/>
        <v>2</v>
      </c>
      <c r="K75" s="24">
        <f t="shared" si="2"/>
        <v>15</v>
      </c>
      <c r="L75" s="26">
        <f t="shared" si="3"/>
        <v>13.3</v>
      </c>
      <c r="M75" s="60">
        <f t="shared" si="4"/>
        <v>8.1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13</v>
      </c>
      <c r="F76" s="24">
        <v>3</v>
      </c>
      <c r="G76" s="24">
        <v>2</v>
      </c>
      <c r="H76" s="24">
        <v>0</v>
      </c>
      <c r="I76" s="24">
        <f t="shared" si="0"/>
        <v>16</v>
      </c>
      <c r="J76" s="24">
        <f t="shared" si="1"/>
        <v>2</v>
      </c>
      <c r="K76" s="24">
        <f t="shared" si="2"/>
        <v>18</v>
      </c>
      <c r="L76" s="26">
        <f t="shared" si="3"/>
        <v>11.1</v>
      </c>
      <c r="M76" s="60">
        <f t="shared" si="4"/>
        <v>9.6999999999999993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6</v>
      </c>
      <c r="F77" s="24">
        <v>1</v>
      </c>
      <c r="G77" s="24">
        <v>0</v>
      </c>
      <c r="H77" s="24">
        <v>0</v>
      </c>
      <c r="I77" s="24">
        <f t="shared" si="0"/>
        <v>7</v>
      </c>
      <c r="J77" s="24">
        <f t="shared" si="1"/>
        <v>0</v>
      </c>
      <c r="K77" s="24">
        <f t="shared" si="2"/>
        <v>7</v>
      </c>
      <c r="L77" s="26">
        <f t="shared" si="3"/>
        <v>0</v>
      </c>
      <c r="M77" s="60">
        <f t="shared" si="4"/>
        <v>3.8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12</v>
      </c>
      <c r="F78" s="24">
        <v>2</v>
      </c>
      <c r="G78" s="24">
        <v>4</v>
      </c>
      <c r="H78" s="24">
        <v>0</v>
      </c>
      <c r="I78" s="24">
        <f t="shared" si="0"/>
        <v>14</v>
      </c>
      <c r="J78" s="24">
        <f t="shared" si="1"/>
        <v>4</v>
      </c>
      <c r="K78" s="24">
        <f t="shared" si="2"/>
        <v>18</v>
      </c>
      <c r="L78" s="26">
        <f t="shared" si="3"/>
        <v>22.2</v>
      </c>
      <c r="M78" s="60">
        <f t="shared" si="4"/>
        <v>9.6999999999999993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9</v>
      </c>
      <c r="F79" s="24">
        <v>0</v>
      </c>
      <c r="G79" s="24">
        <v>1</v>
      </c>
      <c r="H79" s="24">
        <v>0</v>
      </c>
      <c r="I79" s="24">
        <f t="shared" si="0"/>
        <v>9</v>
      </c>
      <c r="J79" s="24">
        <f t="shared" si="1"/>
        <v>1</v>
      </c>
      <c r="K79" s="24">
        <f t="shared" si="2"/>
        <v>10</v>
      </c>
      <c r="L79" s="26">
        <f t="shared" si="3"/>
        <v>10</v>
      </c>
      <c r="M79" s="60">
        <f t="shared" si="4"/>
        <v>5.4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8</v>
      </c>
      <c r="F80" s="24">
        <v>0</v>
      </c>
      <c r="G80" s="24">
        <v>1</v>
      </c>
      <c r="H80" s="24">
        <v>0</v>
      </c>
      <c r="I80" s="24">
        <f t="shared" si="0"/>
        <v>8</v>
      </c>
      <c r="J80" s="24">
        <f t="shared" si="1"/>
        <v>1</v>
      </c>
      <c r="K80" s="24">
        <f t="shared" si="2"/>
        <v>9</v>
      </c>
      <c r="L80" s="26">
        <f t="shared" si="3"/>
        <v>11.1</v>
      </c>
      <c r="M80" s="60">
        <f t="shared" si="4"/>
        <v>4.8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15</v>
      </c>
      <c r="F81" s="24">
        <v>0</v>
      </c>
      <c r="G81" s="24">
        <v>2</v>
      </c>
      <c r="H81" s="24">
        <v>0</v>
      </c>
      <c r="I81" s="24">
        <f t="shared" si="0"/>
        <v>15</v>
      </c>
      <c r="J81" s="24">
        <f t="shared" si="1"/>
        <v>2</v>
      </c>
      <c r="K81" s="24">
        <f t="shared" si="2"/>
        <v>17</v>
      </c>
      <c r="L81" s="26">
        <f t="shared" si="3"/>
        <v>11.8</v>
      </c>
      <c r="M81" s="60">
        <f t="shared" si="4"/>
        <v>9.1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19</v>
      </c>
      <c r="F82" s="24">
        <v>2</v>
      </c>
      <c r="G82" s="24">
        <v>0</v>
      </c>
      <c r="H82" s="24">
        <v>0</v>
      </c>
      <c r="I82" s="24">
        <f t="shared" si="0"/>
        <v>21</v>
      </c>
      <c r="J82" s="24">
        <f t="shared" si="1"/>
        <v>0</v>
      </c>
      <c r="K82" s="24">
        <f t="shared" si="2"/>
        <v>21</v>
      </c>
      <c r="L82" s="26">
        <f t="shared" si="3"/>
        <v>0</v>
      </c>
      <c r="M82" s="60">
        <f t="shared" si="4"/>
        <v>11.3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13</v>
      </c>
      <c r="F83" s="24">
        <v>4</v>
      </c>
      <c r="G83" s="24">
        <v>0</v>
      </c>
      <c r="H83" s="24">
        <v>0</v>
      </c>
      <c r="I83" s="24">
        <f t="shared" si="0"/>
        <v>17</v>
      </c>
      <c r="J83" s="24">
        <f t="shared" si="1"/>
        <v>0</v>
      </c>
      <c r="K83" s="24">
        <f t="shared" si="2"/>
        <v>17</v>
      </c>
      <c r="L83" s="26">
        <f t="shared" si="3"/>
        <v>0</v>
      </c>
      <c r="M83" s="60">
        <f t="shared" si="4"/>
        <v>9.1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16</v>
      </c>
      <c r="F84" s="24">
        <v>2</v>
      </c>
      <c r="G84" s="24">
        <v>0</v>
      </c>
      <c r="H84" s="24">
        <v>0</v>
      </c>
      <c r="I84" s="24">
        <f t="shared" si="0"/>
        <v>18</v>
      </c>
      <c r="J84" s="24">
        <f t="shared" si="1"/>
        <v>0</v>
      </c>
      <c r="K84" s="24">
        <f t="shared" si="2"/>
        <v>18</v>
      </c>
      <c r="L84" s="26">
        <f t="shared" si="3"/>
        <v>0</v>
      </c>
      <c r="M84" s="60">
        <f t="shared" si="4"/>
        <v>9.6999999999999993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152</v>
      </c>
      <c r="F85" s="5">
        <f t="shared" si="5"/>
        <v>19</v>
      </c>
      <c r="G85" s="5">
        <f t="shared" si="5"/>
        <v>15</v>
      </c>
      <c r="H85" s="5">
        <f t="shared" si="5"/>
        <v>0</v>
      </c>
      <c r="I85" s="5">
        <f t="shared" si="5"/>
        <v>171</v>
      </c>
      <c r="J85" s="5">
        <f t="shared" si="5"/>
        <v>15</v>
      </c>
      <c r="K85" s="5">
        <f t="shared" si="5"/>
        <v>186</v>
      </c>
      <c r="L85" s="51">
        <f>IF(K85=0,0,ROUND(J85/K85*100,1))</f>
        <v>8.1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0</v>
      </c>
      <c r="F89" s="23">
        <v>0</v>
      </c>
      <c r="G89" s="23">
        <v>0</v>
      </c>
      <c r="H89" s="23">
        <v>0</v>
      </c>
      <c r="I89" s="23">
        <f t="shared" ref="I89:I100" si="6">SUM(E89:F89)</f>
        <v>0</v>
      </c>
      <c r="J89" s="23">
        <f t="shared" ref="J89:J100" si="7">SUM(G89:H89)</f>
        <v>0</v>
      </c>
      <c r="K89" s="23">
        <f>SUM(I89,J89)</f>
        <v>0</v>
      </c>
      <c r="L89" s="25">
        <f>IF(K89=0,0,ROUND(J89/K89*100,1))</f>
        <v>0</v>
      </c>
      <c r="M89" s="59">
        <f>IF(K89=0,0,ROUND(K89/K$101*100,1))</f>
        <v>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0</v>
      </c>
      <c r="F90" s="24">
        <v>0</v>
      </c>
      <c r="G90" s="24">
        <v>0</v>
      </c>
      <c r="H90" s="24">
        <v>0</v>
      </c>
      <c r="I90" s="24">
        <f t="shared" si="6"/>
        <v>0</v>
      </c>
      <c r="J90" s="24">
        <f t="shared" si="7"/>
        <v>0</v>
      </c>
      <c r="K90" s="24">
        <f t="shared" ref="K90:K100" si="8">SUM(I90,J90)</f>
        <v>0</v>
      </c>
      <c r="L90" s="26">
        <f t="shared" ref="L90:L101" si="9">IF(K90=0,0,ROUND(J90/K90*100,1))</f>
        <v>0</v>
      </c>
      <c r="M90" s="60">
        <f t="shared" ref="M90:M101" si="10">IF(K90=0,0,ROUND(K90/K$101*100,1))</f>
        <v>0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0</v>
      </c>
      <c r="F91" s="24">
        <v>0</v>
      </c>
      <c r="G91" s="24">
        <v>0</v>
      </c>
      <c r="H91" s="24">
        <v>0</v>
      </c>
      <c r="I91" s="24">
        <f t="shared" si="6"/>
        <v>0</v>
      </c>
      <c r="J91" s="24">
        <f t="shared" si="7"/>
        <v>0</v>
      </c>
      <c r="K91" s="24">
        <f t="shared" si="8"/>
        <v>0</v>
      </c>
      <c r="L91" s="26">
        <f t="shared" si="9"/>
        <v>0</v>
      </c>
      <c r="M91" s="60">
        <f t="shared" si="10"/>
        <v>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1</v>
      </c>
      <c r="G92" s="24">
        <v>0</v>
      </c>
      <c r="H92" s="24">
        <v>0</v>
      </c>
      <c r="I92" s="24">
        <f t="shared" si="6"/>
        <v>1</v>
      </c>
      <c r="J92" s="24">
        <f t="shared" si="7"/>
        <v>0</v>
      </c>
      <c r="K92" s="24">
        <f t="shared" si="8"/>
        <v>1</v>
      </c>
      <c r="L92" s="26">
        <f t="shared" si="9"/>
        <v>0</v>
      </c>
      <c r="M92" s="60">
        <f t="shared" si="10"/>
        <v>33.299999999999997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0</v>
      </c>
      <c r="F93" s="24">
        <v>0</v>
      </c>
      <c r="G93" s="24">
        <v>0</v>
      </c>
      <c r="H93" s="24">
        <v>0</v>
      </c>
      <c r="I93" s="24">
        <f t="shared" si="6"/>
        <v>0</v>
      </c>
      <c r="J93" s="24">
        <f t="shared" si="7"/>
        <v>0</v>
      </c>
      <c r="K93" s="24">
        <f t="shared" si="8"/>
        <v>0</v>
      </c>
      <c r="L93" s="26">
        <f t="shared" si="9"/>
        <v>0</v>
      </c>
      <c r="M93" s="60">
        <f t="shared" si="10"/>
        <v>0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0</v>
      </c>
      <c r="F94" s="24">
        <v>0</v>
      </c>
      <c r="G94" s="24">
        <v>0</v>
      </c>
      <c r="H94" s="24">
        <v>0</v>
      </c>
      <c r="I94" s="24">
        <f t="shared" si="6"/>
        <v>0</v>
      </c>
      <c r="J94" s="24">
        <f t="shared" si="7"/>
        <v>0</v>
      </c>
      <c r="K94" s="24">
        <f t="shared" si="8"/>
        <v>0</v>
      </c>
      <c r="L94" s="26">
        <f t="shared" si="9"/>
        <v>0</v>
      </c>
      <c r="M94" s="60">
        <f t="shared" si="10"/>
        <v>0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</v>
      </c>
      <c r="F95" s="24">
        <v>0</v>
      </c>
      <c r="G95" s="24">
        <v>0</v>
      </c>
      <c r="H95" s="24">
        <v>0</v>
      </c>
      <c r="I95" s="24">
        <f t="shared" si="6"/>
        <v>1</v>
      </c>
      <c r="J95" s="24">
        <f t="shared" si="7"/>
        <v>0</v>
      </c>
      <c r="K95" s="24">
        <f t="shared" si="8"/>
        <v>1</v>
      </c>
      <c r="L95" s="26">
        <f t="shared" si="9"/>
        <v>0</v>
      </c>
      <c r="M95" s="60">
        <f t="shared" si="10"/>
        <v>33.299999999999997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0</v>
      </c>
      <c r="F96" s="24">
        <v>0</v>
      </c>
      <c r="G96" s="24">
        <v>0</v>
      </c>
      <c r="H96" s="24">
        <v>0</v>
      </c>
      <c r="I96" s="24">
        <f t="shared" si="6"/>
        <v>0</v>
      </c>
      <c r="J96" s="24">
        <f t="shared" si="7"/>
        <v>0</v>
      </c>
      <c r="K96" s="24">
        <f t="shared" si="8"/>
        <v>0</v>
      </c>
      <c r="L96" s="26">
        <f t="shared" si="9"/>
        <v>0</v>
      </c>
      <c r="M96" s="60">
        <f t="shared" si="10"/>
        <v>0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0</v>
      </c>
      <c r="F97" s="24">
        <v>0</v>
      </c>
      <c r="G97" s="24">
        <v>0</v>
      </c>
      <c r="H97" s="24">
        <v>0</v>
      </c>
      <c r="I97" s="24">
        <f t="shared" si="6"/>
        <v>0</v>
      </c>
      <c r="J97" s="24">
        <f t="shared" si="7"/>
        <v>0</v>
      </c>
      <c r="K97" s="24">
        <f t="shared" si="8"/>
        <v>0</v>
      </c>
      <c r="L97" s="26">
        <f t="shared" si="9"/>
        <v>0</v>
      </c>
      <c r="M97" s="60">
        <f t="shared" si="10"/>
        <v>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0</v>
      </c>
      <c r="F98" s="24">
        <v>1</v>
      </c>
      <c r="G98" s="24">
        <v>0</v>
      </c>
      <c r="H98" s="24">
        <v>0</v>
      </c>
      <c r="I98" s="24">
        <f t="shared" si="6"/>
        <v>1</v>
      </c>
      <c r="J98" s="24">
        <f t="shared" si="7"/>
        <v>0</v>
      </c>
      <c r="K98" s="24">
        <f t="shared" si="8"/>
        <v>1</v>
      </c>
      <c r="L98" s="26">
        <f t="shared" si="9"/>
        <v>0</v>
      </c>
      <c r="M98" s="60">
        <f t="shared" si="10"/>
        <v>33.299999999999997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0</v>
      </c>
      <c r="F99" s="24">
        <v>0</v>
      </c>
      <c r="G99" s="24">
        <v>0</v>
      </c>
      <c r="H99" s="24">
        <v>0</v>
      </c>
      <c r="I99" s="24">
        <f t="shared" si="6"/>
        <v>0</v>
      </c>
      <c r="J99" s="24">
        <f t="shared" si="7"/>
        <v>0</v>
      </c>
      <c r="K99" s="24">
        <f t="shared" si="8"/>
        <v>0</v>
      </c>
      <c r="L99" s="26">
        <f t="shared" si="9"/>
        <v>0</v>
      </c>
      <c r="M99" s="60">
        <f t="shared" si="10"/>
        <v>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0</v>
      </c>
      <c r="G100" s="24">
        <v>0</v>
      </c>
      <c r="H100" s="24">
        <v>0</v>
      </c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</v>
      </c>
      <c r="F101" s="5">
        <f t="shared" si="11"/>
        <v>2</v>
      </c>
      <c r="G101" s="5">
        <f t="shared" si="11"/>
        <v>0</v>
      </c>
      <c r="H101" s="5">
        <f t="shared" si="11"/>
        <v>0</v>
      </c>
      <c r="I101" s="5">
        <f t="shared" si="11"/>
        <v>3</v>
      </c>
      <c r="J101" s="5">
        <f t="shared" si="11"/>
        <v>0</v>
      </c>
      <c r="K101" s="5">
        <f t="shared" si="11"/>
        <v>3</v>
      </c>
      <c r="L101" s="51">
        <f t="shared" si="9"/>
        <v>0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35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51</v>
      </c>
      <c r="F105" s="23">
        <v>12</v>
      </c>
      <c r="G105" s="23">
        <v>2</v>
      </c>
      <c r="H105" s="23">
        <v>0</v>
      </c>
      <c r="I105" s="23">
        <f t="shared" ref="I105:I116" si="12">SUM(E105:F105)</f>
        <v>63</v>
      </c>
      <c r="J105" s="23">
        <f t="shared" ref="J105:J116" si="13">SUM(G105:H105)</f>
        <v>2</v>
      </c>
      <c r="K105" s="23">
        <f>SUM(I105,J105)</f>
        <v>65</v>
      </c>
      <c r="L105" s="25">
        <f t="shared" ref="L105:L117" si="14">IF(K105=0,0,ROUND(J105/K105*100,1))</f>
        <v>3.1</v>
      </c>
      <c r="M105" s="59">
        <f>IF(K105=0,0,ROUND(K105/K$117*100,1))</f>
        <v>17.2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28</v>
      </c>
      <c r="F106" s="24">
        <v>6</v>
      </c>
      <c r="G106" s="24">
        <v>5</v>
      </c>
      <c r="H106" s="24">
        <v>0</v>
      </c>
      <c r="I106" s="24">
        <f t="shared" si="12"/>
        <v>34</v>
      </c>
      <c r="J106" s="24">
        <f t="shared" si="13"/>
        <v>5</v>
      </c>
      <c r="K106" s="24">
        <f t="shared" ref="K106:K116" si="15">SUM(I106,J106)</f>
        <v>39</v>
      </c>
      <c r="L106" s="26">
        <f t="shared" si="14"/>
        <v>12.8</v>
      </c>
      <c r="M106" s="60">
        <f t="shared" ref="M106:M117" si="16">IF(K106=0,0,ROUND(K106/K$117*100,1))</f>
        <v>10.3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25</v>
      </c>
      <c r="F107" s="24">
        <v>5</v>
      </c>
      <c r="G107" s="24">
        <v>0</v>
      </c>
      <c r="H107" s="24">
        <v>0</v>
      </c>
      <c r="I107" s="24">
        <f t="shared" si="12"/>
        <v>30</v>
      </c>
      <c r="J107" s="24">
        <f t="shared" si="13"/>
        <v>0</v>
      </c>
      <c r="K107" s="24">
        <f t="shared" si="15"/>
        <v>30</v>
      </c>
      <c r="L107" s="26">
        <f t="shared" si="14"/>
        <v>0</v>
      </c>
      <c r="M107" s="60">
        <f t="shared" si="16"/>
        <v>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27</v>
      </c>
      <c r="F108" s="24">
        <v>8</v>
      </c>
      <c r="G108" s="24">
        <v>2</v>
      </c>
      <c r="H108" s="24">
        <v>0</v>
      </c>
      <c r="I108" s="24">
        <f t="shared" si="12"/>
        <v>35</v>
      </c>
      <c r="J108" s="24">
        <f t="shared" si="13"/>
        <v>2</v>
      </c>
      <c r="K108" s="24">
        <f t="shared" si="15"/>
        <v>37</v>
      </c>
      <c r="L108" s="26">
        <f t="shared" si="14"/>
        <v>5.4</v>
      </c>
      <c r="M108" s="60">
        <f t="shared" si="16"/>
        <v>9.8000000000000007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20</v>
      </c>
      <c r="F109" s="24">
        <v>9</v>
      </c>
      <c r="G109" s="24">
        <v>5</v>
      </c>
      <c r="H109" s="24">
        <v>0</v>
      </c>
      <c r="I109" s="24">
        <f t="shared" si="12"/>
        <v>29</v>
      </c>
      <c r="J109" s="24">
        <f t="shared" si="13"/>
        <v>5</v>
      </c>
      <c r="K109" s="24">
        <f t="shared" si="15"/>
        <v>34</v>
      </c>
      <c r="L109" s="26">
        <f t="shared" si="14"/>
        <v>14.7</v>
      </c>
      <c r="M109" s="60">
        <f t="shared" si="16"/>
        <v>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20</v>
      </c>
      <c r="F110" s="24">
        <v>3</v>
      </c>
      <c r="G110" s="24">
        <v>3</v>
      </c>
      <c r="H110" s="24">
        <v>1</v>
      </c>
      <c r="I110" s="24">
        <f t="shared" si="12"/>
        <v>23</v>
      </c>
      <c r="J110" s="24">
        <f t="shared" si="13"/>
        <v>4</v>
      </c>
      <c r="K110" s="24">
        <f t="shared" si="15"/>
        <v>27</v>
      </c>
      <c r="L110" s="26">
        <f t="shared" si="14"/>
        <v>14.8</v>
      </c>
      <c r="M110" s="60">
        <f t="shared" si="16"/>
        <v>7.2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16</v>
      </c>
      <c r="F111" s="24">
        <v>3</v>
      </c>
      <c r="G111" s="24">
        <v>3</v>
      </c>
      <c r="H111" s="24">
        <v>0</v>
      </c>
      <c r="I111" s="24">
        <f t="shared" si="12"/>
        <v>19</v>
      </c>
      <c r="J111" s="24">
        <f t="shared" si="13"/>
        <v>3</v>
      </c>
      <c r="K111" s="24">
        <f t="shared" si="15"/>
        <v>22</v>
      </c>
      <c r="L111" s="26">
        <f t="shared" si="14"/>
        <v>13.6</v>
      </c>
      <c r="M111" s="60">
        <f t="shared" si="16"/>
        <v>5.8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15</v>
      </c>
      <c r="F112" s="24">
        <v>4</v>
      </c>
      <c r="G112" s="24">
        <v>1</v>
      </c>
      <c r="H112" s="24">
        <v>1</v>
      </c>
      <c r="I112" s="24">
        <f t="shared" si="12"/>
        <v>19</v>
      </c>
      <c r="J112" s="24">
        <f t="shared" si="13"/>
        <v>2</v>
      </c>
      <c r="K112" s="24">
        <f t="shared" si="15"/>
        <v>21</v>
      </c>
      <c r="L112" s="26">
        <f t="shared" si="14"/>
        <v>9.5</v>
      </c>
      <c r="M112" s="60">
        <f t="shared" si="16"/>
        <v>5.6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20</v>
      </c>
      <c r="F113" s="24">
        <v>5</v>
      </c>
      <c r="G113" s="24">
        <v>3</v>
      </c>
      <c r="H113" s="24">
        <v>0</v>
      </c>
      <c r="I113" s="24">
        <f t="shared" si="12"/>
        <v>25</v>
      </c>
      <c r="J113" s="24">
        <f t="shared" si="13"/>
        <v>3</v>
      </c>
      <c r="K113" s="24">
        <f t="shared" si="15"/>
        <v>28</v>
      </c>
      <c r="L113" s="26">
        <f t="shared" si="14"/>
        <v>10.7</v>
      </c>
      <c r="M113" s="60">
        <f t="shared" si="16"/>
        <v>7.4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11</v>
      </c>
      <c r="F114" s="24">
        <v>3</v>
      </c>
      <c r="G114" s="24">
        <v>2</v>
      </c>
      <c r="H114" s="24">
        <v>0</v>
      </c>
      <c r="I114" s="24">
        <f t="shared" si="12"/>
        <v>14</v>
      </c>
      <c r="J114" s="24">
        <f t="shared" si="13"/>
        <v>2</v>
      </c>
      <c r="K114" s="24">
        <f t="shared" si="15"/>
        <v>16</v>
      </c>
      <c r="L114" s="26">
        <f t="shared" si="14"/>
        <v>12.5</v>
      </c>
      <c r="M114" s="60">
        <f t="shared" si="16"/>
        <v>4.2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24</v>
      </c>
      <c r="F115" s="24">
        <v>4</v>
      </c>
      <c r="G115" s="24">
        <v>0</v>
      </c>
      <c r="H115" s="24">
        <v>0</v>
      </c>
      <c r="I115" s="24">
        <f t="shared" si="12"/>
        <v>28</v>
      </c>
      <c r="J115" s="24">
        <f t="shared" si="13"/>
        <v>0</v>
      </c>
      <c r="K115" s="24">
        <f t="shared" si="15"/>
        <v>28</v>
      </c>
      <c r="L115" s="26">
        <f t="shared" si="14"/>
        <v>0</v>
      </c>
      <c r="M115" s="60">
        <f t="shared" si="16"/>
        <v>7.4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28</v>
      </c>
      <c r="F116" s="24">
        <v>1</v>
      </c>
      <c r="G116" s="24">
        <v>1</v>
      </c>
      <c r="H116" s="24">
        <v>0</v>
      </c>
      <c r="I116" s="24">
        <f t="shared" si="12"/>
        <v>29</v>
      </c>
      <c r="J116" s="24">
        <f t="shared" si="13"/>
        <v>1</v>
      </c>
      <c r="K116" s="24">
        <f t="shared" si="15"/>
        <v>30</v>
      </c>
      <c r="L116" s="26">
        <f t="shared" si="14"/>
        <v>3.3</v>
      </c>
      <c r="M116" s="60">
        <f t="shared" si="16"/>
        <v>8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285</v>
      </c>
      <c r="F117" s="5">
        <f t="shared" si="17"/>
        <v>63</v>
      </c>
      <c r="G117" s="5">
        <f t="shared" si="17"/>
        <v>27</v>
      </c>
      <c r="H117" s="5">
        <f t="shared" si="17"/>
        <v>2</v>
      </c>
      <c r="I117" s="5">
        <f t="shared" si="17"/>
        <v>348</v>
      </c>
      <c r="J117" s="5">
        <f t="shared" si="17"/>
        <v>29</v>
      </c>
      <c r="K117" s="5">
        <f t="shared" si="17"/>
        <v>377</v>
      </c>
      <c r="L117" s="51">
        <f t="shared" si="14"/>
        <v>7.7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36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0</v>
      </c>
      <c r="F121" s="23">
        <v>0</v>
      </c>
      <c r="G121" s="23">
        <v>0</v>
      </c>
      <c r="H121" s="23">
        <v>0</v>
      </c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0</v>
      </c>
      <c r="F122" s="24">
        <v>2</v>
      </c>
      <c r="G122" s="24">
        <v>0</v>
      </c>
      <c r="H122" s="24">
        <v>0</v>
      </c>
      <c r="I122" s="24">
        <f t="shared" si="18"/>
        <v>2</v>
      </c>
      <c r="J122" s="24">
        <f t="shared" si="19"/>
        <v>0</v>
      </c>
      <c r="K122" s="24">
        <f t="shared" ref="K122:K132" si="21">SUM(I122,J122)</f>
        <v>2</v>
      </c>
      <c r="L122" s="26">
        <f t="shared" si="20"/>
        <v>0</v>
      </c>
      <c r="M122" s="60">
        <f t="shared" ref="M122:M133" si="22">IF(K122=0,0,ROUND(K122/K$133*100,1))</f>
        <v>5.9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3</v>
      </c>
      <c r="F123" s="24">
        <v>0</v>
      </c>
      <c r="G123" s="24">
        <v>0</v>
      </c>
      <c r="H123" s="24">
        <v>0</v>
      </c>
      <c r="I123" s="24">
        <f t="shared" si="18"/>
        <v>3</v>
      </c>
      <c r="J123" s="24">
        <f t="shared" si="19"/>
        <v>0</v>
      </c>
      <c r="K123" s="24">
        <f t="shared" si="21"/>
        <v>3</v>
      </c>
      <c r="L123" s="26">
        <f t="shared" si="20"/>
        <v>0</v>
      </c>
      <c r="M123" s="60">
        <f t="shared" si="22"/>
        <v>8.8000000000000007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</v>
      </c>
      <c r="F124" s="24">
        <v>1</v>
      </c>
      <c r="G124" s="24">
        <v>0</v>
      </c>
      <c r="H124" s="24">
        <v>0</v>
      </c>
      <c r="I124" s="24">
        <f t="shared" si="18"/>
        <v>4</v>
      </c>
      <c r="J124" s="24">
        <f t="shared" si="19"/>
        <v>0</v>
      </c>
      <c r="K124" s="24">
        <f t="shared" si="21"/>
        <v>4</v>
      </c>
      <c r="L124" s="26">
        <f t="shared" si="20"/>
        <v>0</v>
      </c>
      <c r="M124" s="60">
        <f t="shared" si="22"/>
        <v>11.8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</v>
      </c>
      <c r="F125" s="24">
        <v>0</v>
      </c>
      <c r="G125" s="24">
        <v>0</v>
      </c>
      <c r="H125" s="24">
        <v>0</v>
      </c>
      <c r="I125" s="24">
        <f t="shared" si="18"/>
        <v>2</v>
      </c>
      <c r="J125" s="24">
        <f t="shared" si="19"/>
        <v>0</v>
      </c>
      <c r="K125" s="24">
        <f t="shared" si="21"/>
        <v>2</v>
      </c>
      <c r="L125" s="26">
        <f t="shared" si="20"/>
        <v>0</v>
      </c>
      <c r="M125" s="60">
        <f t="shared" si="22"/>
        <v>5.9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</v>
      </c>
      <c r="F126" s="24">
        <v>0</v>
      </c>
      <c r="G126" s="24">
        <v>0</v>
      </c>
      <c r="H126" s="24">
        <v>0</v>
      </c>
      <c r="I126" s="24">
        <f t="shared" si="18"/>
        <v>4</v>
      </c>
      <c r="J126" s="24">
        <f t="shared" si="19"/>
        <v>0</v>
      </c>
      <c r="K126" s="24">
        <f t="shared" si="21"/>
        <v>4</v>
      </c>
      <c r="L126" s="26">
        <f t="shared" si="20"/>
        <v>0</v>
      </c>
      <c r="M126" s="60">
        <f t="shared" si="22"/>
        <v>11.8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0</v>
      </c>
      <c r="F127" s="24">
        <v>0</v>
      </c>
      <c r="G127" s="24">
        <v>0</v>
      </c>
      <c r="H127" s="24">
        <v>0</v>
      </c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5</v>
      </c>
      <c r="F128" s="24">
        <v>1</v>
      </c>
      <c r="G128" s="24">
        <v>0</v>
      </c>
      <c r="H128" s="24">
        <v>0</v>
      </c>
      <c r="I128" s="24">
        <f t="shared" si="18"/>
        <v>6</v>
      </c>
      <c r="J128" s="24">
        <f t="shared" si="19"/>
        <v>0</v>
      </c>
      <c r="K128" s="24">
        <f t="shared" si="21"/>
        <v>6</v>
      </c>
      <c r="L128" s="26">
        <f t="shared" si="20"/>
        <v>0</v>
      </c>
      <c r="M128" s="60">
        <f t="shared" si="22"/>
        <v>17.600000000000001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6</v>
      </c>
      <c r="F129" s="24">
        <v>1</v>
      </c>
      <c r="G129" s="24">
        <v>1</v>
      </c>
      <c r="H129" s="24">
        <v>0</v>
      </c>
      <c r="I129" s="24">
        <f t="shared" si="18"/>
        <v>7</v>
      </c>
      <c r="J129" s="24">
        <f t="shared" si="19"/>
        <v>1</v>
      </c>
      <c r="K129" s="24">
        <f t="shared" si="21"/>
        <v>8</v>
      </c>
      <c r="L129" s="26">
        <f t="shared" si="20"/>
        <v>12.5</v>
      </c>
      <c r="M129" s="60">
        <f t="shared" si="22"/>
        <v>23.5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</v>
      </c>
      <c r="F130" s="24">
        <v>0</v>
      </c>
      <c r="G130" s="24">
        <v>0</v>
      </c>
      <c r="H130" s="24">
        <v>0</v>
      </c>
      <c r="I130" s="24">
        <f t="shared" si="18"/>
        <v>2</v>
      </c>
      <c r="J130" s="24">
        <f t="shared" si="19"/>
        <v>0</v>
      </c>
      <c r="K130" s="24">
        <f t="shared" si="21"/>
        <v>2</v>
      </c>
      <c r="L130" s="26">
        <f t="shared" si="20"/>
        <v>0</v>
      </c>
      <c r="M130" s="60">
        <f t="shared" si="22"/>
        <v>5.9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0</v>
      </c>
      <c r="F131" s="24">
        <v>0</v>
      </c>
      <c r="G131" s="24">
        <v>0</v>
      </c>
      <c r="H131" s="24">
        <v>0</v>
      </c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3</v>
      </c>
      <c r="F132" s="24">
        <v>0</v>
      </c>
      <c r="G132" s="24">
        <v>0</v>
      </c>
      <c r="H132" s="24">
        <v>0</v>
      </c>
      <c r="I132" s="24">
        <f t="shared" si="18"/>
        <v>3</v>
      </c>
      <c r="J132" s="24">
        <f t="shared" si="19"/>
        <v>0</v>
      </c>
      <c r="K132" s="24">
        <f t="shared" si="21"/>
        <v>3</v>
      </c>
      <c r="L132" s="26">
        <f t="shared" si="20"/>
        <v>0</v>
      </c>
      <c r="M132" s="60">
        <f t="shared" si="22"/>
        <v>8.8000000000000007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28</v>
      </c>
      <c r="F133" s="5">
        <f t="shared" si="23"/>
        <v>5</v>
      </c>
      <c r="G133" s="5">
        <f t="shared" si="23"/>
        <v>1</v>
      </c>
      <c r="H133" s="5">
        <f t="shared" si="23"/>
        <v>0</v>
      </c>
      <c r="I133" s="5">
        <f t="shared" si="23"/>
        <v>33</v>
      </c>
      <c r="J133" s="5">
        <f t="shared" si="23"/>
        <v>1</v>
      </c>
      <c r="K133" s="5">
        <f t="shared" si="23"/>
        <v>34</v>
      </c>
      <c r="L133" s="51">
        <f t="shared" si="20"/>
        <v>2.9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(13)</v>
      </c>
      <c r="C43" s="475"/>
      <c r="D43" s="475"/>
      <c r="E43" s="475"/>
      <c r="F43" s="475"/>
      <c r="G43" s="475"/>
      <c r="H43" s="475"/>
      <c r="I43" s="475"/>
      <c r="J43" s="475" t="str">
        <f>E87</f>
        <v>(14)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(15)</v>
      </c>
      <c r="C69" s="475"/>
      <c r="D69" s="475"/>
      <c r="E69" s="475"/>
      <c r="F69" s="475"/>
      <c r="G69" s="475"/>
      <c r="H69" s="475"/>
      <c r="I69" s="475"/>
      <c r="J69" s="475" t="str">
        <f>E119</f>
        <v>(16)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4</v>
      </c>
      <c r="F73" s="23">
        <v>1</v>
      </c>
      <c r="G73" s="23">
        <v>0</v>
      </c>
      <c r="H73" s="23">
        <v>0</v>
      </c>
      <c r="I73" s="23">
        <f t="shared" ref="I73:I84" si="0">SUM(E73:F73)</f>
        <v>5</v>
      </c>
      <c r="J73" s="23">
        <f t="shared" ref="J73:J84" si="1">SUM(G73:H73)</f>
        <v>0</v>
      </c>
      <c r="K73" s="23">
        <f>SUM(I73,J73)</f>
        <v>5</v>
      </c>
      <c r="L73" s="25">
        <f>IF(K73=0,0,ROUND(J73/K73*100,1))</f>
        <v>0</v>
      </c>
      <c r="M73" s="59">
        <f>IF(K73=0,0,ROUND(K73/K$85*100,1))</f>
        <v>15.2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5</v>
      </c>
      <c r="F74" s="24">
        <v>0</v>
      </c>
      <c r="G74" s="24">
        <v>0</v>
      </c>
      <c r="H74" s="24">
        <v>0</v>
      </c>
      <c r="I74" s="24">
        <f t="shared" si="0"/>
        <v>5</v>
      </c>
      <c r="J74" s="24">
        <f t="shared" si="1"/>
        <v>0</v>
      </c>
      <c r="K74" s="24">
        <f t="shared" ref="K74:K84" si="2">SUM(I74,J74)</f>
        <v>5</v>
      </c>
      <c r="L74" s="26">
        <f t="shared" ref="L74:L84" si="3">IF(K74=0,0,ROUND(J74/K74*100,1))</f>
        <v>0</v>
      </c>
      <c r="M74" s="60">
        <f t="shared" ref="M74:M84" si="4">IF(K74=0,0,ROUND(K74/K$85*100,1))</f>
        <v>15.2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4</v>
      </c>
      <c r="F75" s="24">
        <v>0</v>
      </c>
      <c r="G75" s="24">
        <v>0</v>
      </c>
      <c r="H75" s="24">
        <v>0</v>
      </c>
      <c r="I75" s="24">
        <f t="shared" si="0"/>
        <v>4</v>
      </c>
      <c r="J75" s="24">
        <f t="shared" si="1"/>
        <v>0</v>
      </c>
      <c r="K75" s="24">
        <f t="shared" si="2"/>
        <v>4</v>
      </c>
      <c r="L75" s="26">
        <f t="shared" si="3"/>
        <v>0</v>
      </c>
      <c r="M75" s="60">
        <f t="shared" si="4"/>
        <v>12.1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</v>
      </c>
      <c r="F76" s="24">
        <v>1</v>
      </c>
      <c r="G76" s="24">
        <v>0</v>
      </c>
      <c r="H76" s="24">
        <v>0</v>
      </c>
      <c r="I76" s="24">
        <f t="shared" si="0"/>
        <v>3</v>
      </c>
      <c r="J76" s="24">
        <f t="shared" si="1"/>
        <v>0</v>
      </c>
      <c r="K76" s="24">
        <f t="shared" si="2"/>
        <v>3</v>
      </c>
      <c r="L76" s="26">
        <f t="shared" si="3"/>
        <v>0</v>
      </c>
      <c r="M76" s="60">
        <f t="shared" si="4"/>
        <v>9.1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</v>
      </c>
      <c r="F77" s="24">
        <v>0</v>
      </c>
      <c r="G77" s="24">
        <v>0</v>
      </c>
      <c r="H77" s="24">
        <v>0</v>
      </c>
      <c r="I77" s="24">
        <f t="shared" si="0"/>
        <v>1</v>
      </c>
      <c r="J77" s="24">
        <f t="shared" si="1"/>
        <v>0</v>
      </c>
      <c r="K77" s="24">
        <f t="shared" si="2"/>
        <v>1</v>
      </c>
      <c r="L77" s="26">
        <f t="shared" si="3"/>
        <v>0</v>
      </c>
      <c r="M77" s="60">
        <f t="shared" si="4"/>
        <v>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0</v>
      </c>
      <c r="G78" s="24">
        <v>0</v>
      </c>
      <c r="H78" s="24">
        <v>0</v>
      </c>
      <c r="I78" s="24">
        <f t="shared" si="0"/>
        <v>0</v>
      </c>
      <c r="J78" s="24">
        <f t="shared" si="1"/>
        <v>0</v>
      </c>
      <c r="K78" s="24">
        <f t="shared" si="2"/>
        <v>0</v>
      </c>
      <c r="L78" s="26">
        <f t="shared" si="3"/>
        <v>0</v>
      </c>
      <c r="M78" s="60">
        <f t="shared" si="4"/>
        <v>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0</v>
      </c>
      <c r="F79" s="24">
        <v>0</v>
      </c>
      <c r="G79" s="24">
        <v>0</v>
      </c>
      <c r="H79" s="24">
        <v>0</v>
      </c>
      <c r="I79" s="24">
        <f t="shared" si="0"/>
        <v>0</v>
      </c>
      <c r="J79" s="24">
        <f t="shared" si="1"/>
        <v>0</v>
      </c>
      <c r="K79" s="24">
        <f t="shared" si="2"/>
        <v>0</v>
      </c>
      <c r="L79" s="26">
        <f t="shared" si="3"/>
        <v>0</v>
      </c>
      <c r="M79" s="60">
        <f t="shared" si="4"/>
        <v>0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3</v>
      </c>
      <c r="F80" s="24">
        <v>1</v>
      </c>
      <c r="G80" s="24">
        <v>0</v>
      </c>
      <c r="H80" s="24">
        <v>0</v>
      </c>
      <c r="I80" s="24">
        <f t="shared" si="0"/>
        <v>4</v>
      </c>
      <c r="J80" s="24">
        <f t="shared" si="1"/>
        <v>0</v>
      </c>
      <c r="K80" s="24">
        <f t="shared" si="2"/>
        <v>4</v>
      </c>
      <c r="L80" s="26">
        <f t="shared" si="3"/>
        <v>0</v>
      </c>
      <c r="M80" s="60">
        <f t="shared" si="4"/>
        <v>12.1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</v>
      </c>
      <c r="F81" s="24">
        <v>0</v>
      </c>
      <c r="G81" s="24">
        <v>0</v>
      </c>
      <c r="H81" s="24">
        <v>0</v>
      </c>
      <c r="I81" s="24">
        <f t="shared" si="0"/>
        <v>2</v>
      </c>
      <c r="J81" s="24">
        <f t="shared" si="1"/>
        <v>0</v>
      </c>
      <c r="K81" s="24">
        <f t="shared" si="2"/>
        <v>2</v>
      </c>
      <c r="L81" s="26">
        <f t="shared" si="3"/>
        <v>0</v>
      </c>
      <c r="M81" s="60">
        <f t="shared" si="4"/>
        <v>6.1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0</v>
      </c>
      <c r="F82" s="24">
        <v>0</v>
      </c>
      <c r="G82" s="24">
        <v>0</v>
      </c>
      <c r="H82" s="24">
        <v>0</v>
      </c>
      <c r="I82" s="24">
        <f t="shared" si="0"/>
        <v>0</v>
      </c>
      <c r="J82" s="24">
        <f t="shared" si="1"/>
        <v>0</v>
      </c>
      <c r="K82" s="24">
        <f t="shared" si="2"/>
        <v>0</v>
      </c>
      <c r="L82" s="26">
        <f t="shared" si="3"/>
        <v>0</v>
      </c>
      <c r="M82" s="60">
        <f t="shared" si="4"/>
        <v>0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</v>
      </c>
      <c r="F83" s="24">
        <v>1</v>
      </c>
      <c r="G83" s="24">
        <v>0</v>
      </c>
      <c r="H83" s="24">
        <v>0</v>
      </c>
      <c r="I83" s="24">
        <f t="shared" si="0"/>
        <v>5</v>
      </c>
      <c r="J83" s="24">
        <f t="shared" si="1"/>
        <v>0</v>
      </c>
      <c r="K83" s="24">
        <f t="shared" si="2"/>
        <v>5</v>
      </c>
      <c r="L83" s="26">
        <f t="shared" si="3"/>
        <v>0</v>
      </c>
      <c r="M83" s="60">
        <f t="shared" si="4"/>
        <v>15.2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</v>
      </c>
      <c r="F84" s="24">
        <v>2</v>
      </c>
      <c r="G84" s="24">
        <v>0</v>
      </c>
      <c r="H84" s="24">
        <v>0</v>
      </c>
      <c r="I84" s="24">
        <f t="shared" si="0"/>
        <v>4</v>
      </c>
      <c r="J84" s="24">
        <f t="shared" si="1"/>
        <v>0</v>
      </c>
      <c r="K84" s="24">
        <f t="shared" si="2"/>
        <v>4</v>
      </c>
      <c r="L84" s="26">
        <f t="shared" si="3"/>
        <v>0</v>
      </c>
      <c r="M84" s="60">
        <f t="shared" si="4"/>
        <v>12.1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27</v>
      </c>
      <c r="F85" s="5">
        <f t="shared" si="5"/>
        <v>6</v>
      </c>
      <c r="G85" s="5">
        <f t="shared" si="5"/>
        <v>0</v>
      </c>
      <c r="H85" s="5">
        <f t="shared" si="5"/>
        <v>0</v>
      </c>
      <c r="I85" s="5">
        <f t="shared" si="5"/>
        <v>33</v>
      </c>
      <c r="J85" s="5">
        <f t="shared" si="5"/>
        <v>0</v>
      </c>
      <c r="K85" s="5">
        <f t="shared" si="5"/>
        <v>33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50</v>
      </c>
      <c r="F89" s="23">
        <v>2</v>
      </c>
      <c r="G89" s="23">
        <v>1</v>
      </c>
      <c r="H89" s="23">
        <v>0</v>
      </c>
      <c r="I89" s="23">
        <f t="shared" ref="I89:I100" si="6">SUM(E89:F89)</f>
        <v>52</v>
      </c>
      <c r="J89" s="23">
        <f t="shared" ref="J89:J100" si="7">SUM(G89:H89)</f>
        <v>1</v>
      </c>
      <c r="K89" s="23">
        <f>SUM(I89,J89)</f>
        <v>53</v>
      </c>
      <c r="L89" s="25">
        <f>IF(K89=0,0,ROUND(J89/K89*100,1))</f>
        <v>1.9</v>
      </c>
      <c r="M89" s="59">
        <f>IF(K89=0,0,ROUND(K89/K$101*100,1))</f>
        <v>8.4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62</v>
      </c>
      <c r="F90" s="24">
        <v>2</v>
      </c>
      <c r="G90" s="24">
        <v>4</v>
      </c>
      <c r="H90" s="24">
        <v>0</v>
      </c>
      <c r="I90" s="24">
        <f t="shared" si="6"/>
        <v>64</v>
      </c>
      <c r="J90" s="24">
        <f t="shared" si="7"/>
        <v>4</v>
      </c>
      <c r="K90" s="24">
        <f t="shared" ref="K90:K100" si="8">SUM(I90,J90)</f>
        <v>68</v>
      </c>
      <c r="L90" s="26">
        <f t="shared" ref="L90:L101" si="9">IF(K90=0,0,ROUND(J90/K90*100,1))</f>
        <v>5.9</v>
      </c>
      <c r="M90" s="60">
        <f t="shared" ref="M90:M101" si="10">IF(K90=0,0,ROUND(K90/K$101*100,1))</f>
        <v>10.8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60</v>
      </c>
      <c r="F91" s="24">
        <v>0</v>
      </c>
      <c r="G91" s="24">
        <v>1</v>
      </c>
      <c r="H91" s="24">
        <v>0</v>
      </c>
      <c r="I91" s="24">
        <f t="shared" si="6"/>
        <v>60</v>
      </c>
      <c r="J91" s="24">
        <f t="shared" si="7"/>
        <v>1</v>
      </c>
      <c r="K91" s="24">
        <f t="shared" si="8"/>
        <v>61</v>
      </c>
      <c r="L91" s="26">
        <f t="shared" si="9"/>
        <v>1.6</v>
      </c>
      <c r="M91" s="60">
        <f t="shared" si="10"/>
        <v>9.6999999999999993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66</v>
      </c>
      <c r="F92" s="24">
        <v>2</v>
      </c>
      <c r="G92" s="24">
        <v>0</v>
      </c>
      <c r="H92" s="24">
        <v>0</v>
      </c>
      <c r="I92" s="24">
        <f t="shared" si="6"/>
        <v>68</v>
      </c>
      <c r="J92" s="24">
        <f t="shared" si="7"/>
        <v>0</v>
      </c>
      <c r="K92" s="24">
        <f t="shared" si="8"/>
        <v>68</v>
      </c>
      <c r="L92" s="26">
        <f t="shared" si="9"/>
        <v>0</v>
      </c>
      <c r="M92" s="60">
        <f t="shared" si="10"/>
        <v>10.8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61</v>
      </c>
      <c r="F93" s="24">
        <v>1</v>
      </c>
      <c r="G93" s="24">
        <v>0</v>
      </c>
      <c r="H93" s="24">
        <v>0</v>
      </c>
      <c r="I93" s="24">
        <f t="shared" si="6"/>
        <v>62</v>
      </c>
      <c r="J93" s="24">
        <f t="shared" si="7"/>
        <v>0</v>
      </c>
      <c r="K93" s="24">
        <f t="shared" si="8"/>
        <v>62</v>
      </c>
      <c r="L93" s="26">
        <f t="shared" si="9"/>
        <v>0</v>
      </c>
      <c r="M93" s="60">
        <f t="shared" si="10"/>
        <v>9.8000000000000007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48</v>
      </c>
      <c r="F94" s="24">
        <v>0</v>
      </c>
      <c r="G94" s="24">
        <v>2</v>
      </c>
      <c r="H94" s="24">
        <v>0</v>
      </c>
      <c r="I94" s="24">
        <f t="shared" si="6"/>
        <v>48</v>
      </c>
      <c r="J94" s="24">
        <f t="shared" si="7"/>
        <v>2</v>
      </c>
      <c r="K94" s="24">
        <f t="shared" si="8"/>
        <v>50</v>
      </c>
      <c r="L94" s="26">
        <f t="shared" si="9"/>
        <v>4</v>
      </c>
      <c r="M94" s="60">
        <f t="shared" si="10"/>
        <v>7.9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53</v>
      </c>
      <c r="F95" s="24">
        <v>3</v>
      </c>
      <c r="G95" s="24">
        <v>0</v>
      </c>
      <c r="H95" s="24">
        <v>0</v>
      </c>
      <c r="I95" s="24">
        <f t="shared" si="6"/>
        <v>56</v>
      </c>
      <c r="J95" s="24">
        <f t="shared" si="7"/>
        <v>0</v>
      </c>
      <c r="K95" s="24">
        <f t="shared" si="8"/>
        <v>56</v>
      </c>
      <c r="L95" s="26">
        <f t="shared" si="9"/>
        <v>0</v>
      </c>
      <c r="M95" s="60">
        <f t="shared" si="10"/>
        <v>8.9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48</v>
      </c>
      <c r="F96" s="24">
        <v>3</v>
      </c>
      <c r="G96" s="24">
        <v>1</v>
      </c>
      <c r="H96" s="24">
        <v>0</v>
      </c>
      <c r="I96" s="24">
        <f t="shared" si="6"/>
        <v>51</v>
      </c>
      <c r="J96" s="24">
        <f t="shared" si="7"/>
        <v>1</v>
      </c>
      <c r="K96" s="24">
        <f t="shared" si="8"/>
        <v>52</v>
      </c>
      <c r="L96" s="26">
        <f t="shared" si="9"/>
        <v>1.9</v>
      </c>
      <c r="M96" s="60">
        <f t="shared" si="10"/>
        <v>8.3000000000000007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45</v>
      </c>
      <c r="F97" s="24">
        <v>1</v>
      </c>
      <c r="G97" s="24">
        <v>2</v>
      </c>
      <c r="H97" s="24">
        <v>0</v>
      </c>
      <c r="I97" s="24">
        <f t="shared" si="6"/>
        <v>46</v>
      </c>
      <c r="J97" s="24">
        <f t="shared" si="7"/>
        <v>2</v>
      </c>
      <c r="K97" s="24">
        <f t="shared" si="8"/>
        <v>48</v>
      </c>
      <c r="L97" s="26">
        <f t="shared" si="9"/>
        <v>4.2</v>
      </c>
      <c r="M97" s="60">
        <f t="shared" si="10"/>
        <v>7.6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41</v>
      </c>
      <c r="F98" s="24">
        <v>2</v>
      </c>
      <c r="G98" s="24">
        <v>1</v>
      </c>
      <c r="H98" s="24">
        <v>0</v>
      </c>
      <c r="I98" s="24">
        <f t="shared" si="6"/>
        <v>43</v>
      </c>
      <c r="J98" s="24">
        <f t="shared" si="7"/>
        <v>1</v>
      </c>
      <c r="K98" s="24">
        <f t="shared" si="8"/>
        <v>44</v>
      </c>
      <c r="L98" s="26">
        <f t="shared" si="9"/>
        <v>2.2999999999999998</v>
      </c>
      <c r="M98" s="60">
        <f t="shared" si="10"/>
        <v>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32</v>
      </c>
      <c r="F99" s="24">
        <v>4</v>
      </c>
      <c r="G99" s="24">
        <v>1</v>
      </c>
      <c r="H99" s="24">
        <v>0</v>
      </c>
      <c r="I99" s="24">
        <f t="shared" si="6"/>
        <v>36</v>
      </c>
      <c r="J99" s="24">
        <f t="shared" si="7"/>
        <v>1</v>
      </c>
      <c r="K99" s="24">
        <f t="shared" si="8"/>
        <v>37</v>
      </c>
      <c r="L99" s="26">
        <f t="shared" si="9"/>
        <v>2.7</v>
      </c>
      <c r="M99" s="60">
        <f t="shared" si="10"/>
        <v>5.9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28</v>
      </c>
      <c r="F100" s="24">
        <v>2</v>
      </c>
      <c r="G100" s="24">
        <v>1</v>
      </c>
      <c r="H100" s="24">
        <v>0</v>
      </c>
      <c r="I100" s="24">
        <f t="shared" si="6"/>
        <v>30</v>
      </c>
      <c r="J100" s="24">
        <f t="shared" si="7"/>
        <v>1</v>
      </c>
      <c r="K100" s="24">
        <f t="shared" si="8"/>
        <v>31</v>
      </c>
      <c r="L100" s="26">
        <f t="shared" si="9"/>
        <v>3.2</v>
      </c>
      <c r="M100" s="60">
        <f t="shared" si="10"/>
        <v>4.9000000000000004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594</v>
      </c>
      <c r="F101" s="5">
        <f t="shared" si="11"/>
        <v>22</v>
      </c>
      <c r="G101" s="5">
        <f t="shared" si="11"/>
        <v>14</v>
      </c>
      <c r="H101" s="5">
        <f t="shared" si="11"/>
        <v>0</v>
      </c>
      <c r="I101" s="5">
        <f t="shared" si="11"/>
        <v>616</v>
      </c>
      <c r="J101" s="5">
        <f t="shared" si="11"/>
        <v>14</v>
      </c>
      <c r="K101" s="5">
        <f t="shared" si="11"/>
        <v>630</v>
      </c>
      <c r="L101" s="51">
        <f t="shared" si="9"/>
        <v>2.2000000000000002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61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0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0</v>
      </c>
      <c r="F106" s="24">
        <v>0</v>
      </c>
      <c r="G106" s="24">
        <v>0</v>
      </c>
      <c r="H106" s="24">
        <v>0</v>
      </c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0</v>
      </c>
      <c r="G107" s="24">
        <v>0</v>
      </c>
      <c r="H107" s="24">
        <v>0</v>
      </c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0</v>
      </c>
      <c r="F108" s="24">
        <v>1</v>
      </c>
      <c r="G108" s="24">
        <v>0</v>
      </c>
      <c r="H108" s="24">
        <v>0</v>
      </c>
      <c r="I108" s="24">
        <f t="shared" si="12"/>
        <v>1</v>
      </c>
      <c r="J108" s="24">
        <f t="shared" si="13"/>
        <v>0</v>
      </c>
      <c r="K108" s="24">
        <f t="shared" si="15"/>
        <v>1</v>
      </c>
      <c r="L108" s="26">
        <f t="shared" si="14"/>
        <v>0</v>
      </c>
      <c r="M108" s="60">
        <f t="shared" si="16"/>
        <v>33.299999999999997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0</v>
      </c>
      <c r="F109" s="24">
        <v>0</v>
      </c>
      <c r="G109" s="24">
        <v>0</v>
      </c>
      <c r="H109" s="24">
        <v>0</v>
      </c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0</v>
      </c>
      <c r="F110" s="24">
        <v>1</v>
      </c>
      <c r="G110" s="24">
        <v>0</v>
      </c>
      <c r="H110" s="24">
        <v>0</v>
      </c>
      <c r="I110" s="24">
        <f t="shared" si="12"/>
        <v>1</v>
      </c>
      <c r="J110" s="24">
        <f t="shared" si="13"/>
        <v>0</v>
      </c>
      <c r="K110" s="24">
        <f t="shared" si="15"/>
        <v>1</v>
      </c>
      <c r="L110" s="26">
        <f t="shared" si="14"/>
        <v>0</v>
      </c>
      <c r="M110" s="60">
        <f t="shared" si="16"/>
        <v>33.299999999999997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0</v>
      </c>
      <c r="F111" s="24">
        <v>0</v>
      </c>
      <c r="G111" s="24">
        <v>0</v>
      </c>
      <c r="H111" s="24">
        <v>0</v>
      </c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</v>
      </c>
      <c r="F112" s="24">
        <v>0</v>
      </c>
      <c r="G112" s="24">
        <v>0</v>
      </c>
      <c r="H112" s="24">
        <v>0</v>
      </c>
      <c r="I112" s="24">
        <f t="shared" si="12"/>
        <v>1</v>
      </c>
      <c r="J112" s="24">
        <f t="shared" si="13"/>
        <v>0</v>
      </c>
      <c r="K112" s="24">
        <f t="shared" si="15"/>
        <v>1</v>
      </c>
      <c r="L112" s="26">
        <f t="shared" si="14"/>
        <v>0</v>
      </c>
      <c r="M112" s="60">
        <f t="shared" si="16"/>
        <v>33.299999999999997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0</v>
      </c>
      <c r="F113" s="24">
        <v>0</v>
      </c>
      <c r="G113" s="24">
        <v>0</v>
      </c>
      <c r="H113" s="24">
        <v>0</v>
      </c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0</v>
      </c>
      <c r="F114" s="24">
        <v>0</v>
      </c>
      <c r="G114" s="24">
        <v>0</v>
      </c>
      <c r="H114" s="24">
        <v>0</v>
      </c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0</v>
      </c>
      <c r="F115" s="24">
        <v>0</v>
      </c>
      <c r="G115" s="24">
        <v>0</v>
      </c>
      <c r="H115" s="24">
        <v>0</v>
      </c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0</v>
      </c>
      <c r="F116" s="24">
        <v>0</v>
      </c>
      <c r="G116" s="24">
        <v>0</v>
      </c>
      <c r="H116" s="24">
        <v>0</v>
      </c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</v>
      </c>
      <c r="F117" s="5">
        <f t="shared" si="17"/>
        <v>2</v>
      </c>
      <c r="G117" s="5">
        <f t="shared" si="17"/>
        <v>0</v>
      </c>
      <c r="H117" s="5">
        <f t="shared" si="17"/>
        <v>0</v>
      </c>
      <c r="I117" s="5">
        <f t="shared" si="17"/>
        <v>3</v>
      </c>
      <c r="J117" s="5">
        <f t="shared" si="17"/>
        <v>0</v>
      </c>
      <c r="K117" s="5">
        <f t="shared" si="17"/>
        <v>3</v>
      </c>
      <c r="L117" s="51">
        <f t="shared" si="14"/>
        <v>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62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63</v>
      </c>
      <c r="F121" s="23">
        <v>2</v>
      </c>
      <c r="G121" s="23">
        <v>4</v>
      </c>
      <c r="H121" s="23">
        <v>4</v>
      </c>
      <c r="I121" s="23">
        <f t="shared" ref="I121:I132" si="18">SUM(E121:F121)</f>
        <v>65</v>
      </c>
      <c r="J121" s="23">
        <f t="shared" ref="J121:J132" si="19">SUM(G121:H121)</f>
        <v>8</v>
      </c>
      <c r="K121" s="23">
        <f>SUM(I121,J121)</f>
        <v>73</v>
      </c>
      <c r="L121" s="25">
        <f t="shared" ref="L121:L133" si="20">IF(K121=0,0,ROUND(J121/K121*100,1))</f>
        <v>11</v>
      </c>
      <c r="M121" s="59">
        <f>IF(K121=0,0,ROUND(K121/K$133*100,1))</f>
        <v>10.6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73</v>
      </c>
      <c r="F122" s="24">
        <v>0</v>
      </c>
      <c r="G122" s="24">
        <v>2</v>
      </c>
      <c r="H122" s="24">
        <v>3</v>
      </c>
      <c r="I122" s="24">
        <f t="shared" si="18"/>
        <v>73</v>
      </c>
      <c r="J122" s="24">
        <f t="shared" si="19"/>
        <v>5</v>
      </c>
      <c r="K122" s="24">
        <f t="shared" ref="K122:K132" si="21">SUM(I122,J122)</f>
        <v>78</v>
      </c>
      <c r="L122" s="26">
        <f t="shared" si="20"/>
        <v>6.4</v>
      </c>
      <c r="M122" s="60">
        <f t="shared" ref="M122:M133" si="22">IF(K122=0,0,ROUND(K122/K$133*100,1))</f>
        <v>11.3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71</v>
      </c>
      <c r="F123" s="24">
        <v>0</v>
      </c>
      <c r="G123" s="24">
        <v>0</v>
      </c>
      <c r="H123" s="24">
        <v>3</v>
      </c>
      <c r="I123" s="24">
        <f t="shared" si="18"/>
        <v>71</v>
      </c>
      <c r="J123" s="24">
        <f t="shared" si="19"/>
        <v>3</v>
      </c>
      <c r="K123" s="24">
        <f t="shared" si="21"/>
        <v>74</v>
      </c>
      <c r="L123" s="26">
        <f t="shared" si="20"/>
        <v>4.0999999999999996</v>
      </c>
      <c r="M123" s="60">
        <f t="shared" si="22"/>
        <v>10.8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60</v>
      </c>
      <c r="F124" s="24">
        <v>1</v>
      </c>
      <c r="G124" s="24">
        <v>4</v>
      </c>
      <c r="H124" s="24">
        <v>2</v>
      </c>
      <c r="I124" s="24">
        <f t="shared" si="18"/>
        <v>61</v>
      </c>
      <c r="J124" s="24">
        <f t="shared" si="19"/>
        <v>6</v>
      </c>
      <c r="K124" s="24">
        <f t="shared" si="21"/>
        <v>67</v>
      </c>
      <c r="L124" s="26">
        <f t="shared" si="20"/>
        <v>9</v>
      </c>
      <c r="M124" s="60">
        <f t="shared" si="22"/>
        <v>9.6999999999999993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57</v>
      </c>
      <c r="F125" s="24">
        <v>3</v>
      </c>
      <c r="G125" s="24">
        <v>9</v>
      </c>
      <c r="H125" s="24">
        <v>1</v>
      </c>
      <c r="I125" s="24">
        <f t="shared" si="18"/>
        <v>60</v>
      </c>
      <c r="J125" s="24">
        <f t="shared" si="19"/>
        <v>10</v>
      </c>
      <c r="K125" s="24">
        <f t="shared" si="21"/>
        <v>70</v>
      </c>
      <c r="L125" s="26">
        <f t="shared" si="20"/>
        <v>14.3</v>
      </c>
      <c r="M125" s="60">
        <f t="shared" si="22"/>
        <v>10.199999999999999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47</v>
      </c>
      <c r="F126" s="24">
        <v>1</v>
      </c>
      <c r="G126" s="24">
        <v>6</v>
      </c>
      <c r="H126" s="24">
        <v>1</v>
      </c>
      <c r="I126" s="24">
        <f t="shared" si="18"/>
        <v>48</v>
      </c>
      <c r="J126" s="24">
        <f t="shared" si="19"/>
        <v>7</v>
      </c>
      <c r="K126" s="24">
        <f t="shared" si="21"/>
        <v>55</v>
      </c>
      <c r="L126" s="26">
        <f t="shared" si="20"/>
        <v>12.7</v>
      </c>
      <c r="M126" s="60">
        <f t="shared" si="22"/>
        <v>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40</v>
      </c>
      <c r="F127" s="24">
        <v>0</v>
      </c>
      <c r="G127" s="24">
        <v>6</v>
      </c>
      <c r="H127" s="24">
        <v>2</v>
      </c>
      <c r="I127" s="24">
        <f t="shared" si="18"/>
        <v>40</v>
      </c>
      <c r="J127" s="24">
        <f t="shared" si="19"/>
        <v>8</v>
      </c>
      <c r="K127" s="24">
        <f t="shared" si="21"/>
        <v>48</v>
      </c>
      <c r="L127" s="26">
        <f t="shared" si="20"/>
        <v>16.7</v>
      </c>
      <c r="M127" s="60">
        <f t="shared" si="22"/>
        <v>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43</v>
      </c>
      <c r="F128" s="24">
        <v>1</v>
      </c>
      <c r="G128" s="24">
        <v>2</v>
      </c>
      <c r="H128" s="24">
        <v>2</v>
      </c>
      <c r="I128" s="24">
        <f t="shared" si="18"/>
        <v>44</v>
      </c>
      <c r="J128" s="24">
        <f t="shared" si="19"/>
        <v>4</v>
      </c>
      <c r="K128" s="24">
        <f t="shared" si="21"/>
        <v>48</v>
      </c>
      <c r="L128" s="26">
        <f t="shared" si="20"/>
        <v>8.3000000000000007</v>
      </c>
      <c r="M128" s="60">
        <f t="shared" si="22"/>
        <v>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37</v>
      </c>
      <c r="F129" s="24">
        <v>1</v>
      </c>
      <c r="G129" s="24">
        <v>6</v>
      </c>
      <c r="H129" s="24">
        <v>2</v>
      </c>
      <c r="I129" s="24">
        <f t="shared" si="18"/>
        <v>38</v>
      </c>
      <c r="J129" s="24">
        <f t="shared" si="19"/>
        <v>8</v>
      </c>
      <c r="K129" s="24">
        <f t="shared" si="21"/>
        <v>46</v>
      </c>
      <c r="L129" s="26">
        <f t="shared" si="20"/>
        <v>17.399999999999999</v>
      </c>
      <c r="M129" s="60">
        <f t="shared" si="22"/>
        <v>6.7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36</v>
      </c>
      <c r="F130" s="24">
        <v>0</v>
      </c>
      <c r="G130" s="24">
        <v>4</v>
      </c>
      <c r="H130" s="24">
        <v>2</v>
      </c>
      <c r="I130" s="24">
        <f t="shared" si="18"/>
        <v>36</v>
      </c>
      <c r="J130" s="24">
        <f t="shared" si="19"/>
        <v>6</v>
      </c>
      <c r="K130" s="24">
        <f t="shared" si="21"/>
        <v>42</v>
      </c>
      <c r="L130" s="26">
        <f t="shared" si="20"/>
        <v>14.3</v>
      </c>
      <c r="M130" s="60">
        <f t="shared" si="22"/>
        <v>6.1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40</v>
      </c>
      <c r="F131" s="24">
        <v>1</v>
      </c>
      <c r="G131" s="24">
        <v>0</v>
      </c>
      <c r="H131" s="24">
        <v>3</v>
      </c>
      <c r="I131" s="24">
        <f t="shared" si="18"/>
        <v>41</v>
      </c>
      <c r="J131" s="24">
        <f t="shared" si="19"/>
        <v>3</v>
      </c>
      <c r="K131" s="24">
        <f t="shared" si="21"/>
        <v>44</v>
      </c>
      <c r="L131" s="26">
        <f t="shared" si="20"/>
        <v>6.8</v>
      </c>
      <c r="M131" s="60">
        <f t="shared" si="22"/>
        <v>6.4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37</v>
      </c>
      <c r="F132" s="24">
        <v>1</v>
      </c>
      <c r="G132" s="24">
        <v>2</v>
      </c>
      <c r="H132" s="24">
        <v>3</v>
      </c>
      <c r="I132" s="24">
        <f t="shared" si="18"/>
        <v>38</v>
      </c>
      <c r="J132" s="24">
        <f t="shared" si="19"/>
        <v>5</v>
      </c>
      <c r="K132" s="24">
        <f t="shared" si="21"/>
        <v>43</v>
      </c>
      <c r="L132" s="26">
        <f t="shared" si="20"/>
        <v>11.6</v>
      </c>
      <c r="M132" s="60">
        <f t="shared" si="22"/>
        <v>6.3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604</v>
      </c>
      <c r="F133" s="5">
        <f t="shared" si="23"/>
        <v>11</v>
      </c>
      <c r="G133" s="5">
        <f t="shared" si="23"/>
        <v>45</v>
      </c>
      <c r="H133" s="5">
        <f t="shared" si="23"/>
        <v>28</v>
      </c>
      <c r="I133" s="5">
        <f t="shared" si="23"/>
        <v>615</v>
      </c>
      <c r="J133" s="5">
        <f t="shared" si="23"/>
        <v>73</v>
      </c>
      <c r="K133" s="5">
        <f t="shared" si="23"/>
        <v>688</v>
      </c>
      <c r="L133" s="51">
        <f t="shared" si="20"/>
        <v>10.6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(17)</v>
      </c>
      <c r="C43" s="475"/>
      <c r="D43" s="475"/>
      <c r="E43" s="475"/>
      <c r="F43" s="475"/>
      <c r="G43" s="475"/>
      <c r="H43" s="475"/>
      <c r="I43" s="475"/>
      <c r="J43" s="475" t="str">
        <f>E87</f>
        <v>(18)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(19)</v>
      </c>
      <c r="C69" s="475"/>
      <c r="D69" s="475"/>
      <c r="E69" s="475"/>
      <c r="F69" s="475"/>
      <c r="G69" s="475"/>
      <c r="H69" s="475"/>
      <c r="I69" s="475"/>
      <c r="J69" s="475" t="str">
        <f>E119</f>
        <v>(20)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37</v>
      </c>
      <c r="F73" s="23">
        <v>2</v>
      </c>
      <c r="G73" s="23">
        <v>1</v>
      </c>
      <c r="H73" s="23">
        <v>5</v>
      </c>
      <c r="I73" s="23">
        <f t="shared" ref="I73:I84" si="0">SUM(E73:F73)</f>
        <v>39</v>
      </c>
      <c r="J73" s="23">
        <f t="shared" ref="J73:J84" si="1">SUM(G73:H73)</f>
        <v>6</v>
      </c>
      <c r="K73" s="23">
        <f>SUM(I73,J73)</f>
        <v>45</v>
      </c>
      <c r="L73" s="25">
        <f>IF(K73=0,0,ROUND(J73/K73*100,1))</f>
        <v>13.3</v>
      </c>
      <c r="M73" s="59">
        <f>IF(K73=0,0,ROUND(K73/K$85*100,1))</f>
        <v>7.9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40</v>
      </c>
      <c r="F74" s="24">
        <v>2</v>
      </c>
      <c r="G74" s="24">
        <v>1</v>
      </c>
      <c r="H74" s="24">
        <v>3</v>
      </c>
      <c r="I74" s="24">
        <f t="shared" si="0"/>
        <v>42</v>
      </c>
      <c r="J74" s="24">
        <f t="shared" si="1"/>
        <v>4</v>
      </c>
      <c r="K74" s="24">
        <f t="shared" ref="K74:K84" si="2">SUM(I74,J74)</f>
        <v>46</v>
      </c>
      <c r="L74" s="26">
        <f t="shared" ref="L74:L84" si="3">IF(K74=0,0,ROUND(J74/K74*100,1))</f>
        <v>8.6999999999999993</v>
      </c>
      <c r="M74" s="60">
        <f t="shared" ref="M74:M84" si="4">IF(K74=0,0,ROUND(K74/K$85*100,1))</f>
        <v>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46</v>
      </c>
      <c r="F75" s="24">
        <v>2</v>
      </c>
      <c r="G75" s="24">
        <v>2</v>
      </c>
      <c r="H75" s="24">
        <v>3</v>
      </c>
      <c r="I75" s="24">
        <f t="shared" si="0"/>
        <v>48</v>
      </c>
      <c r="J75" s="24">
        <f t="shared" si="1"/>
        <v>5</v>
      </c>
      <c r="K75" s="24">
        <f t="shared" si="2"/>
        <v>53</v>
      </c>
      <c r="L75" s="26">
        <f t="shared" si="3"/>
        <v>9.4</v>
      </c>
      <c r="M75" s="60">
        <f t="shared" si="4"/>
        <v>9.1999999999999993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43</v>
      </c>
      <c r="F76" s="24">
        <v>1</v>
      </c>
      <c r="G76" s="24">
        <v>1</v>
      </c>
      <c r="H76" s="24">
        <v>2</v>
      </c>
      <c r="I76" s="24">
        <f t="shared" si="0"/>
        <v>44</v>
      </c>
      <c r="J76" s="24">
        <f t="shared" si="1"/>
        <v>3</v>
      </c>
      <c r="K76" s="24">
        <f t="shared" si="2"/>
        <v>47</v>
      </c>
      <c r="L76" s="26">
        <f t="shared" si="3"/>
        <v>6.4</v>
      </c>
      <c r="M76" s="60">
        <f t="shared" si="4"/>
        <v>8.1999999999999993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42</v>
      </c>
      <c r="F77" s="24">
        <v>3</v>
      </c>
      <c r="G77" s="24">
        <v>2</v>
      </c>
      <c r="H77" s="24">
        <v>2</v>
      </c>
      <c r="I77" s="24">
        <f t="shared" si="0"/>
        <v>45</v>
      </c>
      <c r="J77" s="24">
        <f t="shared" si="1"/>
        <v>4</v>
      </c>
      <c r="K77" s="24">
        <f t="shared" si="2"/>
        <v>49</v>
      </c>
      <c r="L77" s="26">
        <f t="shared" si="3"/>
        <v>8.1999999999999993</v>
      </c>
      <c r="M77" s="60">
        <f t="shared" si="4"/>
        <v>8.6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37</v>
      </c>
      <c r="F78" s="24">
        <v>0</v>
      </c>
      <c r="G78" s="24">
        <v>0</v>
      </c>
      <c r="H78" s="24">
        <v>1</v>
      </c>
      <c r="I78" s="24">
        <f t="shared" si="0"/>
        <v>37</v>
      </c>
      <c r="J78" s="24">
        <f t="shared" si="1"/>
        <v>1</v>
      </c>
      <c r="K78" s="24">
        <f t="shared" si="2"/>
        <v>38</v>
      </c>
      <c r="L78" s="26">
        <f t="shared" si="3"/>
        <v>2.6</v>
      </c>
      <c r="M78" s="60">
        <f t="shared" si="4"/>
        <v>6.6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42</v>
      </c>
      <c r="F79" s="24">
        <v>2</v>
      </c>
      <c r="G79" s="24">
        <v>2</v>
      </c>
      <c r="H79" s="24">
        <v>2</v>
      </c>
      <c r="I79" s="24">
        <f t="shared" si="0"/>
        <v>44</v>
      </c>
      <c r="J79" s="24">
        <f t="shared" si="1"/>
        <v>4</v>
      </c>
      <c r="K79" s="24">
        <f t="shared" si="2"/>
        <v>48</v>
      </c>
      <c r="L79" s="26">
        <f t="shared" si="3"/>
        <v>8.3000000000000007</v>
      </c>
      <c r="M79" s="60">
        <f t="shared" si="4"/>
        <v>8.4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39</v>
      </c>
      <c r="F80" s="24">
        <v>3</v>
      </c>
      <c r="G80" s="24">
        <v>1</v>
      </c>
      <c r="H80" s="24">
        <v>1</v>
      </c>
      <c r="I80" s="24">
        <f t="shared" si="0"/>
        <v>42</v>
      </c>
      <c r="J80" s="24">
        <f t="shared" si="1"/>
        <v>2</v>
      </c>
      <c r="K80" s="24">
        <f t="shared" si="2"/>
        <v>44</v>
      </c>
      <c r="L80" s="26">
        <f t="shared" si="3"/>
        <v>4.5</v>
      </c>
      <c r="M80" s="60">
        <f t="shared" si="4"/>
        <v>7.7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44</v>
      </c>
      <c r="F81" s="24">
        <v>4</v>
      </c>
      <c r="G81" s="24">
        <v>0</v>
      </c>
      <c r="H81" s="24">
        <v>2</v>
      </c>
      <c r="I81" s="24">
        <f t="shared" si="0"/>
        <v>48</v>
      </c>
      <c r="J81" s="24">
        <f t="shared" si="1"/>
        <v>2</v>
      </c>
      <c r="K81" s="24">
        <f t="shared" si="2"/>
        <v>50</v>
      </c>
      <c r="L81" s="26">
        <f t="shared" si="3"/>
        <v>4</v>
      </c>
      <c r="M81" s="60">
        <f t="shared" si="4"/>
        <v>8.6999999999999993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47</v>
      </c>
      <c r="F82" s="24">
        <v>1</v>
      </c>
      <c r="G82" s="24">
        <v>1</v>
      </c>
      <c r="H82" s="24">
        <v>2</v>
      </c>
      <c r="I82" s="24">
        <f t="shared" si="0"/>
        <v>48</v>
      </c>
      <c r="J82" s="24">
        <f t="shared" si="1"/>
        <v>3</v>
      </c>
      <c r="K82" s="24">
        <f t="shared" si="2"/>
        <v>51</v>
      </c>
      <c r="L82" s="26">
        <f t="shared" si="3"/>
        <v>5.9</v>
      </c>
      <c r="M82" s="60">
        <f t="shared" si="4"/>
        <v>8.9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48</v>
      </c>
      <c r="F83" s="24">
        <v>2</v>
      </c>
      <c r="G83" s="24">
        <v>0</v>
      </c>
      <c r="H83" s="24">
        <v>2</v>
      </c>
      <c r="I83" s="24">
        <f t="shared" si="0"/>
        <v>50</v>
      </c>
      <c r="J83" s="24">
        <f t="shared" si="1"/>
        <v>2</v>
      </c>
      <c r="K83" s="24">
        <f t="shared" si="2"/>
        <v>52</v>
      </c>
      <c r="L83" s="26">
        <f t="shared" si="3"/>
        <v>3.8</v>
      </c>
      <c r="M83" s="60">
        <f t="shared" si="4"/>
        <v>9.1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46</v>
      </c>
      <c r="F84" s="24">
        <v>1</v>
      </c>
      <c r="G84" s="24">
        <v>0</v>
      </c>
      <c r="H84" s="24">
        <v>3</v>
      </c>
      <c r="I84" s="24">
        <f t="shared" si="0"/>
        <v>47</v>
      </c>
      <c r="J84" s="24">
        <f t="shared" si="1"/>
        <v>3</v>
      </c>
      <c r="K84" s="24">
        <f t="shared" si="2"/>
        <v>50</v>
      </c>
      <c r="L84" s="26">
        <f t="shared" si="3"/>
        <v>6</v>
      </c>
      <c r="M84" s="60">
        <f t="shared" si="4"/>
        <v>8.6999999999999993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511</v>
      </c>
      <c r="F85" s="5">
        <f t="shared" si="5"/>
        <v>23</v>
      </c>
      <c r="G85" s="5">
        <f t="shared" si="5"/>
        <v>11</v>
      </c>
      <c r="H85" s="5">
        <f t="shared" si="5"/>
        <v>28</v>
      </c>
      <c r="I85" s="5">
        <f t="shared" si="5"/>
        <v>534</v>
      </c>
      <c r="J85" s="5">
        <f t="shared" si="5"/>
        <v>39</v>
      </c>
      <c r="K85" s="5">
        <f t="shared" si="5"/>
        <v>573</v>
      </c>
      <c r="L85" s="51">
        <f>IF(K85=0,0,ROUND(J85/K85*100,1))</f>
        <v>6.8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15</v>
      </c>
      <c r="F89" s="23">
        <v>2</v>
      </c>
      <c r="G89" s="23">
        <v>1</v>
      </c>
      <c r="H89" s="23">
        <v>0</v>
      </c>
      <c r="I89" s="23">
        <f t="shared" ref="I89:I100" si="6">SUM(E89:F89)</f>
        <v>17</v>
      </c>
      <c r="J89" s="23">
        <f t="shared" ref="J89:J100" si="7">SUM(G89:H89)</f>
        <v>1</v>
      </c>
      <c r="K89" s="23">
        <f>SUM(I89,J89)</f>
        <v>18</v>
      </c>
      <c r="L89" s="25">
        <f>IF(K89=0,0,ROUND(J89/K89*100,1))</f>
        <v>5.6</v>
      </c>
      <c r="M89" s="59">
        <f>IF(K89=0,0,ROUND(K89/K$101*100,1))</f>
        <v>6.2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20</v>
      </c>
      <c r="F90" s="24">
        <v>5</v>
      </c>
      <c r="G90" s="24">
        <v>3</v>
      </c>
      <c r="H90" s="24">
        <v>0</v>
      </c>
      <c r="I90" s="24">
        <f t="shared" si="6"/>
        <v>25</v>
      </c>
      <c r="J90" s="24">
        <f t="shared" si="7"/>
        <v>3</v>
      </c>
      <c r="K90" s="24">
        <f t="shared" ref="K90:K100" si="8">SUM(I90,J90)</f>
        <v>28</v>
      </c>
      <c r="L90" s="26">
        <f t="shared" ref="L90:L101" si="9">IF(K90=0,0,ROUND(J90/K90*100,1))</f>
        <v>10.7</v>
      </c>
      <c r="M90" s="60">
        <f t="shared" ref="M90:M101" si="10">IF(K90=0,0,ROUND(K90/K$101*100,1))</f>
        <v>9.6999999999999993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16</v>
      </c>
      <c r="F91" s="24">
        <v>4</v>
      </c>
      <c r="G91" s="24">
        <v>2</v>
      </c>
      <c r="H91" s="24">
        <v>0</v>
      </c>
      <c r="I91" s="24">
        <f t="shared" si="6"/>
        <v>20</v>
      </c>
      <c r="J91" s="24">
        <f t="shared" si="7"/>
        <v>2</v>
      </c>
      <c r="K91" s="24">
        <f t="shared" si="8"/>
        <v>22</v>
      </c>
      <c r="L91" s="26">
        <f t="shared" si="9"/>
        <v>9.1</v>
      </c>
      <c r="M91" s="60">
        <f t="shared" si="10"/>
        <v>7.6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16</v>
      </c>
      <c r="F92" s="24">
        <v>3</v>
      </c>
      <c r="G92" s="24">
        <v>1</v>
      </c>
      <c r="H92" s="24">
        <v>0</v>
      </c>
      <c r="I92" s="24">
        <f t="shared" si="6"/>
        <v>19</v>
      </c>
      <c r="J92" s="24">
        <f t="shared" si="7"/>
        <v>1</v>
      </c>
      <c r="K92" s="24">
        <f t="shared" si="8"/>
        <v>20</v>
      </c>
      <c r="L92" s="26">
        <f t="shared" si="9"/>
        <v>5</v>
      </c>
      <c r="M92" s="60">
        <f t="shared" si="10"/>
        <v>6.9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15</v>
      </c>
      <c r="F93" s="24">
        <v>4</v>
      </c>
      <c r="G93" s="24">
        <v>1</v>
      </c>
      <c r="H93" s="24">
        <v>0</v>
      </c>
      <c r="I93" s="24">
        <f t="shared" si="6"/>
        <v>19</v>
      </c>
      <c r="J93" s="24">
        <f t="shared" si="7"/>
        <v>1</v>
      </c>
      <c r="K93" s="24">
        <f t="shared" si="8"/>
        <v>20</v>
      </c>
      <c r="L93" s="26">
        <f t="shared" si="9"/>
        <v>5</v>
      </c>
      <c r="M93" s="60">
        <f t="shared" si="10"/>
        <v>6.9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13</v>
      </c>
      <c r="F94" s="24">
        <v>3</v>
      </c>
      <c r="G94" s="24">
        <v>0</v>
      </c>
      <c r="H94" s="24">
        <v>0</v>
      </c>
      <c r="I94" s="24">
        <f t="shared" si="6"/>
        <v>16</v>
      </c>
      <c r="J94" s="24">
        <f t="shared" si="7"/>
        <v>0</v>
      </c>
      <c r="K94" s="24">
        <f t="shared" si="8"/>
        <v>16</v>
      </c>
      <c r="L94" s="26">
        <f t="shared" si="9"/>
        <v>0</v>
      </c>
      <c r="M94" s="60">
        <f t="shared" si="10"/>
        <v>5.5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16</v>
      </c>
      <c r="F95" s="24">
        <v>5</v>
      </c>
      <c r="G95" s="24">
        <v>1</v>
      </c>
      <c r="H95" s="24">
        <v>0</v>
      </c>
      <c r="I95" s="24">
        <f t="shared" si="6"/>
        <v>21</v>
      </c>
      <c r="J95" s="24">
        <f t="shared" si="7"/>
        <v>1</v>
      </c>
      <c r="K95" s="24">
        <f t="shared" si="8"/>
        <v>22</v>
      </c>
      <c r="L95" s="26">
        <f t="shared" si="9"/>
        <v>4.5</v>
      </c>
      <c r="M95" s="60">
        <f t="shared" si="10"/>
        <v>7.6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19</v>
      </c>
      <c r="F96" s="24">
        <v>4</v>
      </c>
      <c r="G96" s="24">
        <v>3</v>
      </c>
      <c r="H96" s="24">
        <v>0</v>
      </c>
      <c r="I96" s="24">
        <f t="shared" si="6"/>
        <v>23</v>
      </c>
      <c r="J96" s="24">
        <f t="shared" si="7"/>
        <v>3</v>
      </c>
      <c r="K96" s="24">
        <f t="shared" si="8"/>
        <v>26</v>
      </c>
      <c r="L96" s="26">
        <f t="shared" si="9"/>
        <v>11.5</v>
      </c>
      <c r="M96" s="60">
        <f t="shared" si="10"/>
        <v>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20</v>
      </c>
      <c r="F97" s="24">
        <v>5</v>
      </c>
      <c r="G97" s="24">
        <v>1</v>
      </c>
      <c r="H97" s="24">
        <v>0</v>
      </c>
      <c r="I97" s="24">
        <f t="shared" si="6"/>
        <v>25</v>
      </c>
      <c r="J97" s="24">
        <f t="shared" si="7"/>
        <v>1</v>
      </c>
      <c r="K97" s="24">
        <f t="shared" si="8"/>
        <v>26</v>
      </c>
      <c r="L97" s="26">
        <f t="shared" si="9"/>
        <v>3.8</v>
      </c>
      <c r="M97" s="60">
        <f t="shared" si="10"/>
        <v>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23</v>
      </c>
      <c r="F98" s="24">
        <v>8</v>
      </c>
      <c r="G98" s="24">
        <v>0</v>
      </c>
      <c r="H98" s="24">
        <v>0</v>
      </c>
      <c r="I98" s="24">
        <f t="shared" si="6"/>
        <v>31</v>
      </c>
      <c r="J98" s="24">
        <f t="shared" si="7"/>
        <v>0</v>
      </c>
      <c r="K98" s="24">
        <f t="shared" si="8"/>
        <v>31</v>
      </c>
      <c r="L98" s="26">
        <f t="shared" si="9"/>
        <v>0</v>
      </c>
      <c r="M98" s="60">
        <f t="shared" si="10"/>
        <v>10.7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28</v>
      </c>
      <c r="F99" s="24">
        <v>4</v>
      </c>
      <c r="G99" s="24">
        <v>1</v>
      </c>
      <c r="H99" s="24">
        <v>0</v>
      </c>
      <c r="I99" s="24">
        <f t="shared" si="6"/>
        <v>32</v>
      </c>
      <c r="J99" s="24">
        <f t="shared" si="7"/>
        <v>1</v>
      </c>
      <c r="K99" s="24">
        <f t="shared" si="8"/>
        <v>33</v>
      </c>
      <c r="L99" s="26">
        <f t="shared" si="9"/>
        <v>3</v>
      </c>
      <c r="M99" s="60">
        <f t="shared" si="10"/>
        <v>11.4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23</v>
      </c>
      <c r="F100" s="24">
        <v>3</v>
      </c>
      <c r="G100" s="24">
        <v>1</v>
      </c>
      <c r="H100" s="24">
        <v>0</v>
      </c>
      <c r="I100" s="24">
        <f t="shared" si="6"/>
        <v>26</v>
      </c>
      <c r="J100" s="24">
        <f t="shared" si="7"/>
        <v>1</v>
      </c>
      <c r="K100" s="24">
        <f t="shared" si="8"/>
        <v>27</v>
      </c>
      <c r="L100" s="26">
        <f t="shared" si="9"/>
        <v>3.7</v>
      </c>
      <c r="M100" s="60">
        <f t="shared" si="10"/>
        <v>9.3000000000000007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224</v>
      </c>
      <c r="F101" s="5">
        <f t="shared" si="11"/>
        <v>50</v>
      </c>
      <c r="G101" s="5">
        <f t="shared" si="11"/>
        <v>15</v>
      </c>
      <c r="H101" s="5">
        <f t="shared" si="11"/>
        <v>0</v>
      </c>
      <c r="I101" s="5">
        <f t="shared" si="11"/>
        <v>274</v>
      </c>
      <c r="J101" s="5">
        <f t="shared" si="11"/>
        <v>15</v>
      </c>
      <c r="K101" s="5">
        <f t="shared" si="11"/>
        <v>289</v>
      </c>
      <c r="L101" s="51">
        <f t="shared" si="9"/>
        <v>5.2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338</v>
      </c>
      <c r="F105" s="23">
        <v>47</v>
      </c>
      <c r="G105" s="23">
        <v>35</v>
      </c>
      <c r="H105" s="23">
        <v>3</v>
      </c>
      <c r="I105" s="23">
        <f t="shared" ref="I105:I116" si="12">SUM(E105:F105)</f>
        <v>385</v>
      </c>
      <c r="J105" s="23">
        <f t="shared" ref="J105:J116" si="13">SUM(G105:H105)</f>
        <v>38</v>
      </c>
      <c r="K105" s="23">
        <f>SUM(I105,J105)</f>
        <v>423</v>
      </c>
      <c r="L105" s="25">
        <f t="shared" ref="L105:L117" si="14">IF(K105=0,0,ROUND(J105/K105*100,1))</f>
        <v>9</v>
      </c>
      <c r="M105" s="59">
        <f>IF(K105=0,0,ROUND(K105/K$117*100,1))</f>
        <v>8.1999999999999993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377</v>
      </c>
      <c r="F106" s="24">
        <v>55</v>
      </c>
      <c r="G106" s="24">
        <v>32</v>
      </c>
      <c r="H106" s="24">
        <v>2</v>
      </c>
      <c r="I106" s="24">
        <f t="shared" si="12"/>
        <v>432</v>
      </c>
      <c r="J106" s="24">
        <f t="shared" si="13"/>
        <v>34</v>
      </c>
      <c r="K106" s="24">
        <f t="shared" ref="K106:K116" si="15">SUM(I106,J106)</f>
        <v>466</v>
      </c>
      <c r="L106" s="26">
        <f t="shared" si="14"/>
        <v>7.3</v>
      </c>
      <c r="M106" s="60">
        <f t="shared" ref="M106:M117" si="16">IF(K106=0,0,ROUND(K106/K$117*100,1))</f>
        <v>9.1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284</v>
      </c>
      <c r="F107" s="24">
        <v>53</v>
      </c>
      <c r="G107" s="24">
        <v>30</v>
      </c>
      <c r="H107" s="24">
        <v>2</v>
      </c>
      <c r="I107" s="24">
        <f t="shared" si="12"/>
        <v>337</v>
      </c>
      <c r="J107" s="24">
        <f t="shared" si="13"/>
        <v>32</v>
      </c>
      <c r="K107" s="24">
        <f t="shared" si="15"/>
        <v>369</v>
      </c>
      <c r="L107" s="26">
        <f t="shared" si="14"/>
        <v>8.6999999999999993</v>
      </c>
      <c r="M107" s="60">
        <f t="shared" si="16"/>
        <v>7.2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276</v>
      </c>
      <c r="F108" s="24">
        <v>68</v>
      </c>
      <c r="G108" s="24">
        <v>25</v>
      </c>
      <c r="H108" s="24">
        <v>3</v>
      </c>
      <c r="I108" s="24">
        <f t="shared" si="12"/>
        <v>344</v>
      </c>
      <c r="J108" s="24">
        <f t="shared" si="13"/>
        <v>28</v>
      </c>
      <c r="K108" s="24">
        <f t="shared" si="15"/>
        <v>372</v>
      </c>
      <c r="L108" s="26">
        <f t="shared" si="14"/>
        <v>7.5</v>
      </c>
      <c r="M108" s="60">
        <f t="shared" si="16"/>
        <v>7.2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294</v>
      </c>
      <c r="F109" s="24">
        <v>56</v>
      </c>
      <c r="G109" s="24">
        <v>26</v>
      </c>
      <c r="H109" s="24">
        <v>2</v>
      </c>
      <c r="I109" s="24">
        <f t="shared" si="12"/>
        <v>350</v>
      </c>
      <c r="J109" s="24">
        <f t="shared" si="13"/>
        <v>28</v>
      </c>
      <c r="K109" s="24">
        <f t="shared" si="15"/>
        <v>378</v>
      </c>
      <c r="L109" s="26">
        <f t="shared" si="14"/>
        <v>7.4</v>
      </c>
      <c r="M109" s="60">
        <f t="shared" si="16"/>
        <v>7.4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317</v>
      </c>
      <c r="F110" s="24">
        <v>47</v>
      </c>
      <c r="G110" s="24">
        <v>29</v>
      </c>
      <c r="H110" s="24">
        <v>2</v>
      </c>
      <c r="I110" s="24">
        <f t="shared" si="12"/>
        <v>364</v>
      </c>
      <c r="J110" s="24">
        <f t="shared" si="13"/>
        <v>31</v>
      </c>
      <c r="K110" s="24">
        <f t="shared" si="15"/>
        <v>395</v>
      </c>
      <c r="L110" s="26">
        <f t="shared" si="14"/>
        <v>7.8</v>
      </c>
      <c r="M110" s="60">
        <f t="shared" si="16"/>
        <v>7.7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302</v>
      </c>
      <c r="F111" s="24">
        <v>51</v>
      </c>
      <c r="G111" s="24">
        <v>28</v>
      </c>
      <c r="H111" s="24">
        <v>2</v>
      </c>
      <c r="I111" s="24">
        <f t="shared" si="12"/>
        <v>353</v>
      </c>
      <c r="J111" s="24">
        <f t="shared" si="13"/>
        <v>30</v>
      </c>
      <c r="K111" s="24">
        <f t="shared" si="15"/>
        <v>383</v>
      </c>
      <c r="L111" s="26">
        <f t="shared" si="14"/>
        <v>7.8</v>
      </c>
      <c r="M111" s="60">
        <f t="shared" si="16"/>
        <v>7.5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345</v>
      </c>
      <c r="F112" s="24">
        <v>45</v>
      </c>
      <c r="G112" s="24">
        <v>26</v>
      </c>
      <c r="H112" s="24">
        <v>1</v>
      </c>
      <c r="I112" s="24">
        <f t="shared" si="12"/>
        <v>390</v>
      </c>
      <c r="J112" s="24">
        <f t="shared" si="13"/>
        <v>27</v>
      </c>
      <c r="K112" s="24">
        <f t="shared" si="15"/>
        <v>417</v>
      </c>
      <c r="L112" s="26">
        <f t="shared" si="14"/>
        <v>6.5</v>
      </c>
      <c r="M112" s="60">
        <f t="shared" si="16"/>
        <v>8.1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383</v>
      </c>
      <c r="F113" s="24">
        <v>50</v>
      </c>
      <c r="G113" s="24">
        <v>22</v>
      </c>
      <c r="H113" s="24">
        <v>5</v>
      </c>
      <c r="I113" s="24">
        <f t="shared" si="12"/>
        <v>433</v>
      </c>
      <c r="J113" s="24">
        <f t="shared" si="13"/>
        <v>27</v>
      </c>
      <c r="K113" s="24">
        <f t="shared" si="15"/>
        <v>460</v>
      </c>
      <c r="L113" s="26">
        <f t="shared" si="14"/>
        <v>5.9</v>
      </c>
      <c r="M113" s="60">
        <f t="shared" si="16"/>
        <v>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397</v>
      </c>
      <c r="F114" s="24">
        <v>49</v>
      </c>
      <c r="G114" s="24">
        <v>18</v>
      </c>
      <c r="H114" s="24">
        <v>6</v>
      </c>
      <c r="I114" s="24">
        <f t="shared" si="12"/>
        <v>446</v>
      </c>
      <c r="J114" s="24">
        <f t="shared" si="13"/>
        <v>24</v>
      </c>
      <c r="K114" s="24">
        <f t="shared" si="15"/>
        <v>470</v>
      </c>
      <c r="L114" s="26">
        <f t="shared" si="14"/>
        <v>5.0999999999999996</v>
      </c>
      <c r="M114" s="60">
        <f t="shared" si="16"/>
        <v>9.1999999999999993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441</v>
      </c>
      <c r="F115" s="24">
        <v>44</v>
      </c>
      <c r="G115" s="24">
        <v>20</v>
      </c>
      <c r="H115" s="24">
        <v>2</v>
      </c>
      <c r="I115" s="24">
        <f t="shared" si="12"/>
        <v>485</v>
      </c>
      <c r="J115" s="24">
        <f t="shared" si="13"/>
        <v>22</v>
      </c>
      <c r="K115" s="24">
        <f t="shared" si="15"/>
        <v>507</v>
      </c>
      <c r="L115" s="26">
        <f t="shared" si="14"/>
        <v>4.3</v>
      </c>
      <c r="M115" s="60">
        <f t="shared" si="16"/>
        <v>9.9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458</v>
      </c>
      <c r="F116" s="24">
        <v>27</v>
      </c>
      <c r="G116" s="24">
        <v>5</v>
      </c>
      <c r="H116" s="24">
        <v>2</v>
      </c>
      <c r="I116" s="24">
        <f t="shared" si="12"/>
        <v>485</v>
      </c>
      <c r="J116" s="24">
        <f t="shared" si="13"/>
        <v>7</v>
      </c>
      <c r="K116" s="24">
        <f t="shared" si="15"/>
        <v>492</v>
      </c>
      <c r="L116" s="26">
        <f t="shared" si="14"/>
        <v>1.4</v>
      </c>
      <c r="M116" s="60">
        <f t="shared" si="16"/>
        <v>9.6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4212</v>
      </c>
      <c r="F117" s="5">
        <f t="shared" si="17"/>
        <v>592</v>
      </c>
      <c r="G117" s="5">
        <f t="shared" si="17"/>
        <v>296</v>
      </c>
      <c r="H117" s="5">
        <f t="shared" si="17"/>
        <v>32</v>
      </c>
      <c r="I117" s="5">
        <f t="shared" si="17"/>
        <v>4804</v>
      </c>
      <c r="J117" s="5">
        <f t="shared" si="17"/>
        <v>328</v>
      </c>
      <c r="K117" s="5">
        <f t="shared" si="17"/>
        <v>5132</v>
      </c>
      <c r="L117" s="51">
        <f t="shared" si="14"/>
        <v>6.4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60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0</v>
      </c>
      <c r="F121" s="23">
        <v>0</v>
      </c>
      <c r="G121" s="23">
        <v>0</v>
      </c>
      <c r="H121" s="23">
        <v>0</v>
      </c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0</v>
      </c>
      <c r="F122" s="24">
        <v>2</v>
      </c>
      <c r="G122" s="24">
        <v>0</v>
      </c>
      <c r="H122" s="24">
        <v>0</v>
      </c>
      <c r="I122" s="24">
        <f t="shared" si="18"/>
        <v>2</v>
      </c>
      <c r="J122" s="24">
        <f t="shared" si="19"/>
        <v>0</v>
      </c>
      <c r="K122" s="24">
        <f t="shared" ref="K122:K132" si="21">SUM(I122,J122)</f>
        <v>2</v>
      </c>
      <c r="L122" s="26">
        <f t="shared" si="20"/>
        <v>0</v>
      </c>
      <c r="M122" s="60">
        <f t="shared" ref="M122:M133" si="22">IF(K122=0,0,ROUND(K122/K$133*100,1))</f>
        <v>33.299999999999997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0</v>
      </c>
      <c r="F123" s="24">
        <v>2</v>
      </c>
      <c r="G123" s="24">
        <v>0</v>
      </c>
      <c r="H123" s="24">
        <v>0</v>
      </c>
      <c r="I123" s="24">
        <f t="shared" si="18"/>
        <v>2</v>
      </c>
      <c r="J123" s="24">
        <f t="shared" si="19"/>
        <v>0</v>
      </c>
      <c r="K123" s="24">
        <f t="shared" si="21"/>
        <v>2</v>
      </c>
      <c r="L123" s="26">
        <f t="shared" si="20"/>
        <v>0</v>
      </c>
      <c r="M123" s="60">
        <f t="shared" si="22"/>
        <v>33.299999999999997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0</v>
      </c>
      <c r="F124" s="24">
        <v>1</v>
      </c>
      <c r="G124" s="24">
        <v>0</v>
      </c>
      <c r="H124" s="24">
        <v>0</v>
      </c>
      <c r="I124" s="24">
        <f t="shared" si="18"/>
        <v>1</v>
      </c>
      <c r="J124" s="24">
        <f t="shared" si="19"/>
        <v>0</v>
      </c>
      <c r="K124" s="24">
        <f t="shared" si="21"/>
        <v>1</v>
      </c>
      <c r="L124" s="26">
        <f t="shared" si="20"/>
        <v>0</v>
      </c>
      <c r="M124" s="60">
        <f t="shared" si="22"/>
        <v>16.7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0</v>
      </c>
      <c r="F125" s="24">
        <v>1</v>
      </c>
      <c r="G125" s="24">
        <v>0</v>
      </c>
      <c r="H125" s="24">
        <v>0</v>
      </c>
      <c r="I125" s="24">
        <f t="shared" si="18"/>
        <v>1</v>
      </c>
      <c r="J125" s="24">
        <f t="shared" si="19"/>
        <v>0</v>
      </c>
      <c r="K125" s="24">
        <f t="shared" si="21"/>
        <v>1</v>
      </c>
      <c r="L125" s="26">
        <f t="shared" si="20"/>
        <v>0</v>
      </c>
      <c r="M125" s="60">
        <f t="shared" si="22"/>
        <v>16.7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0</v>
      </c>
      <c r="F126" s="24">
        <v>0</v>
      </c>
      <c r="G126" s="24">
        <v>0</v>
      </c>
      <c r="H126" s="24">
        <v>0</v>
      </c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0</v>
      </c>
      <c r="F127" s="24">
        <v>0</v>
      </c>
      <c r="G127" s="24">
        <v>0</v>
      </c>
      <c r="H127" s="24">
        <v>0</v>
      </c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0</v>
      </c>
      <c r="F128" s="24">
        <v>0</v>
      </c>
      <c r="G128" s="24">
        <v>0</v>
      </c>
      <c r="H128" s="24">
        <v>0</v>
      </c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0</v>
      </c>
      <c r="F129" s="24">
        <v>0</v>
      </c>
      <c r="G129" s="24">
        <v>0</v>
      </c>
      <c r="H129" s="24">
        <v>0</v>
      </c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0</v>
      </c>
      <c r="F130" s="24">
        <v>0</v>
      </c>
      <c r="G130" s="24">
        <v>0</v>
      </c>
      <c r="H130" s="24">
        <v>0</v>
      </c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0</v>
      </c>
      <c r="F131" s="24">
        <v>0</v>
      </c>
      <c r="G131" s="24">
        <v>0</v>
      </c>
      <c r="H131" s="24">
        <v>0</v>
      </c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0</v>
      </c>
      <c r="F132" s="24">
        <v>0</v>
      </c>
      <c r="G132" s="24">
        <v>0</v>
      </c>
      <c r="H132" s="24">
        <v>0</v>
      </c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6</v>
      </c>
      <c r="G133" s="5">
        <f t="shared" si="23"/>
        <v>0</v>
      </c>
      <c r="H133" s="5">
        <f t="shared" si="23"/>
        <v>0</v>
      </c>
      <c r="I133" s="5">
        <f t="shared" si="23"/>
        <v>6</v>
      </c>
      <c r="J133" s="5">
        <f t="shared" si="23"/>
        <v>0</v>
      </c>
      <c r="K133" s="5">
        <f t="shared" si="23"/>
        <v>6</v>
      </c>
      <c r="L133" s="51">
        <f t="shared" si="20"/>
        <v>0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A断面流入計(1+2+3+4)</v>
      </c>
      <c r="C43" s="475"/>
      <c r="D43" s="475"/>
      <c r="E43" s="475"/>
      <c r="F43" s="475"/>
      <c r="G43" s="475"/>
      <c r="H43" s="475"/>
      <c r="I43" s="475"/>
      <c r="J43" s="475" t="str">
        <f>E87</f>
        <v>A断面流出計(5+10+15+20)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A断面計(1+2+3+4+5+10+15+20)</v>
      </c>
      <c r="C69" s="475"/>
      <c r="D69" s="475"/>
      <c r="E69" s="475"/>
      <c r="F69" s="475"/>
      <c r="G69" s="475"/>
      <c r="H69" s="475"/>
      <c r="I69" s="475"/>
      <c r="J69" s="475" t="str">
        <f>E119</f>
        <v>B断面流入計(5+6+7+8)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</v>
      </c>
      <c r="F73" s="23">
        <v>0</v>
      </c>
      <c r="G73" s="23">
        <v>0</v>
      </c>
      <c r="H73" s="23">
        <v>0</v>
      </c>
      <c r="I73" s="23">
        <f t="shared" ref="I73:I84" si="0">SUM(E73:F73)</f>
        <v>3</v>
      </c>
      <c r="J73" s="23">
        <f t="shared" ref="J73:J84" si="1">SUM(G73:H73)</f>
        <v>0</v>
      </c>
      <c r="K73" s="23">
        <f>SUM(I73,J73)</f>
        <v>3</v>
      </c>
      <c r="L73" s="25">
        <f>IF(K73=0,0,ROUND(J73/K73*100,1))</f>
        <v>0</v>
      </c>
      <c r="M73" s="59">
        <f>IF(K73=0,0,ROUND(K73/K$85*100,1))</f>
        <v>15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0</v>
      </c>
      <c r="F74" s="24">
        <v>2</v>
      </c>
      <c r="G74" s="24">
        <v>0</v>
      </c>
      <c r="H74" s="24">
        <v>0</v>
      </c>
      <c r="I74" s="24">
        <f t="shared" si="0"/>
        <v>2</v>
      </c>
      <c r="J74" s="24">
        <f t="shared" si="1"/>
        <v>0</v>
      </c>
      <c r="K74" s="24">
        <f t="shared" ref="K74:K84" si="2">SUM(I74,J74)</f>
        <v>2</v>
      </c>
      <c r="L74" s="26">
        <f t="shared" ref="L74:L84" si="3">IF(K74=0,0,ROUND(J74/K74*100,1))</f>
        <v>0</v>
      </c>
      <c r="M74" s="60">
        <f t="shared" ref="M74:M84" si="4">IF(K74=0,0,ROUND(K74/K$85*100,1))</f>
        <v>10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0</v>
      </c>
      <c r="F75" s="24">
        <v>0</v>
      </c>
      <c r="G75" s="24">
        <v>0</v>
      </c>
      <c r="H75" s="24">
        <v>0</v>
      </c>
      <c r="I75" s="24">
        <f t="shared" si="0"/>
        <v>0</v>
      </c>
      <c r="J75" s="24">
        <f t="shared" si="1"/>
        <v>0</v>
      </c>
      <c r="K75" s="24">
        <f t="shared" si="2"/>
        <v>0</v>
      </c>
      <c r="L75" s="26">
        <f t="shared" si="3"/>
        <v>0</v>
      </c>
      <c r="M75" s="60">
        <f t="shared" si="4"/>
        <v>0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</v>
      </c>
      <c r="F76" s="24">
        <v>1</v>
      </c>
      <c r="G76" s="24">
        <v>0</v>
      </c>
      <c r="H76" s="24">
        <v>0</v>
      </c>
      <c r="I76" s="24">
        <f t="shared" si="0"/>
        <v>2</v>
      </c>
      <c r="J76" s="24">
        <f t="shared" si="1"/>
        <v>0</v>
      </c>
      <c r="K76" s="24">
        <f t="shared" si="2"/>
        <v>2</v>
      </c>
      <c r="L76" s="26">
        <f t="shared" si="3"/>
        <v>0</v>
      </c>
      <c r="M76" s="60">
        <f t="shared" si="4"/>
        <v>10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</v>
      </c>
      <c r="F77" s="24">
        <v>1</v>
      </c>
      <c r="G77" s="24">
        <v>0</v>
      </c>
      <c r="H77" s="24">
        <v>0</v>
      </c>
      <c r="I77" s="24">
        <f t="shared" si="0"/>
        <v>3</v>
      </c>
      <c r="J77" s="24">
        <f t="shared" si="1"/>
        <v>0</v>
      </c>
      <c r="K77" s="24">
        <f t="shared" si="2"/>
        <v>3</v>
      </c>
      <c r="L77" s="26">
        <f t="shared" si="3"/>
        <v>0</v>
      </c>
      <c r="M77" s="60">
        <f t="shared" si="4"/>
        <v>15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</v>
      </c>
      <c r="F78" s="24">
        <v>1</v>
      </c>
      <c r="G78" s="24">
        <v>0</v>
      </c>
      <c r="H78" s="24">
        <v>0</v>
      </c>
      <c r="I78" s="24">
        <f t="shared" si="0"/>
        <v>2</v>
      </c>
      <c r="J78" s="24">
        <f t="shared" si="1"/>
        <v>0</v>
      </c>
      <c r="K78" s="24">
        <f t="shared" si="2"/>
        <v>2</v>
      </c>
      <c r="L78" s="26">
        <f t="shared" si="3"/>
        <v>0</v>
      </c>
      <c r="M78" s="60">
        <f t="shared" si="4"/>
        <v>10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0</v>
      </c>
      <c r="F79" s="24">
        <v>1</v>
      </c>
      <c r="G79" s="24">
        <v>0</v>
      </c>
      <c r="H79" s="24">
        <v>0</v>
      </c>
      <c r="I79" s="24">
        <f t="shared" si="0"/>
        <v>1</v>
      </c>
      <c r="J79" s="24">
        <f t="shared" si="1"/>
        <v>0</v>
      </c>
      <c r="K79" s="24">
        <f t="shared" si="2"/>
        <v>1</v>
      </c>
      <c r="L79" s="26">
        <f t="shared" si="3"/>
        <v>0</v>
      </c>
      <c r="M79" s="60">
        <f t="shared" si="4"/>
        <v>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0</v>
      </c>
      <c r="F80" s="24">
        <v>1</v>
      </c>
      <c r="G80" s="24">
        <v>0</v>
      </c>
      <c r="H80" s="24">
        <v>0</v>
      </c>
      <c r="I80" s="24">
        <f t="shared" si="0"/>
        <v>1</v>
      </c>
      <c r="J80" s="24">
        <f t="shared" si="1"/>
        <v>0</v>
      </c>
      <c r="K80" s="24">
        <f t="shared" si="2"/>
        <v>1</v>
      </c>
      <c r="L80" s="26">
        <f t="shared" si="3"/>
        <v>0</v>
      </c>
      <c r="M80" s="60">
        <f t="shared" si="4"/>
        <v>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0</v>
      </c>
      <c r="F81" s="24">
        <v>0</v>
      </c>
      <c r="G81" s="24">
        <v>0</v>
      </c>
      <c r="H81" s="24">
        <v>0</v>
      </c>
      <c r="I81" s="24">
        <f t="shared" si="0"/>
        <v>0</v>
      </c>
      <c r="J81" s="24">
        <f t="shared" si="1"/>
        <v>0</v>
      </c>
      <c r="K81" s="24">
        <f t="shared" si="2"/>
        <v>0</v>
      </c>
      <c r="L81" s="26">
        <f t="shared" si="3"/>
        <v>0</v>
      </c>
      <c r="M81" s="60">
        <f t="shared" si="4"/>
        <v>0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0</v>
      </c>
      <c r="F82" s="24">
        <v>0</v>
      </c>
      <c r="G82" s="24">
        <v>0</v>
      </c>
      <c r="H82" s="24">
        <v>0</v>
      </c>
      <c r="I82" s="24">
        <f t="shared" si="0"/>
        <v>0</v>
      </c>
      <c r="J82" s="24">
        <f t="shared" si="1"/>
        <v>0</v>
      </c>
      <c r="K82" s="24">
        <f t="shared" si="2"/>
        <v>0</v>
      </c>
      <c r="L82" s="26">
        <f t="shared" si="3"/>
        <v>0</v>
      </c>
      <c r="M82" s="60">
        <f t="shared" si="4"/>
        <v>0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</v>
      </c>
      <c r="F83" s="24">
        <v>2</v>
      </c>
      <c r="G83" s="24">
        <v>0</v>
      </c>
      <c r="H83" s="24">
        <v>0</v>
      </c>
      <c r="I83" s="24">
        <f t="shared" si="0"/>
        <v>6</v>
      </c>
      <c r="J83" s="24">
        <f t="shared" si="1"/>
        <v>0</v>
      </c>
      <c r="K83" s="24">
        <f t="shared" si="2"/>
        <v>6</v>
      </c>
      <c r="L83" s="26">
        <f t="shared" si="3"/>
        <v>0</v>
      </c>
      <c r="M83" s="60">
        <f t="shared" si="4"/>
        <v>30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0</v>
      </c>
      <c r="F84" s="24">
        <v>0</v>
      </c>
      <c r="G84" s="24">
        <v>0</v>
      </c>
      <c r="H84" s="24">
        <v>0</v>
      </c>
      <c r="I84" s="24">
        <f t="shared" si="0"/>
        <v>0</v>
      </c>
      <c r="J84" s="24">
        <f t="shared" si="1"/>
        <v>0</v>
      </c>
      <c r="K84" s="24">
        <f t="shared" si="2"/>
        <v>0</v>
      </c>
      <c r="L84" s="26">
        <f t="shared" si="3"/>
        <v>0</v>
      </c>
      <c r="M84" s="60">
        <f t="shared" si="4"/>
        <v>0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11</v>
      </c>
      <c r="F85" s="5">
        <f t="shared" si="5"/>
        <v>9</v>
      </c>
      <c r="G85" s="5">
        <f t="shared" si="5"/>
        <v>0</v>
      </c>
      <c r="H85" s="5">
        <f t="shared" si="5"/>
        <v>0</v>
      </c>
      <c r="I85" s="5">
        <f t="shared" si="5"/>
        <v>20</v>
      </c>
      <c r="J85" s="5">
        <f t="shared" si="5"/>
        <v>0</v>
      </c>
      <c r="K85" s="5">
        <f t="shared" si="5"/>
        <v>20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0</v>
      </c>
      <c r="F89" s="23">
        <v>0</v>
      </c>
      <c r="G89" s="23">
        <v>0</v>
      </c>
      <c r="H89" s="23">
        <v>0</v>
      </c>
      <c r="I89" s="23">
        <f t="shared" ref="I89:I100" si="6">SUM(E89:F89)</f>
        <v>0</v>
      </c>
      <c r="J89" s="23">
        <f t="shared" ref="J89:J100" si="7">SUM(G89:H89)</f>
        <v>0</v>
      </c>
      <c r="K89" s="23">
        <f>SUM(I89,J89)</f>
        <v>0</v>
      </c>
      <c r="L89" s="25">
        <f>IF(K89=0,0,ROUND(J89/K89*100,1))</f>
        <v>0</v>
      </c>
      <c r="M89" s="59">
        <f>IF(K89=0,0,ROUND(K89/K$101*100,1))</f>
        <v>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0</v>
      </c>
      <c r="F90" s="24">
        <v>2</v>
      </c>
      <c r="G90" s="24">
        <v>0</v>
      </c>
      <c r="H90" s="24">
        <v>0</v>
      </c>
      <c r="I90" s="24">
        <f t="shared" si="6"/>
        <v>2</v>
      </c>
      <c r="J90" s="24">
        <f t="shared" si="7"/>
        <v>0</v>
      </c>
      <c r="K90" s="24">
        <f t="shared" ref="K90:K100" si="8">SUM(I90,J90)</f>
        <v>2</v>
      </c>
      <c r="L90" s="26">
        <f t="shared" ref="L90:L101" si="9">IF(K90=0,0,ROUND(J90/K90*100,1))</f>
        <v>0</v>
      </c>
      <c r="M90" s="60">
        <f t="shared" ref="M90:M101" si="10">IF(K90=0,0,ROUND(K90/K$101*100,1))</f>
        <v>15.4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0</v>
      </c>
      <c r="F91" s="24">
        <v>2</v>
      </c>
      <c r="G91" s="24">
        <v>0</v>
      </c>
      <c r="H91" s="24">
        <v>0</v>
      </c>
      <c r="I91" s="24">
        <f t="shared" si="6"/>
        <v>2</v>
      </c>
      <c r="J91" s="24">
        <f t="shared" si="7"/>
        <v>0</v>
      </c>
      <c r="K91" s="24">
        <f t="shared" si="8"/>
        <v>2</v>
      </c>
      <c r="L91" s="26">
        <f t="shared" si="9"/>
        <v>0</v>
      </c>
      <c r="M91" s="60">
        <f t="shared" si="10"/>
        <v>15.4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3</v>
      </c>
      <c r="G92" s="24">
        <v>0</v>
      </c>
      <c r="H92" s="24">
        <v>0</v>
      </c>
      <c r="I92" s="24">
        <f t="shared" si="6"/>
        <v>3</v>
      </c>
      <c r="J92" s="24">
        <f t="shared" si="7"/>
        <v>0</v>
      </c>
      <c r="K92" s="24">
        <f t="shared" si="8"/>
        <v>3</v>
      </c>
      <c r="L92" s="26">
        <f t="shared" si="9"/>
        <v>0</v>
      </c>
      <c r="M92" s="60">
        <f t="shared" si="10"/>
        <v>23.1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0</v>
      </c>
      <c r="F93" s="24">
        <v>2</v>
      </c>
      <c r="G93" s="24">
        <v>0</v>
      </c>
      <c r="H93" s="24">
        <v>0</v>
      </c>
      <c r="I93" s="24">
        <f t="shared" si="6"/>
        <v>2</v>
      </c>
      <c r="J93" s="24">
        <f t="shared" si="7"/>
        <v>0</v>
      </c>
      <c r="K93" s="24">
        <f t="shared" si="8"/>
        <v>2</v>
      </c>
      <c r="L93" s="26">
        <f t="shared" si="9"/>
        <v>0</v>
      </c>
      <c r="M93" s="60">
        <f t="shared" si="10"/>
        <v>15.4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0</v>
      </c>
      <c r="F94" s="24">
        <v>1</v>
      </c>
      <c r="G94" s="24">
        <v>0</v>
      </c>
      <c r="H94" s="24">
        <v>0</v>
      </c>
      <c r="I94" s="24">
        <f t="shared" si="6"/>
        <v>1</v>
      </c>
      <c r="J94" s="24">
        <f t="shared" si="7"/>
        <v>0</v>
      </c>
      <c r="K94" s="24">
        <f t="shared" si="8"/>
        <v>1</v>
      </c>
      <c r="L94" s="26">
        <f t="shared" si="9"/>
        <v>0</v>
      </c>
      <c r="M94" s="60">
        <f t="shared" si="10"/>
        <v>7.7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</v>
      </c>
      <c r="F95" s="24">
        <v>0</v>
      </c>
      <c r="G95" s="24">
        <v>0</v>
      </c>
      <c r="H95" s="24">
        <v>0</v>
      </c>
      <c r="I95" s="24">
        <f t="shared" si="6"/>
        <v>1</v>
      </c>
      <c r="J95" s="24">
        <f t="shared" si="7"/>
        <v>0</v>
      </c>
      <c r="K95" s="24">
        <f t="shared" si="8"/>
        <v>1</v>
      </c>
      <c r="L95" s="26">
        <f t="shared" si="9"/>
        <v>0</v>
      </c>
      <c r="M95" s="60">
        <f t="shared" si="10"/>
        <v>7.7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</v>
      </c>
      <c r="F96" s="24">
        <v>0</v>
      </c>
      <c r="G96" s="24">
        <v>0</v>
      </c>
      <c r="H96" s="24">
        <v>0</v>
      </c>
      <c r="I96" s="24">
        <f t="shared" si="6"/>
        <v>1</v>
      </c>
      <c r="J96" s="24">
        <f t="shared" si="7"/>
        <v>0</v>
      </c>
      <c r="K96" s="24">
        <f t="shared" si="8"/>
        <v>1</v>
      </c>
      <c r="L96" s="26">
        <f t="shared" si="9"/>
        <v>0</v>
      </c>
      <c r="M96" s="60">
        <f t="shared" si="10"/>
        <v>7.7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0</v>
      </c>
      <c r="F97" s="24">
        <v>0</v>
      </c>
      <c r="G97" s="24">
        <v>0</v>
      </c>
      <c r="H97" s="24">
        <v>0</v>
      </c>
      <c r="I97" s="24">
        <f t="shared" si="6"/>
        <v>0</v>
      </c>
      <c r="J97" s="24">
        <f t="shared" si="7"/>
        <v>0</v>
      </c>
      <c r="K97" s="24">
        <f t="shared" si="8"/>
        <v>0</v>
      </c>
      <c r="L97" s="26">
        <f t="shared" si="9"/>
        <v>0</v>
      </c>
      <c r="M97" s="60">
        <f t="shared" si="10"/>
        <v>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0</v>
      </c>
      <c r="F98" s="24">
        <v>1</v>
      </c>
      <c r="G98" s="24">
        <v>0</v>
      </c>
      <c r="H98" s="24">
        <v>0</v>
      </c>
      <c r="I98" s="24">
        <f t="shared" si="6"/>
        <v>1</v>
      </c>
      <c r="J98" s="24">
        <f t="shared" si="7"/>
        <v>0</v>
      </c>
      <c r="K98" s="24">
        <f t="shared" si="8"/>
        <v>1</v>
      </c>
      <c r="L98" s="26">
        <f t="shared" si="9"/>
        <v>0</v>
      </c>
      <c r="M98" s="60">
        <f t="shared" si="10"/>
        <v>7.7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0</v>
      </c>
      <c r="F99" s="24">
        <v>0</v>
      </c>
      <c r="G99" s="24">
        <v>0</v>
      </c>
      <c r="H99" s="24">
        <v>0</v>
      </c>
      <c r="I99" s="24">
        <f t="shared" si="6"/>
        <v>0</v>
      </c>
      <c r="J99" s="24">
        <f t="shared" si="7"/>
        <v>0</v>
      </c>
      <c r="K99" s="24">
        <f t="shared" si="8"/>
        <v>0</v>
      </c>
      <c r="L99" s="26">
        <f t="shared" si="9"/>
        <v>0</v>
      </c>
      <c r="M99" s="60">
        <f t="shared" si="10"/>
        <v>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0</v>
      </c>
      <c r="G100" s="24">
        <v>0</v>
      </c>
      <c r="H100" s="24">
        <v>0</v>
      </c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</v>
      </c>
      <c r="F101" s="5">
        <f t="shared" si="11"/>
        <v>11</v>
      </c>
      <c r="G101" s="5">
        <f t="shared" si="11"/>
        <v>0</v>
      </c>
      <c r="H101" s="5">
        <f t="shared" si="11"/>
        <v>0</v>
      </c>
      <c r="I101" s="5">
        <f t="shared" si="11"/>
        <v>13</v>
      </c>
      <c r="J101" s="5">
        <f t="shared" si="11"/>
        <v>0</v>
      </c>
      <c r="K101" s="5">
        <f t="shared" si="11"/>
        <v>13</v>
      </c>
      <c r="L101" s="51">
        <f t="shared" si="9"/>
        <v>0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55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3</v>
      </c>
      <c r="J105" s="23">
        <f t="shared" ref="J105:J116" si="13">SUM(G105:H105)</f>
        <v>0</v>
      </c>
      <c r="K105" s="23">
        <f>SUM(I105,J105)</f>
        <v>3</v>
      </c>
      <c r="L105" s="25">
        <f t="shared" ref="L105:L117" si="14">IF(K105=0,0,ROUND(J105/K105*100,1))</f>
        <v>0</v>
      </c>
      <c r="M105" s="59">
        <f>IF(K105=0,0,ROUND(K105/K$117*100,1))</f>
        <v>9.1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0</v>
      </c>
      <c r="F106" s="24">
        <v>4</v>
      </c>
      <c r="G106" s="24">
        <v>0</v>
      </c>
      <c r="H106" s="24">
        <v>0</v>
      </c>
      <c r="I106" s="24">
        <f t="shared" si="12"/>
        <v>4</v>
      </c>
      <c r="J106" s="24">
        <f t="shared" si="13"/>
        <v>0</v>
      </c>
      <c r="K106" s="24">
        <f t="shared" ref="K106:K116" si="15">SUM(I106,J106)</f>
        <v>4</v>
      </c>
      <c r="L106" s="26">
        <f t="shared" si="14"/>
        <v>0</v>
      </c>
      <c r="M106" s="60">
        <f t="shared" ref="M106:M117" si="16">IF(K106=0,0,ROUND(K106/K$117*100,1))</f>
        <v>12.1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2</v>
      </c>
      <c r="G107" s="24">
        <v>0</v>
      </c>
      <c r="H107" s="24">
        <v>0</v>
      </c>
      <c r="I107" s="24">
        <f t="shared" si="12"/>
        <v>2</v>
      </c>
      <c r="J107" s="24">
        <f t="shared" si="13"/>
        <v>0</v>
      </c>
      <c r="K107" s="24">
        <f t="shared" si="15"/>
        <v>2</v>
      </c>
      <c r="L107" s="26">
        <f t="shared" si="14"/>
        <v>0</v>
      </c>
      <c r="M107" s="60">
        <f t="shared" si="16"/>
        <v>6.1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</v>
      </c>
      <c r="F108" s="24">
        <v>4</v>
      </c>
      <c r="G108" s="24">
        <v>0</v>
      </c>
      <c r="H108" s="24">
        <v>0</v>
      </c>
      <c r="I108" s="24">
        <f t="shared" si="12"/>
        <v>5</v>
      </c>
      <c r="J108" s="24">
        <f t="shared" si="13"/>
        <v>0</v>
      </c>
      <c r="K108" s="24">
        <f t="shared" si="15"/>
        <v>5</v>
      </c>
      <c r="L108" s="26">
        <f t="shared" si="14"/>
        <v>0</v>
      </c>
      <c r="M108" s="60">
        <f t="shared" si="16"/>
        <v>15.2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</v>
      </c>
      <c r="F109" s="24">
        <v>3</v>
      </c>
      <c r="G109" s="24">
        <v>0</v>
      </c>
      <c r="H109" s="24">
        <v>0</v>
      </c>
      <c r="I109" s="24">
        <f t="shared" si="12"/>
        <v>5</v>
      </c>
      <c r="J109" s="24">
        <f t="shared" si="13"/>
        <v>0</v>
      </c>
      <c r="K109" s="24">
        <f t="shared" si="15"/>
        <v>5</v>
      </c>
      <c r="L109" s="26">
        <f t="shared" si="14"/>
        <v>0</v>
      </c>
      <c r="M109" s="60">
        <f t="shared" si="16"/>
        <v>15.2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</v>
      </c>
      <c r="F110" s="24">
        <v>2</v>
      </c>
      <c r="G110" s="24">
        <v>0</v>
      </c>
      <c r="H110" s="24">
        <v>0</v>
      </c>
      <c r="I110" s="24">
        <f t="shared" si="12"/>
        <v>3</v>
      </c>
      <c r="J110" s="24">
        <f t="shared" si="13"/>
        <v>0</v>
      </c>
      <c r="K110" s="24">
        <f t="shared" si="15"/>
        <v>3</v>
      </c>
      <c r="L110" s="26">
        <f t="shared" si="14"/>
        <v>0</v>
      </c>
      <c r="M110" s="60">
        <f t="shared" si="16"/>
        <v>9.1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</v>
      </c>
      <c r="F111" s="24">
        <v>1</v>
      </c>
      <c r="G111" s="24">
        <v>0</v>
      </c>
      <c r="H111" s="24">
        <v>0</v>
      </c>
      <c r="I111" s="24">
        <f t="shared" si="12"/>
        <v>2</v>
      </c>
      <c r="J111" s="24">
        <f t="shared" si="13"/>
        <v>0</v>
      </c>
      <c r="K111" s="24">
        <f t="shared" si="15"/>
        <v>2</v>
      </c>
      <c r="L111" s="26">
        <f t="shared" si="14"/>
        <v>0</v>
      </c>
      <c r="M111" s="60">
        <f t="shared" si="16"/>
        <v>6.1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</v>
      </c>
      <c r="F112" s="24">
        <v>1</v>
      </c>
      <c r="G112" s="24">
        <v>0</v>
      </c>
      <c r="H112" s="24">
        <v>0</v>
      </c>
      <c r="I112" s="24">
        <f t="shared" si="12"/>
        <v>2</v>
      </c>
      <c r="J112" s="24">
        <f t="shared" si="13"/>
        <v>0</v>
      </c>
      <c r="K112" s="24">
        <f t="shared" si="15"/>
        <v>2</v>
      </c>
      <c r="L112" s="26">
        <f t="shared" si="14"/>
        <v>0</v>
      </c>
      <c r="M112" s="60">
        <f t="shared" si="16"/>
        <v>6.1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0</v>
      </c>
      <c r="F113" s="24">
        <v>0</v>
      </c>
      <c r="G113" s="24">
        <v>0</v>
      </c>
      <c r="H113" s="24">
        <v>0</v>
      </c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0</v>
      </c>
      <c r="F114" s="24">
        <v>1</v>
      </c>
      <c r="G114" s="24">
        <v>0</v>
      </c>
      <c r="H114" s="24">
        <v>0</v>
      </c>
      <c r="I114" s="24">
        <f t="shared" si="12"/>
        <v>1</v>
      </c>
      <c r="J114" s="24">
        <f t="shared" si="13"/>
        <v>0</v>
      </c>
      <c r="K114" s="24">
        <f t="shared" si="15"/>
        <v>1</v>
      </c>
      <c r="L114" s="26">
        <f t="shared" si="14"/>
        <v>0</v>
      </c>
      <c r="M114" s="60">
        <f t="shared" si="16"/>
        <v>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4</v>
      </c>
      <c r="F115" s="24">
        <v>2</v>
      </c>
      <c r="G115" s="24">
        <v>0</v>
      </c>
      <c r="H115" s="24">
        <v>0</v>
      </c>
      <c r="I115" s="24">
        <f t="shared" si="12"/>
        <v>6</v>
      </c>
      <c r="J115" s="24">
        <f t="shared" si="13"/>
        <v>0</v>
      </c>
      <c r="K115" s="24">
        <f t="shared" si="15"/>
        <v>6</v>
      </c>
      <c r="L115" s="26">
        <f t="shared" si="14"/>
        <v>0</v>
      </c>
      <c r="M115" s="60">
        <f t="shared" si="16"/>
        <v>18.2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0</v>
      </c>
      <c r="F116" s="24">
        <v>0</v>
      </c>
      <c r="G116" s="24">
        <v>0</v>
      </c>
      <c r="H116" s="24">
        <v>0</v>
      </c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13</v>
      </c>
      <c r="F117" s="5">
        <f t="shared" si="17"/>
        <v>20</v>
      </c>
      <c r="G117" s="5">
        <f t="shared" si="17"/>
        <v>0</v>
      </c>
      <c r="H117" s="5">
        <f t="shared" si="17"/>
        <v>0</v>
      </c>
      <c r="I117" s="5">
        <f t="shared" si="17"/>
        <v>33</v>
      </c>
      <c r="J117" s="5">
        <f t="shared" si="17"/>
        <v>0</v>
      </c>
      <c r="K117" s="5">
        <f t="shared" si="17"/>
        <v>33</v>
      </c>
      <c r="L117" s="51">
        <f t="shared" si="14"/>
        <v>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56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571</v>
      </c>
      <c r="F121" s="23">
        <v>123</v>
      </c>
      <c r="G121" s="23">
        <v>20</v>
      </c>
      <c r="H121" s="23">
        <v>2</v>
      </c>
      <c r="I121" s="23">
        <f t="shared" ref="I121:I132" si="18">SUM(E121:F121)</f>
        <v>694</v>
      </c>
      <c r="J121" s="23">
        <f t="shared" ref="J121:J132" si="19">SUM(G121:H121)</f>
        <v>22</v>
      </c>
      <c r="K121" s="23">
        <f>SUM(I121,J121)</f>
        <v>716</v>
      </c>
      <c r="L121" s="25">
        <f t="shared" ref="L121:L133" si="20">IF(K121=0,0,ROUND(J121/K121*100,1))</f>
        <v>3.1</v>
      </c>
      <c r="M121" s="59">
        <f>IF(K121=0,0,ROUND(K121/K$133*100,1))</f>
        <v>9.5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623</v>
      </c>
      <c r="F122" s="24">
        <v>62</v>
      </c>
      <c r="G122" s="24">
        <v>52</v>
      </c>
      <c r="H122" s="24">
        <v>6</v>
      </c>
      <c r="I122" s="24">
        <f t="shared" si="18"/>
        <v>685</v>
      </c>
      <c r="J122" s="24">
        <f t="shared" si="19"/>
        <v>58</v>
      </c>
      <c r="K122" s="24">
        <f t="shared" ref="K122:K132" si="21">SUM(I122,J122)</f>
        <v>743</v>
      </c>
      <c r="L122" s="26">
        <f t="shared" si="20"/>
        <v>7.8</v>
      </c>
      <c r="M122" s="60">
        <f t="shared" ref="M122:M133" si="22">IF(K122=0,0,ROUND(K122/K$133*100,1))</f>
        <v>9.9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557</v>
      </c>
      <c r="F123" s="24">
        <v>52</v>
      </c>
      <c r="G123" s="24">
        <v>44</v>
      </c>
      <c r="H123" s="24">
        <v>5</v>
      </c>
      <c r="I123" s="24">
        <f t="shared" si="18"/>
        <v>609</v>
      </c>
      <c r="J123" s="24">
        <f t="shared" si="19"/>
        <v>49</v>
      </c>
      <c r="K123" s="24">
        <f t="shared" si="21"/>
        <v>658</v>
      </c>
      <c r="L123" s="26">
        <f t="shared" si="20"/>
        <v>7.4</v>
      </c>
      <c r="M123" s="60">
        <f t="shared" si="22"/>
        <v>8.6999999999999993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526</v>
      </c>
      <c r="F124" s="24">
        <v>69</v>
      </c>
      <c r="G124" s="24">
        <v>39</v>
      </c>
      <c r="H124" s="24">
        <v>2</v>
      </c>
      <c r="I124" s="24">
        <f t="shared" si="18"/>
        <v>595</v>
      </c>
      <c r="J124" s="24">
        <f t="shared" si="19"/>
        <v>41</v>
      </c>
      <c r="K124" s="24">
        <f t="shared" si="21"/>
        <v>636</v>
      </c>
      <c r="L124" s="26">
        <f t="shared" si="20"/>
        <v>6.4</v>
      </c>
      <c r="M124" s="60">
        <f t="shared" si="22"/>
        <v>8.4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547</v>
      </c>
      <c r="F125" s="24">
        <v>79</v>
      </c>
      <c r="G125" s="24">
        <v>48</v>
      </c>
      <c r="H125" s="24">
        <v>1</v>
      </c>
      <c r="I125" s="24">
        <f t="shared" si="18"/>
        <v>626</v>
      </c>
      <c r="J125" s="24">
        <f t="shared" si="19"/>
        <v>49</v>
      </c>
      <c r="K125" s="24">
        <f t="shared" si="21"/>
        <v>675</v>
      </c>
      <c r="L125" s="26">
        <f t="shared" si="20"/>
        <v>7.3</v>
      </c>
      <c r="M125" s="60">
        <f t="shared" si="22"/>
        <v>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455</v>
      </c>
      <c r="F126" s="24">
        <v>65</v>
      </c>
      <c r="G126" s="24">
        <v>35</v>
      </c>
      <c r="H126" s="24">
        <v>4</v>
      </c>
      <c r="I126" s="24">
        <f t="shared" si="18"/>
        <v>520</v>
      </c>
      <c r="J126" s="24">
        <f t="shared" si="19"/>
        <v>39</v>
      </c>
      <c r="K126" s="24">
        <f t="shared" si="21"/>
        <v>559</v>
      </c>
      <c r="L126" s="26">
        <f t="shared" si="20"/>
        <v>7</v>
      </c>
      <c r="M126" s="60">
        <f t="shared" si="22"/>
        <v>7.4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478</v>
      </c>
      <c r="F127" s="24">
        <v>66</v>
      </c>
      <c r="G127" s="24">
        <v>38</v>
      </c>
      <c r="H127" s="24">
        <v>3</v>
      </c>
      <c r="I127" s="24">
        <f t="shared" si="18"/>
        <v>544</v>
      </c>
      <c r="J127" s="24">
        <f t="shared" si="19"/>
        <v>41</v>
      </c>
      <c r="K127" s="24">
        <f t="shared" si="21"/>
        <v>585</v>
      </c>
      <c r="L127" s="26">
        <f t="shared" si="20"/>
        <v>7</v>
      </c>
      <c r="M127" s="60">
        <f t="shared" si="22"/>
        <v>7.8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442</v>
      </c>
      <c r="F128" s="24">
        <v>79</v>
      </c>
      <c r="G128" s="24">
        <v>32</v>
      </c>
      <c r="H128" s="24">
        <v>7</v>
      </c>
      <c r="I128" s="24">
        <f t="shared" si="18"/>
        <v>521</v>
      </c>
      <c r="J128" s="24">
        <f t="shared" si="19"/>
        <v>39</v>
      </c>
      <c r="K128" s="24">
        <f t="shared" si="21"/>
        <v>560</v>
      </c>
      <c r="L128" s="26">
        <f t="shared" si="20"/>
        <v>7</v>
      </c>
      <c r="M128" s="60">
        <f t="shared" si="22"/>
        <v>7.4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429</v>
      </c>
      <c r="F129" s="24">
        <v>79</v>
      </c>
      <c r="G129" s="24">
        <v>38</v>
      </c>
      <c r="H129" s="24">
        <v>7</v>
      </c>
      <c r="I129" s="24">
        <f t="shared" si="18"/>
        <v>508</v>
      </c>
      <c r="J129" s="24">
        <f t="shared" si="19"/>
        <v>45</v>
      </c>
      <c r="K129" s="24">
        <f t="shared" si="21"/>
        <v>553</v>
      </c>
      <c r="L129" s="26">
        <f t="shared" si="20"/>
        <v>8.1</v>
      </c>
      <c r="M129" s="60">
        <f t="shared" si="22"/>
        <v>7.3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488</v>
      </c>
      <c r="F130" s="24">
        <v>85</v>
      </c>
      <c r="G130" s="24">
        <v>22</v>
      </c>
      <c r="H130" s="24">
        <v>6</v>
      </c>
      <c r="I130" s="24">
        <f t="shared" si="18"/>
        <v>573</v>
      </c>
      <c r="J130" s="24">
        <f t="shared" si="19"/>
        <v>28</v>
      </c>
      <c r="K130" s="24">
        <f t="shared" si="21"/>
        <v>601</v>
      </c>
      <c r="L130" s="26">
        <f t="shared" si="20"/>
        <v>4.7</v>
      </c>
      <c r="M130" s="60">
        <f t="shared" si="22"/>
        <v>8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542</v>
      </c>
      <c r="F131" s="24">
        <v>96</v>
      </c>
      <c r="G131" s="24">
        <v>24</v>
      </c>
      <c r="H131" s="24">
        <v>5</v>
      </c>
      <c r="I131" s="24">
        <f t="shared" si="18"/>
        <v>638</v>
      </c>
      <c r="J131" s="24">
        <f t="shared" si="19"/>
        <v>29</v>
      </c>
      <c r="K131" s="24">
        <f t="shared" si="21"/>
        <v>667</v>
      </c>
      <c r="L131" s="26">
        <f t="shared" si="20"/>
        <v>4.3</v>
      </c>
      <c r="M131" s="60">
        <f t="shared" si="22"/>
        <v>8.9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522</v>
      </c>
      <c r="F132" s="24">
        <v>30</v>
      </c>
      <c r="G132" s="24">
        <v>20</v>
      </c>
      <c r="H132" s="24">
        <v>3</v>
      </c>
      <c r="I132" s="24">
        <f t="shared" si="18"/>
        <v>552</v>
      </c>
      <c r="J132" s="24">
        <f t="shared" si="19"/>
        <v>23</v>
      </c>
      <c r="K132" s="24">
        <f t="shared" si="21"/>
        <v>575</v>
      </c>
      <c r="L132" s="26">
        <f t="shared" si="20"/>
        <v>4</v>
      </c>
      <c r="M132" s="60">
        <f t="shared" si="22"/>
        <v>7.6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6180</v>
      </c>
      <c r="F133" s="5">
        <f t="shared" si="23"/>
        <v>885</v>
      </c>
      <c r="G133" s="5">
        <f t="shared" si="23"/>
        <v>412</v>
      </c>
      <c r="H133" s="5">
        <f t="shared" si="23"/>
        <v>51</v>
      </c>
      <c r="I133" s="5">
        <f t="shared" si="23"/>
        <v>7065</v>
      </c>
      <c r="J133" s="5">
        <f t="shared" si="23"/>
        <v>463</v>
      </c>
      <c r="K133" s="5">
        <f t="shared" si="23"/>
        <v>7528</v>
      </c>
      <c r="L133" s="51">
        <f t="shared" si="20"/>
        <v>6.2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B断面流出計(4+9+14+19)</v>
      </c>
      <c r="C43" s="475"/>
      <c r="D43" s="475"/>
      <c r="E43" s="475"/>
      <c r="F43" s="475"/>
      <c r="G43" s="475"/>
      <c r="H43" s="475"/>
      <c r="I43" s="475"/>
      <c r="J43" s="475" t="str">
        <f>E87</f>
        <v>B断面計(5+6+7+8+4+9+14+19)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C断面流入計(9+10+11+12)</v>
      </c>
      <c r="C69" s="475"/>
      <c r="D69" s="475"/>
      <c r="E69" s="475"/>
      <c r="F69" s="475"/>
      <c r="G69" s="475"/>
      <c r="H69" s="475"/>
      <c r="I69" s="475"/>
      <c r="J69" s="475" t="str">
        <f>E119</f>
        <v>C断面流出計(3+8+13+18)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49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407</v>
      </c>
      <c r="F73" s="23">
        <v>51</v>
      </c>
      <c r="G73" s="23">
        <v>38</v>
      </c>
      <c r="H73" s="23">
        <v>3</v>
      </c>
      <c r="I73" s="23">
        <f t="shared" ref="I73:I84" si="0">SUM(E73:F73)</f>
        <v>458</v>
      </c>
      <c r="J73" s="23">
        <f t="shared" ref="J73:J84" si="1">SUM(G73:H73)</f>
        <v>41</v>
      </c>
      <c r="K73" s="23">
        <f>SUM(I73,J73)</f>
        <v>499</v>
      </c>
      <c r="L73" s="25">
        <f>IF(K73=0,0,ROUND(J73/K73*100,1))</f>
        <v>8.1999999999999993</v>
      </c>
      <c r="M73" s="59">
        <f>IF(K73=0,0,ROUND(K73/K$85*100,1))</f>
        <v>8.4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450</v>
      </c>
      <c r="F74" s="24">
        <v>60</v>
      </c>
      <c r="G74" s="24">
        <v>37</v>
      </c>
      <c r="H74" s="24">
        <v>2</v>
      </c>
      <c r="I74" s="24">
        <f t="shared" si="0"/>
        <v>510</v>
      </c>
      <c r="J74" s="24">
        <f t="shared" si="1"/>
        <v>39</v>
      </c>
      <c r="K74" s="24">
        <f t="shared" ref="K74:K84" si="2">SUM(I74,J74)</f>
        <v>549</v>
      </c>
      <c r="L74" s="26">
        <f t="shared" ref="L74:L84" si="3">IF(K74=0,0,ROUND(J74/K74*100,1))</f>
        <v>7.1</v>
      </c>
      <c r="M74" s="60">
        <f t="shared" ref="M74:M84" si="4">IF(K74=0,0,ROUND(K74/K$85*100,1))</f>
        <v>9.1999999999999993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356</v>
      </c>
      <c r="F75" s="24">
        <v>54</v>
      </c>
      <c r="G75" s="24">
        <v>33</v>
      </c>
      <c r="H75" s="24">
        <v>2</v>
      </c>
      <c r="I75" s="24">
        <f t="shared" si="0"/>
        <v>410</v>
      </c>
      <c r="J75" s="24">
        <f t="shared" si="1"/>
        <v>35</v>
      </c>
      <c r="K75" s="24">
        <f t="shared" si="2"/>
        <v>445</v>
      </c>
      <c r="L75" s="26">
        <f t="shared" si="3"/>
        <v>7.9</v>
      </c>
      <c r="M75" s="60">
        <f t="shared" si="4"/>
        <v>7.5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356</v>
      </c>
      <c r="F76" s="24">
        <v>74</v>
      </c>
      <c r="G76" s="24">
        <v>27</v>
      </c>
      <c r="H76" s="24">
        <v>3</v>
      </c>
      <c r="I76" s="24">
        <f t="shared" si="0"/>
        <v>430</v>
      </c>
      <c r="J76" s="24">
        <f t="shared" si="1"/>
        <v>30</v>
      </c>
      <c r="K76" s="24">
        <f t="shared" si="2"/>
        <v>460</v>
      </c>
      <c r="L76" s="26">
        <f t="shared" si="3"/>
        <v>6.5</v>
      </c>
      <c r="M76" s="60">
        <f t="shared" si="4"/>
        <v>7.7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361</v>
      </c>
      <c r="F77" s="24">
        <v>59</v>
      </c>
      <c r="G77" s="24">
        <v>26</v>
      </c>
      <c r="H77" s="24">
        <v>2</v>
      </c>
      <c r="I77" s="24">
        <f t="shared" si="0"/>
        <v>420</v>
      </c>
      <c r="J77" s="24">
        <f t="shared" si="1"/>
        <v>28</v>
      </c>
      <c r="K77" s="24">
        <f t="shared" si="2"/>
        <v>448</v>
      </c>
      <c r="L77" s="26">
        <f t="shared" si="3"/>
        <v>6.3</v>
      </c>
      <c r="M77" s="60">
        <f t="shared" si="4"/>
        <v>7.5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377</v>
      </c>
      <c r="F78" s="24">
        <v>49</v>
      </c>
      <c r="G78" s="24">
        <v>35</v>
      </c>
      <c r="H78" s="24">
        <v>2</v>
      </c>
      <c r="I78" s="24">
        <f t="shared" si="0"/>
        <v>426</v>
      </c>
      <c r="J78" s="24">
        <f t="shared" si="1"/>
        <v>37</v>
      </c>
      <c r="K78" s="24">
        <f t="shared" si="2"/>
        <v>463</v>
      </c>
      <c r="L78" s="26">
        <f t="shared" si="3"/>
        <v>8</v>
      </c>
      <c r="M78" s="60">
        <f t="shared" si="4"/>
        <v>7.8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364</v>
      </c>
      <c r="F79" s="24">
        <v>54</v>
      </c>
      <c r="G79" s="24">
        <v>29</v>
      </c>
      <c r="H79" s="24">
        <v>2</v>
      </c>
      <c r="I79" s="24">
        <f t="shared" si="0"/>
        <v>418</v>
      </c>
      <c r="J79" s="24">
        <f t="shared" si="1"/>
        <v>31</v>
      </c>
      <c r="K79" s="24">
        <f t="shared" si="2"/>
        <v>449</v>
      </c>
      <c r="L79" s="26">
        <f t="shared" si="3"/>
        <v>6.9</v>
      </c>
      <c r="M79" s="60">
        <f t="shared" si="4"/>
        <v>7.5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401</v>
      </c>
      <c r="F80" s="24">
        <v>49</v>
      </c>
      <c r="G80" s="24">
        <v>28</v>
      </c>
      <c r="H80" s="24">
        <v>1</v>
      </c>
      <c r="I80" s="24">
        <f t="shared" si="0"/>
        <v>450</v>
      </c>
      <c r="J80" s="24">
        <f t="shared" si="1"/>
        <v>29</v>
      </c>
      <c r="K80" s="24">
        <f t="shared" si="2"/>
        <v>479</v>
      </c>
      <c r="L80" s="26">
        <f t="shared" si="3"/>
        <v>6.1</v>
      </c>
      <c r="M80" s="60">
        <f t="shared" si="4"/>
        <v>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443</v>
      </c>
      <c r="F81" s="24">
        <v>51</v>
      </c>
      <c r="G81" s="24">
        <v>26</v>
      </c>
      <c r="H81" s="24">
        <v>5</v>
      </c>
      <c r="I81" s="24">
        <f t="shared" si="0"/>
        <v>494</v>
      </c>
      <c r="J81" s="24">
        <f t="shared" si="1"/>
        <v>31</v>
      </c>
      <c r="K81" s="24">
        <f t="shared" si="2"/>
        <v>525</v>
      </c>
      <c r="L81" s="26">
        <f t="shared" si="3"/>
        <v>5.9</v>
      </c>
      <c r="M81" s="60">
        <f t="shared" si="4"/>
        <v>8.8000000000000007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457</v>
      </c>
      <c r="F82" s="24">
        <v>53</v>
      </c>
      <c r="G82" s="24">
        <v>19</v>
      </c>
      <c r="H82" s="24">
        <v>6</v>
      </c>
      <c r="I82" s="24">
        <f t="shared" si="0"/>
        <v>510</v>
      </c>
      <c r="J82" s="24">
        <f t="shared" si="1"/>
        <v>25</v>
      </c>
      <c r="K82" s="24">
        <f t="shared" si="2"/>
        <v>535</v>
      </c>
      <c r="L82" s="26">
        <f t="shared" si="3"/>
        <v>4.7</v>
      </c>
      <c r="M82" s="60">
        <f t="shared" si="4"/>
        <v>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488</v>
      </c>
      <c r="F83" s="24">
        <v>53</v>
      </c>
      <c r="G83" s="24">
        <v>21</v>
      </c>
      <c r="H83" s="24">
        <v>2</v>
      </c>
      <c r="I83" s="24">
        <f t="shared" si="0"/>
        <v>541</v>
      </c>
      <c r="J83" s="24">
        <f t="shared" si="1"/>
        <v>23</v>
      </c>
      <c r="K83" s="24">
        <f t="shared" si="2"/>
        <v>564</v>
      </c>
      <c r="L83" s="26">
        <f t="shared" si="3"/>
        <v>4.0999999999999996</v>
      </c>
      <c r="M83" s="60">
        <f t="shared" si="4"/>
        <v>9.5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502</v>
      </c>
      <c r="F84" s="24">
        <v>31</v>
      </c>
      <c r="G84" s="24">
        <v>6</v>
      </c>
      <c r="H84" s="24">
        <v>2</v>
      </c>
      <c r="I84" s="24">
        <f t="shared" si="0"/>
        <v>533</v>
      </c>
      <c r="J84" s="24">
        <f t="shared" si="1"/>
        <v>8</v>
      </c>
      <c r="K84" s="24">
        <f t="shared" si="2"/>
        <v>541</v>
      </c>
      <c r="L84" s="26">
        <f t="shared" si="3"/>
        <v>1.5</v>
      </c>
      <c r="M84" s="60">
        <f t="shared" si="4"/>
        <v>9.1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4962</v>
      </c>
      <c r="F85" s="5">
        <f t="shared" si="5"/>
        <v>638</v>
      </c>
      <c r="G85" s="5">
        <f t="shared" si="5"/>
        <v>325</v>
      </c>
      <c r="H85" s="5">
        <f t="shared" si="5"/>
        <v>32</v>
      </c>
      <c r="I85" s="5">
        <f t="shared" si="5"/>
        <v>5600</v>
      </c>
      <c r="J85" s="5">
        <f t="shared" si="5"/>
        <v>357</v>
      </c>
      <c r="K85" s="5">
        <f t="shared" si="5"/>
        <v>5957</v>
      </c>
      <c r="L85" s="51">
        <f>IF(K85=0,0,ROUND(J85/K85*100,1))</f>
        <v>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50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978</v>
      </c>
      <c r="F89" s="23">
        <v>174</v>
      </c>
      <c r="G89" s="23">
        <v>58</v>
      </c>
      <c r="H89" s="23">
        <v>5</v>
      </c>
      <c r="I89" s="23">
        <f t="shared" ref="I89:I100" si="6">SUM(E89:F89)</f>
        <v>1152</v>
      </c>
      <c r="J89" s="23">
        <f t="shared" ref="J89:J100" si="7">SUM(G89:H89)</f>
        <v>63</v>
      </c>
      <c r="K89" s="23">
        <f>SUM(I89,J89)</f>
        <v>1215</v>
      </c>
      <c r="L89" s="25">
        <f>IF(K89=0,0,ROUND(J89/K89*100,1))</f>
        <v>5.2</v>
      </c>
      <c r="M89" s="59">
        <f>IF(K89=0,0,ROUND(K89/K$101*100,1))</f>
        <v>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1073</v>
      </c>
      <c r="F90" s="24">
        <v>122</v>
      </c>
      <c r="G90" s="24">
        <v>89</v>
      </c>
      <c r="H90" s="24">
        <v>8</v>
      </c>
      <c r="I90" s="24">
        <f t="shared" si="6"/>
        <v>1195</v>
      </c>
      <c r="J90" s="24">
        <f t="shared" si="7"/>
        <v>97</v>
      </c>
      <c r="K90" s="24">
        <f t="shared" ref="K90:K100" si="8">SUM(I90,J90)</f>
        <v>1292</v>
      </c>
      <c r="L90" s="26">
        <f t="shared" ref="L90:L101" si="9">IF(K90=0,0,ROUND(J90/K90*100,1))</f>
        <v>7.5</v>
      </c>
      <c r="M90" s="60">
        <f t="shared" ref="M90:M101" si="10">IF(K90=0,0,ROUND(K90/K$101*100,1))</f>
        <v>9.6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913</v>
      </c>
      <c r="F91" s="24">
        <v>106</v>
      </c>
      <c r="G91" s="24">
        <v>77</v>
      </c>
      <c r="H91" s="24">
        <v>7</v>
      </c>
      <c r="I91" s="24">
        <f t="shared" si="6"/>
        <v>1019</v>
      </c>
      <c r="J91" s="24">
        <f t="shared" si="7"/>
        <v>84</v>
      </c>
      <c r="K91" s="24">
        <f t="shared" si="8"/>
        <v>1103</v>
      </c>
      <c r="L91" s="26">
        <f t="shared" si="9"/>
        <v>7.6</v>
      </c>
      <c r="M91" s="60">
        <f t="shared" si="10"/>
        <v>8.1999999999999993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882</v>
      </c>
      <c r="F92" s="24">
        <v>143</v>
      </c>
      <c r="G92" s="24">
        <v>66</v>
      </c>
      <c r="H92" s="24">
        <v>5</v>
      </c>
      <c r="I92" s="24">
        <f t="shared" si="6"/>
        <v>1025</v>
      </c>
      <c r="J92" s="24">
        <f t="shared" si="7"/>
        <v>71</v>
      </c>
      <c r="K92" s="24">
        <f t="shared" si="8"/>
        <v>1096</v>
      </c>
      <c r="L92" s="26">
        <f t="shared" si="9"/>
        <v>6.5</v>
      </c>
      <c r="M92" s="60">
        <f t="shared" si="10"/>
        <v>8.1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908</v>
      </c>
      <c r="F93" s="24">
        <v>138</v>
      </c>
      <c r="G93" s="24">
        <v>74</v>
      </c>
      <c r="H93" s="24">
        <v>3</v>
      </c>
      <c r="I93" s="24">
        <f t="shared" si="6"/>
        <v>1046</v>
      </c>
      <c r="J93" s="24">
        <f t="shared" si="7"/>
        <v>77</v>
      </c>
      <c r="K93" s="24">
        <f t="shared" si="8"/>
        <v>1123</v>
      </c>
      <c r="L93" s="26">
        <f t="shared" si="9"/>
        <v>6.9</v>
      </c>
      <c r="M93" s="60">
        <f t="shared" si="10"/>
        <v>8.3000000000000007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832</v>
      </c>
      <c r="F94" s="24">
        <v>114</v>
      </c>
      <c r="G94" s="24">
        <v>70</v>
      </c>
      <c r="H94" s="24">
        <v>6</v>
      </c>
      <c r="I94" s="24">
        <f t="shared" si="6"/>
        <v>946</v>
      </c>
      <c r="J94" s="24">
        <f t="shared" si="7"/>
        <v>76</v>
      </c>
      <c r="K94" s="24">
        <f t="shared" si="8"/>
        <v>1022</v>
      </c>
      <c r="L94" s="26">
        <f t="shared" si="9"/>
        <v>7.4</v>
      </c>
      <c r="M94" s="60">
        <f t="shared" si="10"/>
        <v>7.6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842</v>
      </c>
      <c r="F95" s="24">
        <v>120</v>
      </c>
      <c r="G95" s="24">
        <v>67</v>
      </c>
      <c r="H95" s="24">
        <v>5</v>
      </c>
      <c r="I95" s="24">
        <f t="shared" si="6"/>
        <v>962</v>
      </c>
      <c r="J95" s="24">
        <f t="shared" si="7"/>
        <v>72</v>
      </c>
      <c r="K95" s="24">
        <f t="shared" si="8"/>
        <v>1034</v>
      </c>
      <c r="L95" s="26">
        <f t="shared" si="9"/>
        <v>7</v>
      </c>
      <c r="M95" s="60">
        <f t="shared" si="10"/>
        <v>7.7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843</v>
      </c>
      <c r="F96" s="24">
        <v>128</v>
      </c>
      <c r="G96" s="24">
        <v>60</v>
      </c>
      <c r="H96" s="24">
        <v>8</v>
      </c>
      <c r="I96" s="24">
        <f t="shared" si="6"/>
        <v>971</v>
      </c>
      <c r="J96" s="24">
        <f t="shared" si="7"/>
        <v>68</v>
      </c>
      <c r="K96" s="24">
        <f t="shared" si="8"/>
        <v>1039</v>
      </c>
      <c r="L96" s="26">
        <f t="shared" si="9"/>
        <v>6.5</v>
      </c>
      <c r="M96" s="60">
        <f t="shared" si="10"/>
        <v>7.7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872</v>
      </c>
      <c r="F97" s="24">
        <v>130</v>
      </c>
      <c r="G97" s="24">
        <v>64</v>
      </c>
      <c r="H97" s="24">
        <v>12</v>
      </c>
      <c r="I97" s="24">
        <f t="shared" si="6"/>
        <v>1002</v>
      </c>
      <c r="J97" s="24">
        <f t="shared" si="7"/>
        <v>76</v>
      </c>
      <c r="K97" s="24">
        <f t="shared" si="8"/>
        <v>1078</v>
      </c>
      <c r="L97" s="26">
        <f t="shared" si="9"/>
        <v>7.1</v>
      </c>
      <c r="M97" s="60">
        <f t="shared" si="10"/>
        <v>8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945</v>
      </c>
      <c r="F98" s="24">
        <v>138</v>
      </c>
      <c r="G98" s="24">
        <v>41</v>
      </c>
      <c r="H98" s="24">
        <v>12</v>
      </c>
      <c r="I98" s="24">
        <f t="shared" si="6"/>
        <v>1083</v>
      </c>
      <c r="J98" s="24">
        <f t="shared" si="7"/>
        <v>53</v>
      </c>
      <c r="K98" s="24">
        <f t="shared" si="8"/>
        <v>1136</v>
      </c>
      <c r="L98" s="26">
        <f t="shared" si="9"/>
        <v>4.7</v>
      </c>
      <c r="M98" s="60">
        <f t="shared" si="10"/>
        <v>8.4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1030</v>
      </c>
      <c r="F99" s="24">
        <v>149</v>
      </c>
      <c r="G99" s="24">
        <v>45</v>
      </c>
      <c r="H99" s="24">
        <v>7</v>
      </c>
      <c r="I99" s="24">
        <f t="shared" si="6"/>
        <v>1179</v>
      </c>
      <c r="J99" s="24">
        <f t="shared" si="7"/>
        <v>52</v>
      </c>
      <c r="K99" s="24">
        <f t="shared" si="8"/>
        <v>1231</v>
      </c>
      <c r="L99" s="26">
        <f t="shared" si="9"/>
        <v>4.2</v>
      </c>
      <c r="M99" s="60">
        <f t="shared" si="10"/>
        <v>9.1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1024</v>
      </c>
      <c r="F100" s="24">
        <v>61</v>
      </c>
      <c r="G100" s="24">
        <v>26</v>
      </c>
      <c r="H100" s="24">
        <v>5</v>
      </c>
      <c r="I100" s="24">
        <f t="shared" si="6"/>
        <v>1085</v>
      </c>
      <c r="J100" s="24">
        <f t="shared" si="7"/>
        <v>31</v>
      </c>
      <c r="K100" s="24">
        <f t="shared" si="8"/>
        <v>1116</v>
      </c>
      <c r="L100" s="26">
        <f t="shared" si="9"/>
        <v>2.8</v>
      </c>
      <c r="M100" s="60">
        <f t="shared" si="10"/>
        <v>8.3000000000000007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11142</v>
      </c>
      <c r="F101" s="5">
        <f t="shared" si="11"/>
        <v>1523</v>
      </c>
      <c r="G101" s="5">
        <f t="shared" si="11"/>
        <v>737</v>
      </c>
      <c r="H101" s="5">
        <f t="shared" si="11"/>
        <v>83</v>
      </c>
      <c r="I101" s="5">
        <f t="shared" si="11"/>
        <v>12665</v>
      </c>
      <c r="J101" s="5">
        <f t="shared" si="11"/>
        <v>820</v>
      </c>
      <c r="K101" s="5">
        <f t="shared" si="11"/>
        <v>13485</v>
      </c>
      <c r="L101" s="51">
        <f t="shared" si="9"/>
        <v>6.1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69</v>
      </c>
      <c r="F105" s="23">
        <v>14</v>
      </c>
      <c r="G105" s="23">
        <v>4</v>
      </c>
      <c r="H105" s="23">
        <v>0</v>
      </c>
      <c r="I105" s="23">
        <f t="shared" ref="I105:I116" si="12">SUM(E105:F105)</f>
        <v>83</v>
      </c>
      <c r="J105" s="23">
        <f t="shared" ref="J105:J116" si="13">SUM(G105:H105)</f>
        <v>4</v>
      </c>
      <c r="K105" s="23">
        <f>SUM(I105,J105)</f>
        <v>87</v>
      </c>
      <c r="L105" s="25">
        <f t="shared" ref="L105:L117" si="14">IF(K105=0,0,ROUND(J105/K105*100,1))</f>
        <v>4.5999999999999996</v>
      </c>
      <c r="M105" s="59">
        <f>IF(K105=0,0,ROUND(K105/K$117*100,1))</f>
        <v>14.5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39</v>
      </c>
      <c r="F106" s="24">
        <v>10</v>
      </c>
      <c r="G106" s="24">
        <v>6</v>
      </c>
      <c r="H106" s="24">
        <v>0</v>
      </c>
      <c r="I106" s="24">
        <f t="shared" si="12"/>
        <v>49</v>
      </c>
      <c r="J106" s="24">
        <f t="shared" si="13"/>
        <v>6</v>
      </c>
      <c r="K106" s="24">
        <f t="shared" ref="K106:K116" si="15">SUM(I106,J106)</f>
        <v>55</v>
      </c>
      <c r="L106" s="26">
        <f t="shared" si="14"/>
        <v>10.9</v>
      </c>
      <c r="M106" s="60">
        <f t="shared" ref="M106:M117" si="16">IF(K106=0,0,ROUND(K106/K$117*100,1))</f>
        <v>9.1999999999999993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40</v>
      </c>
      <c r="F107" s="24">
        <v>6</v>
      </c>
      <c r="G107" s="24">
        <v>2</v>
      </c>
      <c r="H107" s="24">
        <v>0</v>
      </c>
      <c r="I107" s="24">
        <f t="shared" si="12"/>
        <v>46</v>
      </c>
      <c r="J107" s="24">
        <f t="shared" si="13"/>
        <v>2</v>
      </c>
      <c r="K107" s="24">
        <f t="shared" si="15"/>
        <v>48</v>
      </c>
      <c r="L107" s="26">
        <f t="shared" si="14"/>
        <v>4.2</v>
      </c>
      <c r="M107" s="60">
        <f t="shared" si="16"/>
        <v>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43</v>
      </c>
      <c r="F108" s="24">
        <v>13</v>
      </c>
      <c r="G108" s="24">
        <v>4</v>
      </c>
      <c r="H108" s="24">
        <v>0</v>
      </c>
      <c r="I108" s="24">
        <f t="shared" si="12"/>
        <v>56</v>
      </c>
      <c r="J108" s="24">
        <f t="shared" si="13"/>
        <v>4</v>
      </c>
      <c r="K108" s="24">
        <f t="shared" si="15"/>
        <v>60</v>
      </c>
      <c r="L108" s="26">
        <f t="shared" si="14"/>
        <v>6.7</v>
      </c>
      <c r="M108" s="60">
        <f t="shared" si="16"/>
        <v>10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28</v>
      </c>
      <c r="F109" s="24">
        <v>10</v>
      </c>
      <c r="G109" s="24">
        <v>5</v>
      </c>
      <c r="H109" s="24">
        <v>0</v>
      </c>
      <c r="I109" s="24">
        <f t="shared" si="12"/>
        <v>38</v>
      </c>
      <c r="J109" s="24">
        <f t="shared" si="13"/>
        <v>5</v>
      </c>
      <c r="K109" s="24">
        <f t="shared" si="15"/>
        <v>43</v>
      </c>
      <c r="L109" s="26">
        <f t="shared" si="14"/>
        <v>11.6</v>
      </c>
      <c r="M109" s="60">
        <f t="shared" si="16"/>
        <v>7.2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36</v>
      </c>
      <c r="F110" s="24">
        <v>5</v>
      </c>
      <c r="G110" s="24">
        <v>7</v>
      </c>
      <c r="H110" s="24">
        <v>1</v>
      </c>
      <c r="I110" s="24">
        <f t="shared" si="12"/>
        <v>41</v>
      </c>
      <c r="J110" s="24">
        <f t="shared" si="13"/>
        <v>8</v>
      </c>
      <c r="K110" s="24">
        <f t="shared" si="15"/>
        <v>49</v>
      </c>
      <c r="L110" s="26">
        <f t="shared" si="14"/>
        <v>16.3</v>
      </c>
      <c r="M110" s="60">
        <f t="shared" si="16"/>
        <v>8.1999999999999993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26</v>
      </c>
      <c r="F111" s="24">
        <v>3</v>
      </c>
      <c r="G111" s="24">
        <v>4</v>
      </c>
      <c r="H111" s="24">
        <v>0</v>
      </c>
      <c r="I111" s="24">
        <f t="shared" si="12"/>
        <v>29</v>
      </c>
      <c r="J111" s="24">
        <f t="shared" si="13"/>
        <v>4</v>
      </c>
      <c r="K111" s="24">
        <f t="shared" si="15"/>
        <v>33</v>
      </c>
      <c r="L111" s="26">
        <f t="shared" si="14"/>
        <v>12.1</v>
      </c>
      <c r="M111" s="60">
        <f t="shared" si="16"/>
        <v>5.5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28</v>
      </c>
      <c r="F112" s="24">
        <v>5</v>
      </c>
      <c r="G112" s="24">
        <v>2</v>
      </c>
      <c r="H112" s="24">
        <v>1</v>
      </c>
      <c r="I112" s="24">
        <f t="shared" si="12"/>
        <v>33</v>
      </c>
      <c r="J112" s="24">
        <f t="shared" si="13"/>
        <v>3</v>
      </c>
      <c r="K112" s="24">
        <f t="shared" si="15"/>
        <v>36</v>
      </c>
      <c r="L112" s="26">
        <f t="shared" si="14"/>
        <v>8.3000000000000007</v>
      </c>
      <c r="M112" s="60">
        <f t="shared" si="16"/>
        <v>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41</v>
      </c>
      <c r="F113" s="24">
        <v>6</v>
      </c>
      <c r="G113" s="24">
        <v>6</v>
      </c>
      <c r="H113" s="24">
        <v>0</v>
      </c>
      <c r="I113" s="24">
        <f t="shared" si="12"/>
        <v>47</v>
      </c>
      <c r="J113" s="24">
        <f t="shared" si="13"/>
        <v>6</v>
      </c>
      <c r="K113" s="24">
        <f t="shared" si="15"/>
        <v>53</v>
      </c>
      <c r="L113" s="26">
        <f t="shared" si="14"/>
        <v>11.3</v>
      </c>
      <c r="M113" s="60">
        <f t="shared" si="16"/>
        <v>8.8000000000000007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32</v>
      </c>
      <c r="F114" s="24">
        <v>6</v>
      </c>
      <c r="G114" s="24">
        <v>2</v>
      </c>
      <c r="H114" s="24">
        <v>0</v>
      </c>
      <c r="I114" s="24">
        <f t="shared" si="12"/>
        <v>38</v>
      </c>
      <c r="J114" s="24">
        <f t="shared" si="13"/>
        <v>2</v>
      </c>
      <c r="K114" s="24">
        <f t="shared" si="15"/>
        <v>40</v>
      </c>
      <c r="L114" s="26">
        <f t="shared" si="14"/>
        <v>5</v>
      </c>
      <c r="M114" s="60">
        <f t="shared" si="16"/>
        <v>6.7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37</v>
      </c>
      <c r="F115" s="24">
        <v>8</v>
      </c>
      <c r="G115" s="24">
        <v>0</v>
      </c>
      <c r="H115" s="24">
        <v>0</v>
      </c>
      <c r="I115" s="24">
        <f t="shared" si="12"/>
        <v>45</v>
      </c>
      <c r="J115" s="24">
        <f t="shared" si="13"/>
        <v>0</v>
      </c>
      <c r="K115" s="24">
        <f t="shared" si="15"/>
        <v>45</v>
      </c>
      <c r="L115" s="26">
        <f t="shared" si="14"/>
        <v>0</v>
      </c>
      <c r="M115" s="60">
        <f t="shared" si="16"/>
        <v>7.5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47</v>
      </c>
      <c r="F116" s="24">
        <v>3</v>
      </c>
      <c r="G116" s="24">
        <v>1</v>
      </c>
      <c r="H116" s="24">
        <v>0</v>
      </c>
      <c r="I116" s="24">
        <f t="shared" si="12"/>
        <v>50</v>
      </c>
      <c r="J116" s="24">
        <f t="shared" si="13"/>
        <v>1</v>
      </c>
      <c r="K116" s="24">
        <f t="shared" si="15"/>
        <v>51</v>
      </c>
      <c r="L116" s="26">
        <f t="shared" si="14"/>
        <v>2</v>
      </c>
      <c r="M116" s="60">
        <f t="shared" si="16"/>
        <v>8.5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466</v>
      </c>
      <c r="F117" s="5">
        <f t="shared" si="17"/>
        <v>89</v>
      </c>
      <c r="G117" s="5">
        <f t="shared" si="17"/>
        <v>43</v>
      </c>
      <c r="H117" s="5">
        <f t="shared" si="17"/>
        <v>2</v>
      </c>
      <c r="I117" s="5">
        <f t="shared" si="17"/>
        <v>555</v>
      </c>
      <c r="J117" s="5">
        <f t="shared" si="17"/>
        <v>45</v>
      </c>
      <c r="K117" s="5">
        <f t="shared" si="17"/>
        <v>600</v>
      </c>
      <c r="L117" s="51">
        <f t="shared" si="14"/>
        <v>7.5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25</v>
      </c>
      <c r="F121" s="23">
        <v>3</v>
      </c>
      <c r="G121" s="23">
        <v>2</v>
      </c>
      <c r="H121" s="23">
        <v>0</v>
      </c>
      <c r="I121" s="23">
        <f t="shared" ref="I121:I132" si="18">SUM(E121:F121)</f>
        <v>28</v>
      </c>
      <c r="J121" s="23">
        <f t="shared" ref="J121:J132" si="19">SUM(G121:H121)</f>
        <v>2</v>
      </c>
      <c r="K121" s="23">
        <f>SUM(I121,J121)</f>
        <v>30</v>
      </c>
      <c r="L121" s="25">
        <f t="shared" ref="L121:L133" si="20">IF(K121=0,0,ROUND(J121/K121*100,1))</f>
        <v>6.7</v>
      </c>
      <c r="M121" s="59">
        <f>IF(K121=0,0,ROUND(K121/K$133*100,1))</f>
        <v>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40</v>
      </c>
      <c r="F122" s="24">
        <v>6</v>
      </c>
      <c r="G122" s="24">
        <v>4</v>
      </c>
      <c r="H122" s="24">
        <v>1</v>
      </c>
      <c r="I122" s="24">
        <f t="shared" si="18"/>
        <v>46</v>
      </c>
      <c r="J122" s="24">
        <f t="shared" si="19"/>
        <v>5</v>
      </c>
      <c r="K122" s="24">
        <f t="shared" ref="K122:K132" si="21">SUM(I122,J122)</f>
        <v>51</v>
      </c>
      <c r="L122" s="26">
        <f t="shared" si="20"/>
        <v>9.8000000000000007</v>
      </c>
      <c r="M122" s="60">
        <f t="shared" ref="M122:M133" si="22">IF(K122=0,0,ROUND(K122/K$133*100,1))</f>
        <v>10.3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29</v>
      </c>
      <c r="F123" s="24">
        <v>6</v>
      </c>
      <c r="G123" s="24">
        <v>3</v>
      </c>
      <c r="H123" s="24">
        <v>0</v>
      </c>
      <c r="I123" s="24">
        <f t="shared" si="18"/>
        <v>35</v>
      </c>
      <c r="J123" s="24">
        <f t="shared" si="19"/>
        <v>3</v>
      </c>
      <c r="K123" s="24">
        <f t="shared" si="21"/>
        <v>38</v>
      </c>
      <c r="L123" s="26">
        <f t="shared" si="20"/>
        <v>7.9</v>
      </c>
      <c r="M123" s="60">
        <f t="shared" si="22"/>
        <v>7.7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28</v>
      </c>
      <c r="F124" s="24">
        <v>6</v>
      </c>
      <c r="G124" s="24">
        <v>2</v>
      </c>
      <c r="H124" s="24">
        <v>0</v>
      </c>
      <c r="I124" s="24">
        <f t="shared" si="18"/>
        <v>34</v>
      </c>
      <c r="J124" s="24">
        <f t="shared" si="19"/>
        <v>2</v>
      </c>
      <c r="K124" s="24">
        <f t="shared" si="21"/>
        <v>36</v>
      </c>
      <c r="L124" s="26">
        <f t="shared" si="20"/>
        <v>5.6</v>
      </c>
      <c r="M124" s="60">
        <f t="shared" si="22"/>
        <v>7.3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21</v>
      </c>
      <c r="F125" s="24">
        <v>6</v>
      </c>
      <c r="G125" s="24">
        <v>3</v>
      </c>
      <c r="H125" s="24">
        <v>0</v>
      </c>
      <c r="I125" s="24">
        <f t="shared" si="18"/>
        <v>27</v>
      </c>
      <c r="J125" s="24">
        <f t="shared" si="19"/>
        <v>3</v>
      </c>
      <c r="K125" s="24">
        <f t="shared" si="21"/>
        <v>30</v>
      </c>
      <c r="L125" s="26">
        <f t="shared" si="20"/>
        <v>10</v>
      </c>
      <c r="M125" s="60">
        <f t="shared" si="22"/>
        <v>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32</v>
      </c>
      <c r="F126" s="24">
        <v>7</v>
      </c>
      <c r="G126" s="24">
        <v>1</v>
      </c>
      <c r="H126" s="24">
        <v>3</v>
      </c>
      <c r="I126" s="24">
        <f t="shared" si="18"/>
        <v>39</v>
      </c>
      <c r="J126" s="24">
        <f t="shared" si="19"/>
        <v>4</v>
      </c>
      <c r="K126" s="24">
        <f t="shared" si="21"/>
        <v>43</v>
      </c>
      <c r="L126" s="26">
        <f t="shared" si="20"/>
        <v>9.3000000000000007</v>
      </c>
      <c r="M126" s="60">
        <f t="shared" si="22"/>
        <v>8.6999999999999993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23</v>
      </c>
      <c r="F127" s="24">
        <v>8</v>
      </c>
      <c r="G127" s="24">
        <v>1</v>
      </c>
      <c r="H127" s="24">
        <v>0</v>
      </c>
      <c r="I127" s="24">
        <f t="shared" si="18"/>
        <v>31</v>
      </c>
      <c r="J127" s="24">
        <f t="shared" si="19"/>
        <v>1</v>
      </c>
      <c r="K127" s="24">
        <f t="shared" si="21"/>
        <v>32</v>
      </c>
      <c r="L127" s="26">
        <f t="shared" si="20"/>
        <v>3.1</v>
      </c>
      <c r="M127" s="60">
        <f t="shared" si="22"/>
        <v>6.5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33</v>
      </c>
      <c r="F128" s="24">
        <v>8</v>
      </c>
      <c r="G128" s="24">
        <v>3</v>
      </c>
      <c r="H128" s="24">
        <v>1</v>
      </c>
      <c r="I128" s="24">
        <f t="shared" si="18"/>
        <v>41</v>
      </c>
      <c r="J128" s="24">
        <f t="shared" si="19"/>
        <v>4</v>
      </c>
      <c r="K128" s="24">
        <f t="shared" si="21"/>
        <v>45</v>
      </c>
      <c r="L128" s="26">
        <f t="shared" si="20"/>
        <v>8.9</v>
      </c>
      <c r="M128" s="60">
        <f t="shared" si="22"/>
        <v>9.1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31</v>
      </c>
      <c r="F129" s="24">
        <v>6</v>
      </c>
      <c r="G129" s="24">
        <v>1</v>
      </c>
      <c r="H129" s="24">
        <v>0</v>
      </c>
      <c r="I129" s="24">
        <f t="shared" si="18"/>
        <v>37</v>
      </c>
      <c r="J129" s="24">
        <f t="shared" si="19"/>
        <v>1</v>
      </c>
      <c r="K129" s="24">
        <f t="shared" si="21"/>
        <v>38</v>
      </c>
      <c r="L129" s="26">
        <f t="shared" si="20"/>
        <v>2.6</v>
      </c>
      <c r="M129" s="60">
        <f t="shared" si="22"/>
        <v>7.7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34</v>
      </c>
      <c r="F130" s="24">
        <v>8</v>
      </c>
      <c r="G130" s="24">
        <v>0</v>
      </c>
      <c r="H130" s="24">
        <v>0</v>
      </c>
      <c r="I130" s="24">
        <f t="shared" si="18"/>
        <v>42</v>
      </c>
      <c r="J130" s="24">
        <f t="shared" si="19"/>
        <v>0</v>
      </c>
      <c r="K130" s="24">
        <f t="shared" si="21"/>
        <v>42</v>
      </c>
      <c r="L130" s="26">
        <f t="shared" si="20"/>
        <v>0</v>
      </c>
      <c r="M130" s="60">
        <f t="shared" si="22"/>
        <v>8.5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45</v>
      </c>
      <c r="F131" s="24">
        <v>10</v>
      </c>
      <c r="G131" s="24">
        <v>3</v>
      </c>
      <c r="H131" s="24">
        <v>0</v>
      </c>
      <c r="I131" s="24">
        <f t="shared" si="18"/>
        <v>55</v>
      </c>
      <c r="J131" s="24">
        <f t="shared" si="19"/>
        <v>3</v>
      </c>
      <c r="K131" s="24">
        <f t="shared" si="21"/>
        <v>58</v>
      </c>
      <c r="L131" s="26">
        <f t="shared" si="20"/>
        <v>5.2</v>
      </c>
      <c r="M131" s="60">
        <f t="shared" si="22"/>
        <v>11.7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41</v>
      </c>
      <c r="F132" s="24">
        <v>11</v>
      </c>
      <c r="G132" s="24">
        <v>1</v>
      </c>
      <c r="H132" s="24">
        <v>0</v>
      </c>
      <c r="I132" s="24">
        <f t="shared" si="18"/>
        <v>52</v>
      </c>
      <c r="J132" s="24">
        <f t="shared" si="19"/>
        <v>1</v>
      </c>
      <c r="K132" s="24">
        <f t="shared" si="21"/>
        <v>53</v>
      </c>
      <c r="L132" s="26">
        <f t="shared" si="20"/>
        <v>1.9</v>
      </c>
      <c r="M132" s="60">
        <f t="shared" si="22"/>
        <v>10.7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382</v>
      </c>
      <c r="F133" s="5">
        <f t="shared" si="23"/>
        <v>85</v>
      </c>
      <c r="G133" s="5">
        <f t="shared" si="23"/>
        <v>24</v>
      </c>
      <c r="H133" s="5">
        <f t="shared" si="23"/>
        <v>5</v>
      </c>
      <c r="I133" s="5">
        <f t="shared" si="23"/>
        <v>467</v>
      </c>
      <c r="J133" s="5">
        <f t="shared" si="23"/>
        <v>29</v>
      </c>
      <c r="K133" s="5">
        <f t="shared" si="23"/>
        <v>496</v>
      </c>
      <c r="L133" s="51">
        <f t="shared" si="20"/>
        <v>5.8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14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121</v>
      </c>
      <c r="C16" s="101"/>
      <c r="D16" s="100">
        <v>2</v>
      </c>
      <c r="E16" s="99">
        <v>0</v>
      </c>
      <c r="F16" s="99">
        <v>0</v>
      </c>
      <c r="G16" s="99">
        <v>0</v>
      </c>
      <c r="H16" s="99">
        <f t="shared" ref="H16:H21" si="0">SUM(D16:E16)</f>
        <v>2</v>
      </c>
      <c r="I16" s="99">
        <f t="shared" ref="I16:I21" si="1">SUM(F16:G16)</f>
        <v>0</v>
      </c>
      <c r="J16" s="99">
        <f t="shared" ref="J16:J21" si="2">SUM(H16:I16)</f>
        <v>2</v>
      </c>
      <c r="K16" s="98">
        <f t="shared" ref="K16:K52" si="3">IF(J16=0,0,ROUND(I16/J16*100,1))</f>
        <v>0</v>
      </c>
      <c r="L16" s="97">
        <f t="shared" ref="L16:L52" si="4">IF(J16=0,0,ROUND(J16/$J$52*100,1))</f>
        <v>50</v>
      </c>
    </row>
    <row r="17" spans="2:12" ht="14.45" customHeight="1">
      <c r="B17" s="96" t="s">
        <v>120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119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118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117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116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2</v>
      </c>
      <c r="I22" s="81">
        <f t="shared" si="5"/>
        <v>0</v>
      </c>
      <c r="J22" s="81">
        <f t="shared" si="5"/>
        <v>2</v>
      </c>
      <c r="K22" s="80">
        <f t="shared" si="3"/>
        <v>0</v>
      </c>
      <c r="L22" s="79">
        <f t="shared" si="4"/>
        <v>50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109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>
      <c r="B30" s="110" t="s">
        <v>107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106</v>
      </c>
      <c r="C31" s="107"/>
      <c r="D31" s="106">
        <v>0</v>
      </c>
      <c r="E31" s="105">
        <v>0</v>
      </c>
      <c r="F31" s="105">
        <v>0</v>
      </c>
      <c r="G31" s="105">
        <v>0</v>
      </c>
      <c r="H31" s="105">
        <f t="shared" si="10"/>
        <v>0</v>
      </c>
      <c r="I31" s="105">
        <f t="shared" si="11"/>
        <v>0</v>
      </c>
      <c r="J31" s="105">
        <f t="shared" si="12"/>
        <v>0</v>
      </c>
      <c r="K31" s="104">
        <f t="shared" si="3"/>
        <v>0</v>
      </c>
      <c r="L31" s="103">
        <f t="shared" si="4"/>
        <v>0</v>
      </c>
    </row>
    <row r="32" spans="2:12" ht="14.45" customHeight="1">
      <c r="B32" s="108" t="s">
        <v>105</v>
      </c>
      <c r="C32" s="107"/>
      <c r="D32" s="106">
        <v>1</v>
      </c>
      <c r="E32" s="105">
        <v>0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25</v>
      </c>
    </row>
    <row r="33" spans="2:12" ht="14.45" customHeight="1">
      <c r="B33" s="108" t="s">
        <v>104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103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102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101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100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94</v>
      </c>
      <c r="C43" s="89"/>
      <c r="D43" s="88">
        <v>1</v>
      </c>
      <c r="E43" s="87">
        <v>0</v>
      </c>
      <c r="F43" s="87">
        <v>0</v>
      </c>
      <c r="G43" s="87">
        <v>0</v>
      </c>
      <c r="H43" s="87">
        <f t="shared" si="10"/>
        <v>1</v>
      </c>
      <c r="I43" s="87">
        <f t="shared" si="11"/>
        <v>0</v>
      </c>
      <c r="J43" s="87">
        <f t="shared" si="12"/>
        <v>1</v>
      </c>
      <c r="K43" s="86">
        <f t="shared" si="3"/>
        <v>0</v>
      </c>
      <c r="L43" s="85">
        <f t="shared" si="4"/>
        <v>25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1</v>
      </c>
      <c r="I44" s="81">
        <f t="shared" si="13"/>
        <v>0</v>
      </c>
      <c r="J44" s="81">
        <f t="shared" si="13"/>
        <v>1</v>
      </c>
      <c r="K44" s="80">
        <f t="shared" si="3"/>
        <v>0</v>
      </c>
      <c r="L44" s="79">
        <f t="shared" si="4"/>
        <v>25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87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</v>
      </c>
      <c r="E52" s="75">
        <f t="shared" si="18"/>
        <v>0</v>
      </c>
      <c r="F52" s="75">
        <f t="shared" si="18"/>
        <v>0</v>
      </c>
      <c r="G52" s="75">
        <f t="shared" si="18"/>
        <v>0</v>
      </c>
      <c r="H52" s="75">
        <f t="shared" si="18"/>
        <v>4</v>
      </c>
      <c r="I52" s="75">
        <f t="shared" si="18"/>
        <v>0</v>
      </c>
      <c r="J52" s="75">
        <f t="shared" si="18"/>
        <v>4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C断面計(9+10+11+12+3+8+13+18)</v>
      </c>
      <c r="C43" s="475"/>
      <c r="D43" s="475"/>
      <c r="E43" s="475"/>
      <c r="F43" s="475"/>
      <c r="G43" s="475"/>
      <c r="H43" s="475"/>
      <c r="I43" s="475"/>
      <c r="J43" s="475" t="str">
        <f>E87</f>
        <v>D断面流入計(13+14+15+16)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D断面流出計(2+7+12+17)</v>
      </c>
      <c r="C69" s="475"/>
      <c r="D69" s="475"/>
      <c r="E69" s="475"/>
      <c r="F69" s="475"/>
      <c r="G69" s="475"/>
      <c r="H69" s="475"/>
      <c r="I69" s="475"/>
      <c r="J69" s="475" t="str">
        <f>E119</f>
        <v>D断面計(13+14+15+16+2+7+12+17)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45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94</v>
      </c>
      <c r="F73" s="23">
        <v>17</v>
      </c>
      <c r="G73" s="23">
        <v>6</v>
      </c>
      <c r="H73" s="23">
        <v>0</v>
      </c>
      <c r="I73" s="23">
        <f t="shared" ref="I73:I84" si="0">SUM(E73:F73)</f>
        <v>111</v>
      </c>
      <c r="J73" s="23">
        <f t="shared" ref="J73:J84" si="1">SUM(G73:H73)</f>
        <v>6</v>
      </c>
      <c r="K73" s="23">
        <f>SUM(I73,J73)</f>
        <v>117</v>
      </c>
      <c r="L73" s="25">
        <f>IF(K73=0,0,ROUND(J73/K73*100,1))</f>
        <v>5.0999999999999996</v>
      </c>
      <c r="M73" s="59">
        <f>IF(K73=0,0,ROUND(K73/K$85*100,1))</f>
        <v>10.7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79</v>
      </c>
      <c r="F74" s="24">
        <v>16</v>
      </c>
      <c r="G74" s="24">
        <v>10</v>
      </c>
      <c r="H74" s="24">
        <v>1</v>
      </c>
      <c r="I74" s="24">
        <f t="shared" si="0"/>
        <v>95</v>
      </c>
      <c r="J74" s="24">
        <f t="shared" si="1"/>
        <v>11</v>
      </c>
      <c r="K74" s="24">
        <f t="shared" ref="K74:K84" si="2">SUM(I74,J74)</f>
        <v>106</v>
      </c>
      <c r="L74" s="26">
        <f t="shared" ref="L74:L84" si="3">IF(K74=0,0,ROUND(J74/K74*100,1))</f>
        <v>10.4</v>
      </c>
      <c r="M74" s="60">
        <f t="shared" ref="M74:M84" si="4">IF(K74=0,0,ROUND(K74/K$85*100,1))</f>
        <v>9.6999999999999993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69</v>
      </c>
      <c r="F75" s="24">
        <v>12</v>
      </c>
      <c r="G75" s="24">
        <v>5</v>
      </c>
      <c r="H75" s="24">
        <v>0</v>
      </c>
      <c r="I75" s="24">
        <f t="shared" si="0"/>
        <v>81</v>
      </c>
      <c r="J75" s="24">
        <f t="shared" si="1"/>
        <v>5</v>
      </c>
      <c r="K75" s="24">
        <f t="shared" si="2"/>
        <v>86</v>
      </c>
      <c r="L75" s="26">
        <f t="shared" si="3"/>
        <v>5.8</v>
      </c>
      <c r="M75" s="60">
        <f t="shared" si="4"/>
        <v>7.8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71</v>
      </c>
      <c r="F76" s="24">
        <v>19</v>
      </c>
      <c r="G76" s="24">
        <v>6</v>
      </c>
      <c r="H76" s="24">
        <v>0</v>
      </c>
      <c r="I76" s="24">
        <f t="shared" si="0"/>
        <v>90</v>
      </c>
      <c r="J76" s="24">
        <f t="shared" si="1"/>
        <v>6</v>
      </c>
      <c r="K76" s="24">
        <f t="shared" si="2"/>
        <v>96</v>
      </c>
      <c r="L76" s="26">
        <f t="shared" si="3"/>
        <v>6.3</v>
      </c>
      <c r="M76" s="60">
        <f t="shared" si="4"/>
        <v>8.8000000000000007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49</v>
      </c>
      <c r="F77" s="24">
        <v>16</v>
      </c>
      <c r="G77" s="24">
        <v>8</v>
      </c>
      <c r="H77" s="24">
        <v>0</v>
      </c>
      <c r="I77" s="24">
        <f t="shared" si="0"/>
        <v>65</v>
      </c>
      <c r="J77" s="24">
        <f t="shared" si="1"/>
        <v>8</v>
      </c>
      <c r="K77" s="24">
        <f t="shared" si="2"/>
        <v>73</v>
      </c>
      <c r="L77" s="26">
        <f t="shared" si="3"/>
        <v>11</v>
      </c>
      <c r="M77" s="60">
        <f t="shared" si="4"/>
        <v>6.7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68</v>
      </c>
      <c r="F78" s="24">
        <v>12</v>
      </c>
      <c r="G78" s="24">
        <v>8</v>
      </c>
      <c r="H78" s="24">
        <v>4</v>
      </c>
      <c r="I78" s="24">
        <f t="shared" si="0"/>
        <v>80</v>
      </c>
      <c r="J78" s="24">
        <f t="shared" si="1"/>
        <v>12</v>
      </c>
      <c r="K78" s="24">
        <f t="shared" si="2"/>
        <v>92</v>
      </c>
      <c r="L78" s="26">
        <f t="shared" si="3"/>
        <v>13</v>
      </c>
      <c r="M78" s="60">
        <f t="shared" si="4"/>
        <v>8.4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49</v>
      </c>
      <c r="F79" s="24">
        <v>11</v>
      </c>
      <c r="G79" s="24">
        <v>5</v>
      </c>
      <c r="H79" s="24">
        <v>0</v>
      </c>
      <c r="I79" s="24">
        <f t="shared" si="0"/>
        <v>60</v>
      </c>
      <c r="J79" s="24">
        <f t="shared" si="1"/>
        <v>5</v>
      </c>
      <c r="K79" s="24">
        <f t="shared" si="2"/>
        <v>65</v>
      </c>
      <c r="L79" s="26">
        <f t="shared" si="3"/>
        <v>7.7</v>
      </c>
      <c r="M79" s="60">
        <f t="shared" si="4"/>
        <v>5.9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61</v>
      </c>
      <c r="F80" s="24">
        <v>13</v>
      </c>
      <c r="G80" s="24">
        <v>5</v>
      </c>
      <c r="H80" s="24">
        <v>2</v>
      </c>
      <c r="I80" s="24">
        <f t="shared" si="0"/>
        <v>74</v>
      </c>
      <c r="J80" s="24">
        <f t="shared" si="1"/>
        <v>7</v>
      </c>
      <c r="K80" s="24">
        <f t="shared" si="2"/>
        <v>81</v>
      </c>
      <c r="L80" s="26">
        <f t="shared" si="3"/>
        <v>8.6</v>
      </c>
      <c r="M80" s="60">
        <f t="shared" si="4"/>
        <v>7.4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72</v>
      </c>
      <c r="F81" s="24">
        <v>12</v>
      </c>
      <c r="G81" s="24">
        <v>7</v>
      </c>
      <c r="H81" s="24">
        <v>0</v>
      </c>
      <c r="I81" s="24">
        <f t="shared" si="0"/>
        <v>84</v>
      </c>
      <c r="J81" s="24">
        <f t="shared" si="1"/>
        <v>7</v>
      </c>
      <c r="K81" s="24">
        <f t="shared" si="2"/>
        <v>91</v>
      </c>
      <c r="L81" s="26">
        <f t="shared" si="3"/>
        <v>7.7</v>
      </c>
      <c r="M81" s="60">
        <f t="shared" si="4"/>
        <v>8.3000000000000007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66</v>
      </c>
      <c r="F82" s="24">
        <v>14</v>
      </c>
      <c r="G82" s="24">
        <v>2</v>
      </c>
      <c r="H82" s="24">
        <v>0</v>
      </c>
      <c r="I82" s="24">
        <f t="shared" si="0"/>
        <v>80</v>
      </c>
      <c r="J82" s="24">
        <f t="shared" si="1"/>
        <v>2</v>
      </c>
      <c r="K82" s="24">
        <f t="shared" si="2"/>
        <v>82</v>
      </c>
      <c r="L82" s="26">
        <f t="shared" si="3"/>
        <v>2.4</v>
      </c>
      <c r="M82" s="60">
        <f t="shared" si="4"/>
        <v>7.5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82</v>
      </c>
      <c r="F83" s="24">
        <v>18</v>
      </c>
      <c r="G83" s="24">
        <v>3</v>
      </c>
      <c r="H83" s="24">
        <v>0</v>
      </c>
      <c r="I83" s="24">
        <f t="shared" si="0"/>
        <v>100</v>
      </c>
      <c r="J83" s="24">
        <f t="shared" si="1"/>
        <v>3</v>
      </c>
      <c r="K83" s="24">
        <f t="shared" si="2"/>
        <v>103</v>
      </c>
      <c r="L83" s="26">
        <f t="shared" si="3"/>
        <v>2.9</v>
      </c>
      <c r="M83" s="60">
        <f t="shared" si="4"/>
        <v>9.4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88</v>
      </c>
      <c r="F84" s="24">
        <v>14</v>
      </c>
      <c r="G84" s="24">
        <v>2</v>
      </c>
      <c r="H84" s="24">
        <v>0</v>
      </c>
      <c r="I84" s="24">
        <f t="shared" si="0"/>
        <v>102</v>
      </c>
      <c r="J84" s="24">
        <f t="shared" si="1"/>
        <v>2</v>
      </c>
      <c r="K84" s="24">
        <f t="shared" si="2"/>
        <v>104</v>
      </c>
      <c r="L84" s="26">
        <f t="shared" si="3"/>
        <v>1.9</v>
      </c>
      <c r="M84" s="60">
        <f t="shared" si="4"/>
        <v>9.5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848</v>
      </c>
      <c r="F85" s="5">
        <f t="shared" si="5"/>
        <v>174</v>
      </c>
      <c r="G85" s="5">
        <f t="shared" si="5"/>
        <v>67</v>
      </c>
      <c r="H85" s="5">
        <f t="shared" si="5"/>
        <v>7</v>
      </c>
      <c r="I85" s="5">
        <f t="shared" si="5"/>
        <v>1022</v>
      </c>
      <c r="J85" s="5">
        <f t="shared" si="5"/>
        <v>74</v>
      </c>
      <c r="K85" s="5">
        <f t="shared" si="5"/>
        <v>1096</v>
      </c>
      <c r="L85" s="51">
        <f>IF(K85=0,0,ROUND(J85/K85*100,1))</f>
        <v>6.8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46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117</v>
      </c>
      <c r="F89" s="23">
        <v>5</v>
      </c>
      <c r="G89" s="23">
        <v>5</v>
      </c>
      <c r="H89" s="23">
        <v>4</v>
      </c>
      <c r="I89" s="23">
        <f t="shared" ref="I89:I100" si="6">SUM(E89:F89)</f>
        <v>122</v>
      </c>
      <c r="J89" s="23">
        <f t="shared" ref="J89:J100" si="7">SUM(G89:H89)</f>
        <v>9</v>
      </c>
      <c r="K89" s="23">
        <f>SUM(I89,J89)</f>
        <v>131</v>
      </c>
      <c r="L89" s="25">
        <f>IF(K89=0,0,ROUND(J89/K89*100,1))</f>
        <v>6.9</v>
      </c>
      <c r="M89" s="59">
        <f>IF(K89=0,0,ROUND(K89/K$101*100,1))</f>
        <v>9.6999999999999993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140</v>
      </c>
      <c r="F90" s="24">
        <v>2</v>
      </c>
      <c r="G90" s="24">
        <v>6</v>
      </c>
      <c r="H90" s="24">
        <v>3</v>
      </c>
      <c r="I90" s="24">
        <f t="shared" si="6"/>
        <v>142</v>
      </c>
      <c r="J90" s="24">
        <f t="shared" si="7"/>
        <v>9</v>
      </c>
      <c r="K90" s="24">
        <f t="shared" ref="K90:K100" si="8">SUM(I90,J90)</f>
        <v>151</v>
      </c>
      <c r="L90" s="26">
        <f t="shared" ref="L90:L101" si="9">IF(K90=0,0,ROUND(J90/K90*100,1))</f>
        <v>6</v>
      </c>
      <c r="M90" s="60">
        <f t="shared" ref="M90:M101" si="10">IF(K90=0,0,ROUND(K90/K$101*100,1))</f>
        <v>11.2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135</v>
      </c>
      <c r="F91" s="24">
        <v>0</v>
      </c>
      <c r="G91" s="24">
        <v>1</v>
      </c>
      <c r="H91" s="24">
        <v>3</v>
      </c>
      <c r="I91" s="24">
        <f t="shared" si="6"/>
        <v>135</v>
      </c>
      <c r="J91" s="24">
        <f t="shared" si="7"/>
        <v>4</v>
      </c>
      <c r="K91" s="24">
        <f t="shared" si="8"/>
        <v>139</v>
      </c>
      <c r="L91" s="26">
        <f t="shared" si="9"/>
        <v>2.9</v>
      </c>
      <c r="M91" s="60">
        <f t="shared" si="10"/>
        <v>10.3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128</v>
      </c>
      <c r="F92" s="24">
        <v>5</v>
      </c>
      <c r="G92" s="24">
        <v>4</v>
      </c>
      <c r="H92" s="24">
        <v>2</v>
      </c>
      <c r="I92" s="24">
        <f t="shared" si="6"/>
        <v>133</v>
      </c>
      <c r="J92" s="24">
        <f t="shared" si="7"/>
        <v>6</v>
      </c>
      <c r="K92" s="24">
        <f t="shared" si="8"/>
        <v>139</v>
      </c>
      <c r="L92" s="26">
        <f t="shared" si="9"/>
        <v>4.3</v>
      </c>
      <c r="M92" s="60">
        <f t="shared" si="10"/>
        <v>10.3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119</v>
      </c>
      <c r="F93" s="24">
        <v>4</v>
      </c>
      <c r="G93" s="24">
        <v>9</v>
      </c>
      <c r="H93" s="24">
        <v>1</v>
      </c>
      <c r="I93" s="24">
        <f t="shared" si="6"/>
        <v>123</v>
      </c>
      <c r="J93" s="24">
        <f t="shared" si="7"/>
        <v>10</v>
      </c>
      <c r="K93" s="24">
        <f t="shared" si="8"/>
        <v>133</v>
      </c>
      <c r="L93" s="26">
        <f t="shared" si="9"/>
        <v>7.5</v>
      </c>
      <c r="M93" s="60">
        <f t="shared" si="10"/>
        <v>9.8000000000000007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95</v>
      </c>
      <c r="F94" s="24">
        <v>2</v>
      </c>
      <c r="G94" s="24">
        <v>8</v>
      </c>
      <c r="H94" s="24">
        <v>1</v>
      </c>
      <c r="I94" s="24">
        <f t="shared" si="6"/>
        <v>97</v>
      </c>
      <c r="J94" s="24">
        <f t="shared" si="7"/>
        <v>9</v>
      </c>
      <c r="K94" s="24">
        <f t="shared" si="8"/>
        <v>106</v>
      </c>
      <c r="L94" s="26">
        <f t="shared" si="9"/>
        <v>8.5</v>
      </c>
      <c r="M94" s="60">
        <f t="shared" si="10"/>
        <v>7.8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93</v>
      </c>
      <c r="F95" s="24">
        <v>3</v>
      </c>
      <c r="G95" s="24">
        <v>6</v>
      </c>
      <c r="H95" s="24">
        <v>2</v>
      </c>
      <c r="I95" s="24">
        <f t="shared" si="6"/>
        <v>96</v>
      </c>
      <c r="J95" s="24">
        <f t="shared" si="7"/>
        <v>8</v>
      </c>
      <c r="K95" s="24">
        <f t="shared" si="8"/>
        <v>104</v>
      </c>
      <c r="L95" s="26">
        <f t="shared" si="9"/>
        <v>7.7</v>
      </c>
      <c r="M95" s="60">
        <f t="shared" si="10"/>
        <v>7.7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95</v>
      </c>
      <c r="F96" s="24">
        <v>5</v>
      </c>
      <c r="G96" s="24">
        <v>3</v>
      </c>
      <c r="H96" s="24">
        <v>2</v>
      </c>
      <c r="I96" s="24">
        <f t="shared" si="6"/>
        <v>100</v>
      </c>
      <c r="J96" s="24">
        <f t="shared" si="7"/>
        <v>5</v>
      </c>
      <c r="K96" s="24">
        <f t="shared" si="8"/>
        <v>105</v>
      </c>
      <c r="L96" s="26">
        <f t="shared" si="9"/>
        <v>4.8</v>
      </c>
      <c r="M96" s="60">
        <f t="shared" si="10"/>
        <v>7.8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84</v>
      </c>
      <c r="F97" s="24">
        <v>2</v>
      </c>
      <c r="G97" s="24">
        <v>8</v>
      </c>
      <c r="H97" s="24">
        <v>2</v>
      </c>
      <c r="I97" s="24">
        <f t="shared" si="6"/>
        <v>86</v>
      </c>
      <c r="J97" s="24">
        <f t="shared" si="7"/>
        <v>10</v>
      </c>
      <c r="K97" s="24">
        <f t="shared" si="8"/>
        <v>96</v>
      </c>
      <c r="L97" s="26">
        <f t="shared" si="9"/>
        <v>10.4</v>
      </c>
      <c r="M97" s="60">
        <f t="shared" si="10"/>
        <v>7.1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77</v>
      </c>
      <c r="F98" s="24">
        <v>2</v>
      </c>
      <c r="G98" s="24">
        <v>5</v>
      </c>
      <c r="H98" s="24">
        <v>2</v>
      </c>
      <c r="I98" s="24">
        <f t="shared" si="6"/>
        <v>79</v>
      </c>
      <c r="J98" s="24">
        <f t="shared" si="7"/>
        <v>7</v>
      </c>
      <c r="K98" s="24">
        <f t="shared" si="8"/>
        <v>86</v>
      </c>
      <c r="L98" s="26">
        <f t="shared" si="9"/>
        <v>8.1</v>
      </c>
      <c r="M98" s="60">
        <f t="shared" si="10"/>
        <v>6.4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76</v>
      </c>
      <c r="F99" s="24">
        <v>6</v>
      </c>
      <c r="G99" s="24">
        <v>1</v>
      </c>
      <c r="H99" s="24">
        <v>3</v>
      </c>
      <c r="I99" s="24">
        <f t="shared" si="6"/>
        <v>82</v>
      </c>
      <c r="J99" s="24">
        <f t="shared" si="7"/>
        <v>4</v>
      </c>
      <c r="K99" s="24">
        <f t="shared" si="8"/>
        <v>86</v>
      </c>
      <c r="L99" s="26">
        <f t="shared" si="9"/>
        <v>4.7</v>
      </c>
      <c r="M99" s="60">
        <f t="shared" si="10"/>
        <v>6.4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67</v>
      </c>
      <c r="F100" s="24">
        <v>5</v>
      </c>
      <c r="G100" s="24">
        <v>3</v>
      </c>
      <c r="H100" s="24">
        <v>3</v>
      </c>
      <c r="I100" s="24">
        <f t="shared" si="6"/>
        <v>72</v>
      </c>
      <c r="J100" s="24">
        <f t="shared" si="7"/>
        <v>6</v>
      </c>
      <c r="K100" s="24">
        <f t="shared" si="8"/>
        <v>78</v>
      </c>
      <c r="L100" s="26">
        <f t="shared" si="9"/>
        <v>7.7</v>
      </c>
      <c r="M100" s="60">
        <f t="shared" si="10"/>
        <v>5.8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1226</v>
      </c>
      <c r="F101" s="5">
        <f t="shared" si="11"/>
        <v>41</v>
      </c>
      <c r="G101" s="5">
        <f t="shared" si="11"/>
        <v>59</v>
      </c>
      <c r="H101" s="5">
        <f t="shared" si="11"/>
        <v>28</v>
      </c>
      <c r="I101" s="5">
        <f t="shared" si="11"/>
        <v>1267</v>
      </c>
      <c r="J101" s="5">
        <f t="shared" si="11"/>
        <v>87</v>
      </c>
      <c r="K101" s="5">
        <f t="shared" si="11"/>
        <v>1354</v>
      </c>
      <c r="L101" s="51">
        <f t="shared" si="9"/>
        <v>6.4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47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38</v>
      </c>
      <c r="F105" s="23">
        <v>2</v>
      </c>
      <c r="G105" s="23">
        <v>1</v>
      </c>
      <c r="H105" s="23">
        <v>5</v>
      </c>
      <c r="I105" s="23">
        <f t="shared" ref="I105:I116" si="12">SUM(E105:F105)</f>
        <v>40</v>
      </c>
      <c r="J105" s="23">
        <f t="shared" ref="J105:J116" si="13">SUM(G105:H105)</f>
        <v>6</v>
      </c>
      <c r="K105" s="23">
        <f>SUM(I105,J105)</f>
        <v>46</v>
      </c>
      <c r="L105" s="25">
        <f t="shared" ref="L105:L117" si="14">IF(K105=0,0,ROUND(J105/K105*100,1))</f>
        <v>13</v>
      </c>
      <c r="M105" s="59">
        <f>IF(K105=0,0,ROUND(K105/K$117*100,1))</f>
        <v>3.8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56</v>
      </c>
      <c r="F106" s="24">
        <v>10</v>
      </c>
      <c r="G106" s="24">
        <v>8</v>
      </c>
      <c r="H106" s="24">
        <v>3</v>
      </c>
      <c r="I106" s="24">
        <f t="shared" si="12"/>
        <v>66</v>
      </c>
      <c r="J106" s="24">
        <f t="shared" si="13"/>
        <v>11</v>
      </c>
      <c r="K106" s="24">
        <f t="shared" ref="K106:K116" si="15">SUM(I106,J106)</f>
        <v>77</v>
      </c>
      <c r="L106" s="26">
        <f t="shared" si="14"/>
        <v>14.3</v>
      </c>
      <c r="M106" s="60">
        <f t="shared" ref="M106:M117" si="16">IF(K106=0,0,ROUND(K106/K$117*100,1))</f>
        <v>6.3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94</v>
      </c>
      <c r="F107" s="24">
        <v>7</v>
      </c>
      <c r="G107" s="24">
        <v>3</v>
      </c>
      <c r="H107" s="24">
        <v>4</v>
      </c>
      <c r="I107" s="24">
        <f t="shared" si="12"/>
        <v>101</v>
      </c>
      <c r="J107" s="24">
        <f t="shared" si="13"/>
        <v>7</v>
      </c>
      <c r="K107" s="24">
        <f t="shared" si="15"/>
        <v>108</v>
      </c>
      <c r="L107" s="26">
        <f t="shared" si="14"/>
        <v>6.5</v>
      </c>
      <c r="M107" s="60">
        <f t="shared" si="16"/>
        <v>8.8000000000000007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99</v>
      </c>
      <c r="F108" s="24">
        <v>5</v>
      </c>
      <c r="G108" s="24">
        <v>3</v>
      </c>
      <c r="H108" s="24">
        <v>2</v>
      </c>
      <c r="I108" s="24">
        <f t="shared" si="12"/>
        <v>104</v>
      </c>
      <c r="J108" s="24">
        <f t="shared" si="13"/>
        <v>5</v>
      </c>
      <c r="K108" s="24">
        <f t="shared" si="15"/>
        <v>109</v>
      </c>
      <c r="L108" s="26">
        <f t="shared" si="14"/>
        <v>4.5999999999999996</v>
      </c>
      <c r="M108" s="60">
        <f t="shared" si="16"/>
        <v>8.9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98</v>
      </c>
      <c r="F109" s="24">
        <v>6</v>
      </c>
      <c r="G109" s="24">
        <v>2</v>
      </c>
      <c r="H109" s="24">
        <v>2</v>
      </c>
      <c r="I109" s="24">
        <f t="shared" si="12"/>
        <v>104</v>
      </c>
      <c r="J109" s="24">
        <f t="shared" si="13"/>
        <v>4</v>
      </c>
      <c r="K109" s="24">
        <f t="shared" si="15"/>
        <v>108</v>
      </c>
      <c r="L109" s="26">
        <f t="shared" si="14"/>
        <v>3.7</v>
      </c>
      <c r="M109" s="60">
        <f t="shared" si="16"/>
        <v>8.8000000000000007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96</v>
      </c>
      <c r="F110" s="24">
        <v>6</v>
      </c>
      <c r="G110" s="24">
        <v>0</v>
      </c>
      <c r="H110" s="24">
        <v>1</v>
      </c>
      <c r="I110" s="24">
        <f t="shared" si="12"/>
        <v>102</v>
      </c>
      <c r="J110" s="24">
        <f t="shared" si="13"/>
        <v>1</v>
      </c>
      <c r="K110" s="24">
        <f t="shared" si="15"/>
        <v>103</v>
      </c>
      <c r="L110" s="26">
        <f t="shared" si="14"/>
        <v>1</v>
      </c>
      <c r="M110" s="60">
        <f t="shared" si="16"/>
        <v>8.4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87</v>
      </c>
      <c r="F111" s="24">
        <v>3</v>
      </c>
      <c r="G111" s="24">
        <v>4</v>
      </c>
      <c r="H111" s="24">
        <v>2</v>
      </c>
      <c r="I111" s="24">
        <f t="shared" si="12"/>
        <v>90</v>
      </c>
      <c r="J111" s="24">
        <f t="shared" si="13"/>
        <v>6</v>
      </c>
      <c r="K111" s="24">
        <f t="shared" si="15"/>
        <v>96</v>
      </c>
      <c r="L111" s="26">
        <f t="shared" si="14"/>
        <v>6.3</v>
      </c>
      <c r="M111" s="60">
        <f t="shared" si="16"/>
        <v>7.9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81</v>
      </c>
      <c r="F112" s="24">
        <v>8</v>
      </c>
      <c r="G112" s="24">
        <v>2</v>
      </c>
      <c r="H112" s="24">
        <v>1</v>
      </c>
      <c r="I112" s="24">
        <f t="shared" si="12"/>
        <v>89</v>
      </c>
      <c r="J112" s="24">
        <f t="shared" si="13"/>
        <v>3</v>
      </c>
      <c r="K112" s="24">
        <f t="shared" si="15"/>
        <v>92</v>
      </c>
      <c r="L112" s="26">
        <f t="shared" si="14"/>
        <v>3.3</v>
      </c>
      <c r="M112" s="60">
        <f t="shared" si="16"/>
        <v>7.5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106</v>
      </c>
      <c r="F113" s="24">
        <v>11</v>
      </c>
      <c r="G113" s="24">
        <v>3</v>
      </c>
      <c r="H113" s="24">
        <v>4</v>
      </c>
      <c r="I113" s="24">
        <f t="shared" si="12"/>
        <v>117</v>
      </c>
      <c r="J113" s="24">
        <f t="shared" si="13"/>
        <v>7</v>
      </c>
      <c r="K113" s="24">
        <f t="shared" si="15"/>
        <v>124</v>
      </c>
      <c r="L113" s="26">
        <f t="shared" si="14"/>
        <v>5.6</v>
      </c>
      <c r="M113" s="60">
        <f t="shared" si="16"/>
        <v>10.1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116</v>
      </c>
      <c r="F114" s="24">
        <v>6</v>
      </c>
      <c r="G114" s="24">
        <v>1</v>
      </c>
      <c r="H114" s="24">
        <v>3</v>
      </c>
      <c r="I114" s="24">
        <f t="shared" si="12"/>
        <v>122</v>
      </c>
      <c r="J114" s="24">
        <f t="shared" si="13"/>
        <v>4</v>
      </c>
      <c r="K114" s="24">
        <f t="shared" si="15"/>
        <v>126</v>
      </c>
      <c r="L114" s="26">
        <f t="shared" si="14"/>
        <v>3.2</v>
      </c>
      <c r="M114" s="60">
        <f t="shared" si="16"/>
        <v>10.3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116</v>
      </c>
      <c r="F115" s="24">
        <v>7</v>
      </c>
      <c r="G115" s="24">
        <v>0</v>
      </c>
      <c r="H115" s="24">
        <v>3</v>
      </c>
      <c r="I115" s="24">
        <f t="shared" si="12"/>
        <v>123</v>
      </c>
      <c r="J115" s="24">
        <f t="shared" si="13"/>
        <v>3</v>
      </c>
      <c r="K115" s="24">
        <f t="shared" si="15"/>
        <v>126</v>
      </c>
      <c r="L115" s="26">
        <f t="shared" si="14"/>
        <v>2.4</v>
      </c>
      <c r="M115" s="60">
        <f t="shared" si="16"/>
        <v>10.3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100</v>
      </c>
      <c r="F116" s="24">
        <v>3</v>
      </c>
      <c r="G116" s="24">
        <v>0</v>
      </c>
      <c r="H116" s="24">
        <v>4</v>
      </c>
      <c r="I116" s="24">
        <f t="shared" si="12"/>
        <v>103</v>
      </c>
      <c r="J116" s="24">
        <f t="shared" si="13"/>
        <v>4</v>
      </c>
      <c r="K116" s="24">
        <f t="shared" si="15"/>
        <v>107</v>
      </c>
      <c r="L116" s="26">
        <f t="shared" si="14"/>
        <v>3.7</v>
      </c>
      <c r="M116" s="60">
        <f t="shared" si="16"/>
        <v>8.8000000000000007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1087</v>
      </c>
      <c r="F117" s="5">
        <f t="shared" si="17"/>
        <v>74</v>
      </c>
      <c r="G117" s="5">
        <f t="shared" si="17"/>
        <v>27</v>
      </c>
      <c r="H117" s="5">
        <f t="shared" si="17"/>
        <v>34</v>
      </c>
      <c r="I117" s="5">
        <f t="shared" si="17"/>
        <v>1161</v>
      </c>
      <c r="J117" s="5">
        <f t="shared" si="17"/>
        <v>61</v>
      </c>
      <c r="K117" s="5">
        <f t="shared" si="17"/>
        <v>1222</v>
      </c>
      <c r="L117" s="51">
        <f t="shared" si="14"/>
        <v>5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48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155</v>
      </c>
      <c r="F121" s="23">
        <v>7</v>
      </c>
      <c r="G121" s="23">
        <v>6</v>
      </c>
      <c r="H121" s="23">
        <v>9</v>
      </c>
      <c r="I121" s="23">
        <f t="shared" ref="I121:I132" si="18">SUM(E121:F121)</f>
        <v>162</v>
      </c>
      <c r="J121" s="23">
        <f t="shared" ref="J121:J132" si="19">SUM(G121:H121)</f>
        <v>15</v>
      </c>
      <c r="K121" s="23">
        <f>SUM(I121,J121)</f>
        <v>177</v>
      </c>
      <c r="L121" s="25">
        <f t="shared" ref="L121:L133" si="20">IF(K121=0,0,ROUND(J121/K121*100,1))</f>
        <v>8.5</v>
      </c>
      <c r="M121" s="59">
        <f>IF(K121=0,0,ROUND(K121/K$133*100,1))</f>
        <v>6.9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196</v>
      </c>
      <c r="F122" s="24">
        <v>12</v>
      </c>
      <c r="G122" s="24">
        <v>14</v>
      </c>
      <c r="H122" s="24">
        <v>6</v>
      </c>
      <c r="I122" s="24">
        <f t="shared" si="18"/>
        <v>208</v>
      </c>
      <c r="J122" s="24">
        <f t="shared" si="19"/>
        <v>20</v>
      </c>
      <c r="K122" s="24">
        <f t="shared" ref="K122:K132" si="21">SUM(I122,J122)</f>
        <v>228</v>
      </c>
      <c r="L122" s="26">
        <f t="shared" si="20"/>
        <v>8.8000000000000007</v>
      </c>
      <c r="M122" s="60">
        <f t="shared" ref="M122:M133" si="22">IF(K122=0,0,ROUND(K122/K$133*100,1))</f>
        <v>8.9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229</v>
      </c>
      <c r="F123" s="24">
        <v>7</v>
      </c>
      <c r="G123" s="24">
        <v>4</v>
      </c>
      <c r="H123" s="24">
        <v>7</v>
      </c>
      <c r="I123" s="24">
        <f t="shared" si="18"/>
        <v>236</v>
      </c>
      <c r="J123" s="24">
        <f t="shared" si="19"/>
        <v>11</v>
      </c>
      <c r="K123" s="24">
        <f t="shared" si="21"/>
        <v>247</v>
      </c>
      <c r="L123" s="26">
        <f t="shared" si="20"/>
        <v>4.5</v>
      </c>
      <c r="M123" s="60">
        <f t="shared" si="22"/>
        <v>9.6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227</v>
      </c>
      <c r="F124" s="24">
        <v>10</v>
      </c>
      <c r="G124" s="24">
        <v>7</v>
      </c>
      <c r="H124" s="24">
        <v>4</v>
      </c>
      <c r="I124" s="24">
        <f t="shared" si="18"/>
        <v>237</v>
      </c>
      <c r="J124" s="24">
        <f t="shared" si="19"/>
        <v>11</v>
      </c>
      <c r="K124" s="24">
        <f t="shared" si="21"/>
        <v>248</v>
      </c>
      <c r="L124" s="26">
        <f t="shared" si="20"/>
        <v>4.4000000000000004</v>
      </c>
      <c r="M124" s="60">
        <f t="shared" si="22"/>
        <v>9.6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217</v>
      </c>
      <c r="F125" s="24">
        <v>10</v>
      </c>
      <c r="G125" s="24">
        <v>11</v>
      </c>
      <c r="H125" s="24">
        <v>3</v>
      </c>
      <c r="I125" s="24">
        <f t="shared" si="18"/>
        <v>227</v>
      </c>
      <c r="J125" s="24">
        <f t="shared" si="19"/>
        <v>14</v>
      </c>
      <c r="K125" s="24">
        <f t="shared" si="21"/>
        <v>241</v>
      </c>
      <c r="L125" s="26">
        <f t="shared" si="20"/>
        <v>5.8</v>
      </c>
      <c r="M125" s="60">
        <f t="shared" si="22"/>
        <v>9.4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191</v>
      </c>
      <c r="F126" s="24">
        <v>8</v>
      </c>
      <c r="G126" s="24">
        <v>8</v>
      </c>
      <c r="H126" s="24">
        <v>2</v>
      </c>
      <c r="I126" s="24">
        <f t="shared" si="18"/>
        <v>199</v>
      </c>
      <c r="J126" s="24">
        <f t="shared" si="19"/>
        <v>10</v>
      </c>
      <c r="K126" s="24">
        <f t="shared" si="21"/>
        <v>209</v>
      </c>
      <c r="L126" s="26">
        <f t="shared" si="20"/>
        <v>4.8</v>
      </c>
      <c r="M126" s="60">
        <f t="shared" si="22"/>
        <v>8.1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180</v>
      </c>
      <c r="F127" s="24">
        <v>6</v>
      </c>
      <c r="G127" s="24">
        <v>10</v>
      </c>
      <c r="H127" s="24">
        <v>4</v>
      </c>
      <c r="I127" s="24">
        <f t="shared" si="18"/>
        <v>186</v>
      </c>
      <c r="J127" s="24">
        <f t="shared" si="19"/>
        <v>14</v>
      </c>
      <c r="K127" s="24">
        <f t="shared" si="21"/>
        <v>200</v>
      </c>
      <c r="L127" s="26">
        <f t="shared" si="20"/>
        <v>7</v>
      </c>
      <c r="M127" s="60">
        <f t="shared" si="22"/>
        <v>7.8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176</v>
      </c>
      <c r="F128" s="24">
        <v>13</v>
      </c>
      <c r="G128" s="24">
        <v>5</v>
      </c>
      <c r="H128" s="24">
        <v>3</v>
      </c>
      <c r="I128" s="24">
        <f t="shared" si="18"/>
        <v>189</v>
      </c>
      <c r="J128" s="24">
        <f t="shared" si="19"/>
        <v>8</v>
      </c>
      <c r="K128" s="24">
        <f t="shared" si="21"/>
        <v>197</v>
      </c>
      <c r="L128" s="26">
        <f t="shared" si="20"/>
        <v>4.0999999999999996</v>
      </c>
      <c r="M128" s="60">
        <f t="shared" si="22"/>
        <v>7.6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190</v>
      </c>
      <c r="F129" s="24">
        <v>13</v>
      </c>
      <c r="G129" s="24">
        <v>11</v>
      </c>
      <c r="H129" s="24">
        <v>6</v>
      </c>
      <c r="I129" s="24">
        <f t="shared" si="18"/>
        <v>203</v>
      </c>
      <c r="J129" s="24">
        <f t="shared" si="19"/>
        <v>17</v>
      </c>
      <c r="K129" s="24">
        <f t="shared" si="21"/>
        <v>220</v>
      </c>
      <c r="L129" s="26">
        <f t="shared" si="20"/>
        <v>7.7</v>
      </c>
      <c r="M129" s="60">
        <f t="shared" si="22"/>
        <v>8.5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193</v>
      </c>
      <c r="F130" s="24">
        <v>8</v>
      </c>
      <c r="G130" s="24">
        <v>6</v>
      </c>
      <c r="H130" s="24">
        <v>5</v>
      </c>
      <c r="I130" s="24">
        <f t="shared" si="18"/>
        <v>201</v>
      </c>
      <c r="J130" s="24">
        <f t="shared" si="19"/>
        <v>11</v>
      </c>
      <c r="K130" s="24">
        <f t="shared" si="21"/>
        <v>212</v>
      </c>
      <c r="L130" s="26">
        <f t="shared" si="20"/>
        <v>5.2</v>
      </c>
      <c r="M130" s="60">
        <f t="shared" si="22"/>
        <v>8.1999999999999993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192</v>
      </c>
      <c r="F131" s="24">
        <v>13</v>
      </c>
      <c r="G131" s="24">
        <v>1</v>
      </c>
      <c r="H131" s="24">
        <v>6</v>
      </c>
      <c r="I131" s="24">
        <f t="shared" si="18"/>
        <v>205</v>
      </c>
      <c r="J131" s="24">
        <f t="shared" si="19"/>
        <v>7</v>
      </c>
      <c r="K131" s="24">
        <f t="shared" si="21"/>
        <v>212</v>
      </c>
      <c r="L131" s="26">
        <f t="shared" si="20"/>
        <v>3.3</v>
      </c>
      <c r="M131" s="60">
        <f t="shared" si="22"/>
        <v>8.1999999999999993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167</v>
      </c>
      <c r="F132" s="24">
        <v>8</v>
      </c>
      <c r="G132" s="24">
        <v>3</v>
      </c>
      <c r="H132" s="24">
        <v>7</v>
      </c>
      <c r="I132" s="24">
        <f t="shared" si="18"/>
        <v>175</v>
      </c>
      <c r="J132" s="24">
        <f t="shared" si="19"/>
        <v>10</v>
      </c>
      <c r="K132" s="24">
        <f t="shared" si="21"/>
        <v>185</v>
      </c>
      <c r="L132" s="26">
        <f t="shared" si="20"/>
        <v>5.4</v>
      </c>
      <c r="M132" s="60">
        <f t="shared" si="22"/>
        <v>7.2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2313</v>
      </c>
      <c r="F133" s="5">
        <f t="shared" si="23"/>
        <v>115</v>
      </c>
      <c r="G133" s="5">
        <f t="shared" si="23"/>
        <v>86</v>
      </c>
      <c r="H133" s="5">
        <f t="shared" si="23"/>
        <v>62</v>
      </c>
      <c r="I133" s="5">
        <f t="shared" si="23"/>
        <v>2428</v>
      </c>
      <c r="J133" s="5">
        <f t="shared" si="23"/>
        <v>148</v>
      </c>
      <c r="K133" s="5">
        <f t="shared" si="23"/>
        <v>2576</v>
      </c>
      <c r="L133" s="51">
        <f t="shared" si="20"/>
        <v>5.7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74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74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74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74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74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74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474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74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74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75" t="str">
        <f>E71</f>
        <v>E断面流入計(17+18+19+20)</v>
      </c>
      <c r="C43" s="475"/>
      <c r="D43" s="475"/>
      <c r="E43" s="475"/>
      <c r="F43" s="475"/>
      <c r="G43" s="475"/>
      <c r="H43" s="475"/>
      <c r="I43" s="475"/>
      <c r="J43" s="475" t="str">
        <f>E87</f>
        <v>E断面流出計(1+6+11+16)</v>
      </c>
      <c r="K43" s="475"/>
      <c r="L43" s="475"/>
      <c r="M43" s="475"/>
      <c r="N43" s="475"/>
      <c r="O43" s="475"/>
      <c r="P43" s="475"/>
      <c r="Q43" s="475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75" t="str">
        <f>E103</f>
        <v>E断面計(17+18+19+20+1+6+11+16)</v>
      </c>
      <c r="C69" s="475"/>
      <c r="D69" s="475"/>
      <c r="E69" s="475"/>
      <c r="F69" s="475"/>
      <c r="G69" s="475"/>
      <c r="H69" s="475"/>
      <c r="I69" s="475"/>
      <c r="J69" s="475" t="str">
        <f>E119</f>
        <v>交差点計(1+2+3+4+5+6+7+8+9+10+11+12+13+14+15+16+17+18+19+20)</v>
      </c>
      <c r="K69" s="475"/>
      <c r="L69" s="475"/>
      <c r="M69" s="475"/>
      <c r="N69" s="475"/>
      <c r="O69" s="475"/>
      <c r="P69" s="475"/>
      <c r="Q69" s="475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73"/>
      <c r="V71" s="473"/>
      <c r="W71" s="473"/>
      <c r="X71" s="473"/>
      <c r="Y71" s="473"/>
      <c r="Z71" s="473"/>
      <c r="AA71" s="473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390</v>
      </c>
      <c r="F73" s="23">
        <v>51</v>
      </c>
      <c r="G73" s="23">
        <v>37</v>
      </c>
      <c r="H73" s="23">
        <v>8</v>
      </c>
      <c r="I73" s="23">
        <f t="shared" ref="I73:I84" si="0">SUM(E73:F73)</f>
        <v>441</v>
      </c>
      <c r="J73" s="23">
        <f t="shared" ref="J73:J84" si="1">SUM(G73:H73)</f>
        <v>45</v>
      </c>
      <c r="K73" s="23">
        <f>SUM(I73,J73)</f>
        <v>486</v>
      </c>
      <c r="L73" s="25">
        <f>IF(K73=0,0,ROUND(J73/K73*100,1))</f>
        <v>9.3000000000000007</v>
      </c>
      <c r="M73" s="59">
        <f>IF(K73=0,0,ROUND(K73/K$85*100,1))</f>
        <v>8.1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437</v>
      </c>
      <c r="F74" s="24">
        <v>64</v>
      </c>
      <c r="G74" s="24">
        <v>36</v>
      </c>
      <c r="H74" s="24">
        <v>5</v>
      </c>
      <c r="I74" s="24">
        <f t="shared" si="0"/>
        <v>501</v>
      </c>
      <c r="J74" s="24">
        <f t="shared" si="1"/>
        <v>41</v>
      </c>
      <c r="K74" s="24">
        <f t="shared" ref="K74:K84" si="2">SUM(I74,J74)</f>
        <v>542</v>
      </c>
      <c r="L74" s="26">
        <f t="shared" ref="L74:L84" si="3">IF(K74=0,0,ROUND(J74/K74*100,1))</f>
        <v>7.6</v>
      </c>
      <c r="M74" s="60">
        <f t="shared" ref="M74:M84" si="4">IF(K74=0,0,ROUND(K74/K$85*100,1))</f>
        <v>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346</v>
      </c>
      <c r="F75" s="24">
        <v>61</v>
      </c>
      <c r="G75" s="24">
        <v>34</v>
      </c>
      <c r="H75" s="24">
        <v>5</v>
      </c>
      <c r="I75" s="24">
        <f t="shared" si="0"/>
        <v>407</v>
      </c>
      <c r="J75" s="24">
        <f t="shared" si="1"/>
        <v>39</v>
      </c>
      <c r="K75" s="24">
        <f t="shared" si="2"/>
        <v>446</v>
      </c>
      <c r="L75" s="26">
        <f t="shared" si="3"/>
        <v>8.6999999999999993</v>
      </c>
      <c r="M75" s="60">
        <f t="shared" si="4"/>
        <v>7.4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335</v>
      </c>
      <c r="F76" s="24">
        <v>73</v>
      </c>
      <c r="G76" s="24">
        <v>27</v>
      </c>
      <c r="H76" s="24">
        <v>5</v>
      </c>
      <c r="I76" s="24">
        <f t="shared" si="0"/>
        <v>408</v>
      </c>
      <c r="J76" s="24">
        <f t="shared" si="1"/>
        <v>32</v>
      </c>
      <c r="K76" s="24">
        <f t="shared" si="2"/>
        <v>440</v>
      </c>
      <c r="L76" s="26">
        <f t="shared" si="3"/>
        <v>7.3</v>
      </c>
      <c r="M76" s="60">
        <f t="shared" si="4"/>
        <v>7.3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351</v>
      </c>
      <c r="F77" s="24">
        <v>64</v>
      </c>
      <c r="G77" s="24">
        <v>29</v>
      </c>
      <c r="H77" s="24">
        <v>4</v>
      </c>
      <c r="I77" s="24">
        <f t="shared" si="0"/>
        <v>415</v>
      </c>
      <c r="J77" s="24">
        <f t="shared" si="1"/>
        <v>33</v>
      </c>
      <c r="K77" s="24">
        <f t="shared" si="2"/>
        <v>448</v>
      </c>
      <c r="L77" s="26">
        <f t="shared" si="3"/>
        <v>7.4</v>
      </c>
      <c r="M77" s="60">
        <f t="shared" si="4"/>
        <v>7.5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367</v>
      </c>
      <c r="F78" s="24">
        <v>50</v>
      </c>
      <c r="G78" s="24">
        <v>29</v>
      </c>
      <c r="H78" s="24">
        <v>3</v>
      </c>
      <c r="I78" s="24">
        <f t="shared" si="0"/>
        <v>417</v>
      </c>
      <c r="J78" s="24">
        <f t="shared" si="1"/>
        <v>32</v>
      </c>
      <c r="K78" s="24">
        <f t="shared" si="2"/>
        <v>449</v>
      </c>
      <c r="L78" s="26">
        <f t="shared" si="3"/>
        <v>7.1</v>
      </c>
      <c r="M78" s="60">
        <f t="shared" si="4"/>
        <v>7.5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360</v>
      </c>
      <c r="F79" s="24">
        <v>58</v>
      </c>
      <c r="G79" s="24">
        <v>31</v>
      </c>
      <c r="H79" s="24">
        <v>4</v>
      </c>
      <c r="I79" s="24">
        <f t="shared" si="0"/>
        <v>418</v>
      </c>
      <c r="J79" s="24">
        <f t="shared" si="1"/>
        <v>35</v>
      </c>
      <c r="K79" s="24">
        <f t="shared" si="2"/>
        <v>453</v>
      </c>
      <c r="L79" s="26">
        <f t="shared" si="3"/>
        <v>7.7</v>
      </c>
      <c r="M79" s="60">
        <f t="shared" si="4"/>
        <v>7.6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403</v>
      </c>
      <c r="F80" s="24">
        <v>52</v>
      </c>
      <c r="G80" s="24">
        <v>30</v>
      </c>
      <c r="H80" s="24">
        <v>2</v>
      </c>
      <c r="I80" s="24">
        <f t="shared" si="0"/>
        <v>455</v>
      </c>
      <c r="J80" s="24">
        <f t="shared" si="1"/>
        <v>32</v>
      </c>
      <c r="K80" s="24">
        <f t="shared" si="2"/>
        <v>487</v>
      </c>
      <c r="L80" s="26">
        <f t="shared" si="3"/>
        <v>6.6</v>
      </c>
      <c r="M80" s="60">
        <f t="shared" si="4"/>
        <v>8.1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447</v>
      </c>
      <c r="F81" s="24">
        <v>59</v>
      </c>
      <c r="G81" s="24">
        <v>23</v>
      </c>
      <c r="H81" s="24">
        <v>7</v>
      </c>
      <c r="I81" s="24">
        <f t="shared" si="0"/>
        <v>506</v>
      </c>
      <c r="J81" s="24">
        <f t="shared" si="1"/>
        <v>30</v>
      </c>
      <c r="K81" s="24">
        <f t="shared" si="2"/>
        <v>536</v>
      </c>
      <c r="L81" s="26">
        <f t="shared" si="3"/>
        <v>5.6</v>
      </c>
      <c r="M81" s="60">
        <f t="shared" si="4"/>
        <v>8.9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467</v>
      </c>
      <c r="F82" s="24">
        <v>58</v>
      </c>
      <c r="G82" s="24">
        <v>19</v>
      </c>
      <c r="H82" s="24">
        <v>8</v>
      </c>
      <c r="I82" s="24">
        <f t="shared" si="0"/>
        <v>525</v>
      </c>
      <c r="J82" s="24">
        <f t="shared" si="1"/>
        <v>27</v>
      </c>
      <c r="K82" s="24">
        <f t="shared" si="2"/>
        <v>552</v>
      </c>
      <c r="L82" s="26">
        <f t="shared" si="3"/>
        <v>4.9000000000000004</v>
      </c>
      <c r="M82" s="60">
        <f t="shared" si="4"/>
        <v>9.1999999999999993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517</v>
      </c>
      <c r="F83" s="24">
        <v>50</v>
      </c>
      <c r="G83" s="24">
        <v>21</v>
      </c>
      <c r="H83" s="24">
        <v>4</v>
      </c>
      <c r="I83" s="24">
        <f t="shared" si="0"/>
        <v>567</v>
      </c>
      <c r="J83" s="24">
        <f t="shared" si="1"/>
        <v>25</v>
      </c>
      <c r="K83" s="24">
        <f t="shared" si="2"/>
        <v>592</v>
      </c>
      <c r="L83" s="26">
        <f t="shared" si="3"/>
        <v>4.2</v>
      </c>
      <c r="M83" s="60">
        <f t="shared" si="4"/>
        <v>9.9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527</v>
      </c>
      <c r="F84" s="24">
        <v>31</v>
      </c>
      <c r="G84" s="24">
        <v>6</v>
      </c>
      <c r="H84" s="24">
        <v>5</v>
      </c>
      <c r="I84" s="24">
        <f t="shared" si="0"/>
        <v>558</v>
      </c>
      <c r="J84" s="24">
        <f t="shared" si="1"/>
        <v>11</v>
      </c>
      <c r="K84" s="24">
        <f t="shared" si="2"/>
        <v>569</v>
      </c>
      <c r="L84" s="26">
        <f t="shared" si="3"/>
        <v>1.9</v>
      </c>
      <c r="M84" s="60">
        <f t="shared" si="4"/>
        <v>9.5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4947</v>
      </c>
      <c r="F85" s="5">
        <f t="shared" si="5"/>
        <v>671</v>
      </c>
      <c r="G85" s="5">
        <f t="shared" si="5"/>
        <v>322</v>
      </c>
      <c r="H85" s="5">
        <f t="shared" si="5"/>
        <v>60</v>
      </c>
      <c r="I85" s="5">
        <f t="shared" si="5"/>
        <v>5618</v>
      </c>
      <c r="J85" s="5">
        <f t="shared" si="5"/>
        <v>382</v>
      </c>
      <c r="K85" s="5">
        <f t="shared" si="5"/>
        <v>6000</v>
      </c>
      <c r="L85" s="51">
        <f>IF(K85=0,0,ROUND(J85/K85*100,1))</f>
        <v>6.4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73"/>
      <c r="V87" s="473"/>
      <c r="W87" s="473"/>
      <c r="X87" s="473"/>
      <c r="Y87" s="473"/>
      <c r="Z87" s="473"/>
      <c r="AA87" s="473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680</v>
      </c>
      <c r="F89" s="23">
        <v>137</v>
      </c>
      <c r="G89" s="23">
        <v>25</v>
      </c>
      <c r="H89" s="23">
        <v>6</v>
      </c>
      <c r="I89" s="23">
        <f t="shared" ref="I89:I100" si="6">SUM(E89:F89)</f>
        <v>817</v>
      </c>
      <c r="J89" s="23">
        <f t="shared" ref="J89:J100" si="7">SUM(G89:H89)</f>
        <v>31</v>
      </c>
      <c r="K89" s="23">
        <f>SUM(I89,J89)</f>
        <v>848</v>
      </c>
      <c r="L89" s="25">
        <f>IF(K89=0,0,ROUND(J89/K89*100,1))</f>
        <v>3.7</v>
      </c>
      <c r="M89" s="59">
        <f>IF(K89=0,0,ROUND(K89/K$101*100,1))</f>
        <v>10.9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693</v>
      </c>
      <c r="F90" s="24">
        <v>62</v>
      </c>
      <c r="G90" s="24">
        <v>51</v>
      </c>
      <c r="H90" s="24">
        <v>8</v>
      </c>
      <c r="I90" s="24">
        <f t="shared" si="6"/>
        <v>755</v>
      </c>
      <c r="J90" s="24">
        <f t="shared" si="7"/>
        <v>59</v>
      </c>
      <c r="K90" s="24">
        <f t="shared" ref="K90:K100" si="8">SUM(I90,J90)</f>
        <v>814</v>
      </c>
      <c r="L90" s="26">
        <f t="shared" ref="L90:L101" si="9">IF(K90=0,0,ROUND(J90/K90*100,1))</f>
        <v>7.2</v>
      </c>
      <c r="M90" s="60">
        <f t="shared" ref="M90:M101" si="10">IF(K90=0,0,ROUND(K90/K$101*100,1))</f>
        <v>10.4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599</v>
      </c>
      <c r="F91" s="24">
        <v>50</v>
      </c>
      <c r="G91" s="24">
        <v>42</v>
      </c>
      <c r="H91" s="24">
        <v>7</v>
      </c>
      <c r="I91" s="24">
        <f t="shared" si="6"/>
        <v>649</v>
      </c>
      <c r="J91" s="24">
        <f t="shared" si="7"/>
        <v>49</v>
      </c>
      <c r="K91" s="24">
        <f t="shared" si="8"/>
        <v>698</v>
      </c>
      <c r="L91" s="26">
        <f t="shared" si="9"/>
        <v>7</v>
      </c>
      <c r="M91" s="60">
        <f t="shared" si="10"/>
        <v>8.9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550</v>
      </c>
      <c r="F92" s="24">
        <v>73</v>
      </c>
      <c r="G92" s="24">
        <v>42</v>
      </c>
      <c r="H92" s="24">
        <v>4</v>
      </c>
      <c r="I92" s="24">
        <f t="shared" si="6"/>
        <v>623</v>
      </c>
      <c r="J92" s="24">
        <f t="shared" si="7"/>
        <v>46</v>
      </c>
      <c r="K92" s="24">
        <f t="shared" si="8"/>
        <v>669</v>
      </c>
      <c r="L92" s="26">
        <f t="shared" si="9"/>
        <v>6.9</v>
      </c>
      <c r="M92" s="60">
        <f t="shared" si="10"/>
        <v>8.6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567</v>
      </c>
      <c r="F93" s="24">
        <v>85</v>
      </c>
      <c r="G93" s="24">
        <v>60</v>
      </c>
      <c r="H93" s="24">
        <v>2</v>
      </c>
      <c r="I93" s="24">
        <f t="shared" si="6"/>
        <v>652</v>
      </c>
      <c r="J93" s="24">
        <f t="shared" si="7"/>
        <v>62</v>
      </c>
      <c r="K93" s="24">
        <f t="shared" si="8"/>
        <v>714</v>
      </c>
      <c r="L93" s="26">
        <f t="shared" si="9"/>
        <v>8.6999999999999993</v>
      </c>
      <c r="M93" s="60">
        <f t="shared" si="10"/>
        <v>9.1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449</v>
      </c>
      <c r="F94" s="24">
        <v>60</v>
      </c>
      <c r="G94" s="24">
        <v>43</v>
      </c>
      <c r="H94" s="24">
        <v>3</v>
      </c>
      <c r="I94" s="24">
        <f t="shared" si="6"/>
        <v>509</v>
      </c>
      <c r="J94" s="24">
        <f t="shared" si="7"/>
        <v>46</v>
      </c>
      <c r="K94" s="24">
        <f t="shared" si="8"/>
        <v>555</v>
      </c>
      <c r="L94" s="26">
        <f t="shared" si="9"/>
        <v>8.3000000000000007</v>
      </c>
      <c r="M94" s="60">
        <f t="shared" si="10"/>
        <v>7.1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482</v>
      </c>
      <c r="F95" s="24">
        <v>66</v>
      </c>
      <c r="G95" s="24">
        <v>45</v>
      </c>
      <c r="H95" s="24">
        <v>5</v>
      </c>
      <c r="I95" s="24">
        <f t="shared" si="6"/>
        <v>548</v>
      </c>
      <c r="J95" s="24">
        <f t="shared" si="7"/>
        <v>50</v>
      </c>
      <c r="K95" s="24">
        <f t="shared" si="8"/>
        <v>598</v>
      </c>
      <c r="L95" s="26">
        <f t="shared" si="9"/>
        <v>8.4</v>
      </c>
      <c r="M95" s="60">
        <f t="shared" si="10"/>
        <v>7.7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452</v>
      </c>
      <c r="F96" s="24">
        <v>77</v>
      </c>
      <c r="G96" s="24">
        <v>34</v>
      </c>
      <c r="H96" s="24">
        <v>9</v>
      </c>
      <c r="I96" s="24">
        <f t="shared" si="6"/>
        <v>529</v>
      </c>
      <c r="J96" s="24">
        <f t="shared" si="7"/>
        <v>43</v>
      </c>
      <c r="K96" s="24">
        <f t="shared" si="8"/>
        <v>572</v>
      </c>
      <c r="L96" s="26">
        <f t="shared" si="9"/>
        <v>7.5</v>
      </c>
      <c r="M96" s="60">
        <f t="shared" si="10"/>
        <v>7.3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421</v>
      </c>
      <c r="F97" s="24">
        <v>78</v>
      </c>
      <c r="G97" s="24">
        <v>45</v>
      </c>
      <c r="H97" s="24">
        <v>7</v>
      </c>
      <c r="I97" s="24">
        <f t="shared" si="6"/>
        <v>499</v>
      </c>
      <c r="J97" s="24">
        <f t="shared" si="7"/>
        <v>52</v>
      </c>
      <c r="K97" s="24">
        <f t="shared" si="8"/>
        <v>551</v>
      </c>
      <c r="L97" s="26">
        <f t="shared" si="9"/>
        <v>9.4</v>
      </c>
      <c r="M97" s="60">
        <f t="shared" si="10"/>
        <v>7.1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457</v>
      </c>
      <c r="F98" s="24">
        <v>83</v>
      </c>
      <c r="G98" s="24">
        <v>28</v>
      </c>
      <c r="H98" s="24">
        <v>7</v>
      </c>
      <c r="I98" s="24">
        <f t="shared" si="6"/>
        <v>540</v>
      </c>
      <c r="J98" s="24">
        <f t="shared" si="7"/>
        <v>35</v>
      </c>
      <c r="K98" s="24">
        <f t="shared" si="8"/>
        <v>575</v>
      </c>
      <c r="L98" s="26">
        <f t="shared" si="9"/>
        <v>6.1</v>
      </c>
      <c r="M98" s="60">
        <f t="shared" si="10"/>
        <v>7.4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527</v>
      </c>
      <c r="F99" s="24">
        <v>92</v>
      </c>
      <c r="G99" s="24">
        <v>22</v>
      </c>
      <c r="H99" s="24">
        <v>7</v>
      </c>
      <c r="I99" s="24">
        <f t="shared" si="6"/>
        <v>619</v>
      </c>
      <c r="J99" s="24">
        <f t="shared" si="7"/>
        <v>29</v>
      </c>
      <c r="K99" s="24">
        <f t="shared" si="8"/>
        <v>648</v>
      </c>
      <c r="L99" s="26">
        <f t="shared" si="9"/>
        <v>4.5</v>
      </c>
      <c r="M99" s="60">
        <f t="shared" si="10"/>
        <v>8.3000000000000007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520</v>
      </c>
      <c r="F100" s="24">
        <v>24</v>
      </c>
      <c r="G100" s="24">
        <v>23</v>
      </c>
      <c r="H100" s="24">
        <v>5</v>
      </c>
      <c r="I100" s="24">
        <f t="shared" si="6"/>
        <v>544</v>
      </c>
      <c r="J100" s="24">
        <f t="shared" si="7"/>
        <v>28</v>
      </c>
      <c r="K100" s="24">
        <f t="shared" si="8"/>
        <v>572</v>
      </c>
      <c r="L100" s="26">
        <f t="shared" si="9"/>
        <v>4.9000000000000004</v>
      </c>
      <c r="M100" s="60">
        <f t="shared" si="10"/>
        <v>7.3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6397</v>
      </c>
      <c r="F101" s="5">
        <f t="shared" si="11"/>
        <v>887</v>
      </c>
      <c r="G101" s="5">
        <f t="shared" si="11"/>
        <v>460</v>
      </c>
      <c r="H101" s="5">
        <f t="shared" si="11"/>
        <v>70</v>
      </c>
      <c r="I101" s="5">
        <f t="shared" si="11"/>
        <v>7284</v>
      </c>
      <c r="J101" s="5">
        <f t="shared" si="11"/>
        <v>530</v>
      </c>
      <c r="K101" s="5">
        <f t="shared" si="11"/>
        <v>7814</v>
      </c>
      <c r="L101" s="51">
        <f t="shared" si="9"/>
        <v>6.8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73"/>
      <c r="V103" s="473"/>
      <c r="W103" s="473"/>
      <c r="X103" s="473"/>
      <c r="Y103" s="473"/>
      <c r="Z103" s="473"/>
      <c r="AA103" s="473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1070</v>
      </c>
      <c r="F105" s="23">
        <v>188</v>
      </c>
      <c r="G105" s="23">
        <v>62</v>
      </c>
      <c r="H105" s="23">
        <v>14</v>
      </c>
      <c r="I105" s="23">
        <f t="shared" ref="I105:I116" si="12">SUM(E105:F105)</f>
        <v>1258</v>
      </c>
      <c r="J105" s="23">
        <f t="shared" ref="J105:J116" si="13">SUM(G105:H105)</f>
        <v>76</v>
      </c>
      <c r="K105" s="23">
        <f>SUM(I105,J105)</f>
        <v>1334</v>
      </c>
      <c r="L105" s="25">
        <f t="shared" ref="L105:L117" si="14">IF(K105=0,0,ROUND(J105/K105*100,1))</f>
        <v>5.7</v>
      </c>
      <c r="M105" s="59">
        <f>IF(K105=0,0,ROUND(K105/K$117*100,1))</f>
        <v>9.6999999999999993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1130</v>
      </c>
      <c r="F106" s="24">
        <v>126</v>
      </c>
      <c r="G106" s="24">
        <v>87</v>
      </c>
      <c r="H106" s="24">
        <v>13</v>
      </c>
      <c r="I106" s="24">
        <f t="shared" si="12"/>
        <v>1256</v>
      </c>
      <c r="J106" s="24">
        <f t="shared" si="13"/>
        <v>100</v>
      </c>
      <c r="K106" s="24">
        <f t="shared" ref="K106:K116" si="15">SUM(I106,J106)</f>
        <v>1356</v>
      </c>
      <c r="L106" s="26">
        <f t="shared" si="14"/>
        <v>7.4</v>
      </c>
      <c r="M106" s="60">
        <f t="shared" ref="M106:M117" si="16">IF(K106=0,0,ROUND(K106/K$117*100,1))</f>
        <v>9.8000000000000007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945</v>
      </c>
      <c r="F107" s="24">
        <v>111</v>
      </c>
      <c r="G107" s="24">
        <v>76</v>
      </c>
      <c r="H107" s="24">
        <v>12</v>
      </c>
      <c r="I107" s="24">
        <f t="shared" si="12"/>
        <v>1056</v>
      </c>
      <c r="J107" s="24">
        <f t="shared" si="13"/>
        <v>88</v>
      </c>
      <c r="K107" s="24">
        <f t="shared" si="15"/>
        <v>1144</v>
      </c>
      <c r="L107" s="26">
        <f t="shared" si="14"/>
        <v>7.7</v>
      </c>
      <c r="M107" s="60">
        <f t="shared" si="16"/>
        <v>8.3000000000000007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885</v>
      </c>
      <c r="F108" s="24">
        <v>146</v>
      </c>
      <c r="G108" s="24">
        <v>69</v>
      </c>
      <c r="H108" s="24">
        <v>9</v>
      </c>
      <c r="I108" s="24">
        <f t="shared" si="12"/>
        <v>1031</v>
      </c>
      <c r="J108" s="24">
        <f t="shared" si="13"/>
        <v>78</v>
      </c>
      <c r="K108" s="24">
        <f t="shared" si="15"/>
        <v>1109</v>
      </c>
      <c r="L108" s="26">
        <f t="shared" si="14"/>
        <v>7</v>
      </c>
      <c r="M108" s="60">
        <f t="shared" si="16"/>
        <v>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918</v>
      </c>
      <c r="F109" s="24">
        <v>149</v>
      </c>
      <c r="G109" s="24">
        <v>89</v>
      </c>
      <c r="H109" s="24">
        <v>6</v>
      </c>
      <c r="I109" s="24">
        <f t="shared" si="12"/>
        <v>1067</v>
      </c>
      <c r="J109" s="24">
        <f t="shared" si="13"/>
        <v>95</v>
      </c>
      <c r="K109" s="24">
        <f t="shared" si="15"/>
        <v>1162</v>
      </c>
      <c r="L109" s="26">
        <f t="shared" si="14"/>
        <v>8.1999999999999993</v>
      </c>
      <c r="M109" s="60">
        <f t="shared" si="16"/>
        <v>8.4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816</v>
      </c>
      <c r="F110" s="24">
        <v>110</v>
      </c>
      <c r="G110" s="24">
        <v>72</v>
      </c>
      <c r="H110" s="24">
        <v>6</v>
      </c>
      <c r="I110" s="24">
        <f t="shared" si="12"/>
        <v>926</v>
      </c>
      <c r="J110" s="24">
        <f t="shared" si="13"/>
        <v>78</v>
      </c>
      <c r="K110" s="24">
        <f t="shared" si="15"/>
        <v>1004</v>
      </c>
      <c r="L110" s="26">
        <f t="shared" si="14"/>
        <v>7.8</v>
      </c>
      <c r="M110" s="60">
        <f t="shared" si="16"/>
        <v>7.3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842</v>
      </c>
      <c r="F111" s="24">
        <v>124</v>
      </c>
      <c r="G111" s="24">
        <v>76</v>
      </c>
      <c r="H111" s="24">
        <v>9</v>
      </c>
      <c r="I111" s="24">
        <f t="shared" si="12"/>
        <v>966</v>
      </c>
      <c r="J111" s="24">
        <f t="shared" si="13"/>
        <v>85</v>
      </c>
      <c r="K111" s="24">
        <f t="shared" si="15"/>
        <v>1051</v>
      </c>
      <c r="L111" s="26">
        <f t="shared" si="14"/>
        <v>8.1</v>
      </c>
      <c r="M111" s="60">
        <f t="shared" si="16"/>
        <v>7.6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855</v>
      </c>
      <c r="F112" s="24">
        <v>129</v>
      </c>
      <c r="G112" s="24">
        <v>64</v>
      </c>
      <c r="H112" s="24">
        <v>11</v>
      </c>
      <c r="I112" s="24">
        <f t="shared" si="12"/>
        <v>984</v>
      </c>
      <c r="J112" s="24">
        <f t="shared" si="13"/>
        <v>75</v>
      </c>
      <c r="K112" s="24">
        <f t="shared" si="15"/>
        <v>1059</v>
      </c>
      <c r="L112" s="26">
        <f t="shared" si="14"/>
        <v>7.1</v>
      </c>
      <c r="M112" s="60">
        <f t="shared" si="16"/>
        <v>7.7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868</v>
      </c>
      <c r="F113" s="24">
        <v>137</v>
      </c>
      <c r="G113" s="24">
        <v>68</v>
      </c>
      <c r="H113" s="24">
        <v>14</v>
      </c>
      <c r="I113" s="24">
        <f t="shared" si="12"/>
        <v>1005</v>
      </c>
      <c r="J113" s="24">
        <f t="shared" si="13"/>
        <v>82</v>
      </c>
      <c r="K113" s="24">
        <f t="shared" si="15"/>
        <v>1087</v>
      </c>
      <c r="L113" s="26">
        <f t="shared" si="14"/>
        <v>7.5</v>
      </c>
      <c r="M113" s="60">
        <f t="shared" si="16"/>
        <v>7.9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924</v>
      </c>
      <c r="F114" s="24">
        <v>141</v>
      </c>
      <c r="G114" s="24">
        <v>47</v>
      </c>
      <c r="H114" s="24">
        <v>15</v>
      </c>
      <c r="I114" s="24">
        <f t="shared" si="12"/>
        <v>1065</v>
      </c>
      <c r="J114" s="24">
        <f t="shared" si="13"/>
        <v>62</v>
      </c>
      <c r="K114" s="24">
        <f t="shared" si="15"/>
        <v>1127</v>
      </c>
      <c r="L114" s="26">
        <f t="shared" si="14"/>
        <v>5.5</v>
      </c>
      <c r="M114" s="60">
        <f t="shared" si="16"/>
        <v>8.1999999999999993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1044</v>
      </c>
      <c r="F115" s="24">
        <v>142</v>
      </c>
      <c r="G115" s="24">
        <v>43</v>
      </c>
      <c r="H115" s="24">
        <v>11</v>
      </c>
      <c r="I115" s="24">
        <f t="shared" si="12"/>
        <v>1186</v>
      </c>
      <c r="J115" s="24">
        <f t="shared" si="13"/>
        <v>54</v>
      </c>
      <c r="K115" s="24">
        <f t="shared" si="15"/>
        <v>1240</v>
      </c>
      <c r="L115" s="26">
        <f t="shared" si="14"/>
        <v>4.4000000000000004</v>
      </c>
      <c r="M115" s="60">
        <f t="shared" si="16"/>
        <v>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1047</v>
      </c>
      <c r="F116" s="24">
        <v>55</v>
      </c>
      <c r="G116" s="24">
        <v>29</v>
      </c>
      <c r="H116" s="24">
        <v>10</v>
      </c>
      <c r="I116" s="24">
        <f t="shared" si="12"/>
        <v>1102</v>
      </c>
      <c r="J116" s="24">
        <f t="shared" si="13"/>
        <v>39</v>
      </c>
      <c r="K116" s="24">
        <f t="shared" si="15"/>
        <v>1141</v>
      </c>
      <c r="L116" s="26">
        <f t="shared" si="14"/>
        <v>3.4</v>
      </c>
      <c r="M116" s="60">
        <f t="shared" si="16"/>
        <v>8.3000000000000007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11344</v>
      </c>
      <c r="F117" s="5">
        <f t="shared" si="17"/>
        <v>1558</v>
      </c>
      <c r="G117" s="5">
        <f t="shared" si="17"/>
        <v>782</v>
      </c>
      <c r="H117" s="5">
        <f t="shared" si="17"/>
        <v>130</v>
      </c>
      <c r="I117" s="5">
        <f t="shared" si="17"/>
        <v>12902</v>
      </c>
      <c r="J117" s="5">
        <f t="shared" si="17"/>
        <v>912</v>
      </c>
      <c r="K117" s="5">
        <f t="shared" si="17"/>
        <v>13814</v>
      </c>
      <c r="L117" s="51">
        <f t="shared" si="14"/>
        <v>6.6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44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73"/>
      <c r="V119" s="473"/>
      <c r="W119" s="473"/>
      <c r="X119" s="473"/>
      <c r="Y119" s="473"/>
      <c r="Z119" s="473"/>
      <c r="AA119" s="473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1150</v>
      </c>
      <c r="F121" s="23">
        <v>193</v>
      </c>
      <c r="G121" s="23">
        <v>66</v>
      </c>
      <c r="H121" s="23">
        <v>14</v>
      </c>
      <c r="I121" s="23">
        <f t="shared" ref="I121:I132" si="18">SUM(E121:F121)</f>
        <v>1343</v>
      </c>
      <c r="J121" s="23">
        <f t="shared" ref="J121:J132" si="19">SUM(G121:H121)</f>
        <v>80</v>
      </c>
      <c r="K121" s="23">
        <f>SUM(I121,J121)</f>
        <v>1423</v>
      </c>
      <c r="L121" s="25">
        <f t="shared" ref="L121:L133" si="20">IF(K121=0,0,ROUND(J121/K121*100,1))</f>
        <v>5.6</v>
      </c>
      <c r="M121" s="59">
        <f>IF(K121=0,0,ROUND(K121/K$133*100,1))</f>
        <v>9.1999999999999993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1239</v>
      </c>
      <c r="F122" s="24">
        <v>140</v>
      </c>
      <c r="G122" s="24">
        <v>100</v>
      </c>
      <c r="H122" s="24">
        <v>14</v>
      </c>
      <c r="I122" s="24">
        <f t="shared" si="18"/>
        <v>1379</v>
      </c>
      <c r="J122" s="24">
        <f t="shared" si="19"/>
        <v>114</v>
      </c>
      <c r="K122" s="24">
        <f t="shared" ref="K122:K132" si="21">SUM(I122,J122)</f>
        <v>1493</v>
      </c>
      <c r="L122" s="26">
        <f t="shared" si="20"/>
        <v>7.6</v>
      </c>
      <c r="M122" s="60">
        <f t="shared" ref="M122:M133" si="22">IF(K122=0,0,ROUND(K122/K$133*100,1))</f>
        <v>9.6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1078</v>
      </c>
      <c r="F123" s="24">
        <v>119</v>
      </c>
      <c r="G123" s="24">
        <v>81</v>
      </c>
      <c r="H123" s="24">
        <v>13</v>
      </c>
      <c r="I123" s="24">
        <f t="shared" si="18"/>
        <v>1197</v>
      </c>
      <c r="J123" s="24">
        <f t="shared" si="19"/>
        <v>94</v>
      </c>
      <c r="K123" s="24">
        <f t="shared" si="21"/>
        <v>1291</v>
      </c>
      <c r="L123" s="26">
        <f t="shared" si="20"/>
        <v>7.3</v>
      </c>
      <c r="M123" s="60">
        <f t="shared" si="22"/>
        <v>8.3000000000000007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1033</v>
      </c>
      <c r="F124" s="24">
        <v>161</v>
      </c>
      <c r="G124" s="24">
        <v>74</v>
      </c>
      <c r="H124" s="24">
        <v>9</v>
      </c>
      <c r="I124" s="24">
        <f t="shared" si="18"/>
        <v>1194</v>
      </c>
      <c r="J124" s="24">
        <f t="shared" si="19"/>
        <v>83</v>
      </c>
      <c r="K124" s="24">
        <f t="shared" si="21"/>
        <v>1277</v>
      </c>
      <c r="L124" s="26">
        <f t="shared" si="20"/>
        <v>6.5</v>
      </c>
      <c r="M124" s="60">
        <f t="shared" si="22"/>
        <v>8.1999999999999993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1047</v>
      </c>
      <c r="F125" s="24">
        <v>158</v>
      </c>
      <c r="G125" s="24">
        <v>91</v>
      </c>
      <c r="H125" s="24">
        <v>6</v>
      </c>
      <c r="I125" s="24">
        <f t="shared" si="18"/>
        <v>1205</v>
      </c>
      <c r="J125" s="24">
        <f t="shared" si="19"/>
        <v>97</v>
      </c>
      <c r="K125" s="24">
        <f t="shared" si="21"/>
        <v>1302</v>
      </c>
      <c r="L125" s="26">
        <f t="shared" si="20"/>
        <v>7.5</v>
      </c>
      <c r="M125" s="60">
        <f t="shared" si="22"/>
        <v>8.4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954</v>
      </c>
      <c r="F126" s="24">
        <v>123</v>
      </c>
      <c r="G126" s="24">
        <v>79</v>
      </c>
      <c r="H126" s="24">
        <v>9</v>
      </c>
      <c r="I126" s="24">
        <f t="shared" si="18"/>
        <v>1077</v>
      </c>
      <c r="J126" s="24">
        <f t="shared" si="19"/>
        <v>88</v>
      </c>
      <c r="K126" s="24">
        <f t="shared" si="21"/>
        <v>1165</v>
      </c>
      <c r="L126" s="26">
        <f t="shared" si="20"/>
        <v>7.6</v>
      </c>
      <c r="M126" s="60">
        <f t="shared" si="22"/>
        <v>7.5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957</v>
      </c>
      <c r="F127" s="24">
        <v>131</v>
      </c>
      <c r="G127" s="24">
        <v>79</v>
      </c>
      <c r="H127" s="24">
        <v>9</v>
      </c>
      <c r="I127" s="24">
        <f t="shared" si="18"/>
        <v>1088</v>
      </c>
      <c r="J127" s="24">
        <f t="shared" si="19"/>
        <v>88</v>
      </c>
      <c r="K127" s="24">
        <f t="shared" si="21"/>
        <v>1176</v>
      </c>
      <c r="L127" s="26">
        <f t="shared" si="20"/>
        <v>7.5</v>
      </c>
      <c r="M127" s="60">
        <f t="shared" si="22"/>
        <v>7.6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968</v>
      </c>
      <c r="F128" s="24">
        <v>142</v>
      </c>
      <c r="G128" s="24">
        <v>67</v>
      </c>
      <c r="H128" s="24">
        <v>12</v>
      </c>
      <c r="I128" s="24">
        <f t="shared" si="18"/>
        <v>1110</v>
      </c>
      <c r="J128" s="24">
        <f t="shared" si="19"/>
        <v>79</v>
      </c>
      <c r="K128" s="24">
        <f t="shared" si="21"/>
        <v>1189</v>
      </c>
      <c r="L128" s="26">
        <f t="shared" si="20"/>
        <v>6.6</v>
      </c>
      <c r="M128" s="60">
        <f t="shared" si="22"/>
        <v>7.7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1001</v>
      </c>
      <c r="F129" s="24">
        <v>146</v>
      </c>
      <c r="G129" s="24">
        <v>75</v>
      </c>
      <c r="H129" s="24">
        <v>16</v>
      </c>
      <c r="I129" s="24">
        <f t="shared" si="18"/>
        <v>1147</v>
      </c>
      <c r="J129" s="24">
        <f t="shared" si="19"/>
        <v>91</v>
      </c>
      <c r="K129" s="24">
        <f t="shared" si="21"/>
        <v>1238</v>
      </c>
      <c r="L129" s="26">
        <f t="shared" si="20"/>
        <v>7.4</v>
      </c>
      <c r="M129" s="60">
        <f t="shared" si="22"/>
        <v>8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1064</v>
      </c>
      <c r="F130" s="24">
        <v>151</v>
      </c>
      <c r="G130" s="24">
        <v>48</v>
      </c>
      <c r="H130" s="24">
        <v>16</v>
      </c>
      <c r="I130" s="24">
        <f t="shared" si="18"/>
        <v>1215</v>
      </c>
      <c r="J130" s="24">
        <f t="shared" si="19"/>
        <v>64</v>
      </c>
      <c r="K130" s="24">
        <f t="shared" si="21"/>
        <v>1279</v>
      </c>
      <c r="L130" s="26">
        <f t="shared" si="20"/>
        <v>5</v>
      </c>
      <c r="M130" s="60">
        <f t="shared" si="22"/>
        <v>8.3000000000000007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1176</v>
      </c>
      <c r="F131" s="24">
        <v>162</v>
      </c>
      <c r="G131" s="24">
        <v>46</v>
      </c>
      <c r="H131" s="24">
        <v>12</v>
      </c>
      <c r="I131" s="24">
        <f t="shared" si="18"/>
        <v>1338</v>
      </c>
      <c r="J131" s="24">
        <f t="shared" si="19"/>
        <v>58</v>
      </c>
      <c r="K131" s="24">
        <f t="shared" si="21"/>
        <v>1396</v>
      </c>
      <c r="L131" s="26">
        <f t="shared" si="20"/>
        <v>4.2</v>
      </c>
      <c r="M131" s="60">
        <f t="shared" si="22"/>
        <v>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1163</v>
      </c>
      <c r="F132" s="24">
        <v>69</v>
      </c>
      <c r="G132" s="24">
        <v>30</v>
      </c>
      <c r="H132" s="24">
        <v>11</v>
      </c>
      <c r="I132" s="24">
        <f t="shared" si="18"/>
        <v>1232</v>
      </c>
      <c r="J132" s="24">
        <f t="shared" si="19"/>
        <v>41</v>
      </c>
      <c r="K132" s="24">
        <f t="shared" si="21"/>
        <v>1273</v>
      </c>
      <c r="L132" s="26">
        <f t="shared" si="20"/>
        <v>3.2</v>
      </c>
      <c r="M132" s="60">
        <f t="shared" si="22"/>
        <v>8.1999999999999993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12830</v>
      </c>
      <c r="F133" s="5">
        <f t="shared" si="23"/>
        <v>1695</v>
      </c>
      <c r="G133" s="5">
        <f t="shared" si="23"/>
        <v>836</v>
      </c>
      <c r="H133" s="5">
        <f t="shared" si="23"/>
        <v>141</v>
      </c>
      <c r="I133" s="5">
        <f t="shared" si="23"/>
        <v>14525</v>
      </c>
      <c r="J133" s="5">
        <f t="shared" si="23"/>
        <v>977</v>
      </c>
      <c r="K133" s="5">
        <f t="shared" si="23"/>
        <v>15502</v>
      </c>
      <c r="L133" s="51">
        <f t="shared" si="20"/>
        <v>6.3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>
      <selection activeCell="A2" sqref="A2"/>
    </sheetView>
  </sheetViews>
  <sheetFormatPr defaultRowHeight="11.25"/>
  <cols>
    <col min="1" max="1" width="3.625" style="233" customWidth="1"/>
    <col min="2" max="2" width="0.875" style="237" customWidth="1"/>
    <col min="3" max="3" width="8.125" style="236" customWidth="1"/>
    <col min="4" max="6" width="6.625" style="233" customWidth="1"/>
    <col min="7" max="10" width="3.25" style="233" customWidth="1"/>
    <col min="11" max="11" width="3.5" style="233" customWidth="1"/>
    <col min="12" max="18" width="5.625" style="233" customWidth="1"/>
    <col min="19" max="19" width="5" style="233" customWidth="1"/>
    <col min="20" max="20" width="1.625" style="233" customWidth="1"/>
    <col min="21" max="21" width="9" style="234"/>
    <col min="22" max="22" width="8.875" style="235" customWidth="1"/>
    <col min="23" max="24" width="4.625" style="235" customWidth="1"/>
    <col min="25" max="26" width="9" style="235"/>
    <col min="27" max="27" width="16.375" style="235" bestFit="1" customWidth="1"/>
    <col min="28" max="35" width="9" style="235"/>
    <col min="36" max="62" width="9" style="234"/>
    <col min="63" max="16384" width="9" style="233"/>
  </cols>
  <sheetData>
    <row r="2" spans="2:39" ht="20.100000000000001" customHeight="1">
      <c r="B2" s="395" t="s">
        <v>302</v>
      </c>
      <c r="C2" s="394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2"/>
    </row>
    <row r="3" spans="2:39" ht="20.100000000000001" customHeight="1">
      <c r="B3" s="254"/>
      <c r="C3" s="384" t="s">
        <v>301</v>
      </c>
      <c r="D3" s="391"/>
      <c r="E3" s="391"/>
      <c r="F3" s="391"/>
      <c r="G3" s="391"/>
      <c r="H3" s="391"/>
      <c r="I3" s="391"/>
      <c r="J3" s="391"/>
      <c r="K3" s="476" t="s">
        <v>300</v>
      </c>
      <c r="L3" s="269"/>
      <c r="M3" s="269"/>
      <c r="N3" s="269"/>
      <c r="O3" s="269"/>
      <c r="P3" s="269"/>
      <c r="Q3" s="269"/>
      <c r="R3" s="269"/>
      <c r="S3" s="269"/>
      <c r="T3" s="246"/>
    </row>
    <row r="4" spans="2:39" ht="30" customHeight="1">
      <c r="B4" s="254"/>
      <c r="C4" s="390" t="s">
        <v>299</v>
      </c>
      <c r="D4" s="389"/>
      <c r="E4" s="389"/>
      <c r="F4" s="389"/>
      <c r="G4" s="389"/>
      <c r="H4" s="389"/>
      <c r="I4" s="389"/>
      <c r="J4" s="389"/>
      <c r="K4" s="477"/>
      <c r="L4" s="269"/>
      <c r="M4" s="269"/>
      <c r="N4" s="269"/>
      <c r="O4" s="269"/>
      <c r="P4" s="269"/>
      <c r="Q4" s="269"/>
      <c r="R4" s="269"/>
      <c r="S4" s="269"/>
      <c r="T4" s="246"/>
    </row>
    <row r="5" spans="2:39" ht="20.100000000000001" customHeight="1">
      <c r="B5" s="383"/>
      <c r="C5" s="388" t="s">
        <v>298</v>
      </c>
      <c r="D5" s="381"/>
      <c r="E5" s="381"/>
      <c r="F5" s="381"/>
      <c r="G5" s="381"/>
      <c r="H5" s="381"/>
      <c r="I5" s="381"/>
      <c r="J5" s="381"/>
      <c r="K5" s="477"/>
      <c r="L5" s="269"/>
      <c r="M5" s="269"/>
      <c r="N5" s="269"/>
      <c r="O5" s="269"/>
      <c r="P5" s="269"/>
      <c r="Q5" s="269"/>
      <c r="R5" s="269"/>
      <c r="S5" s="269"/>
      <c r="T5" s="246"/>
    </row>
    <row r="6" spans="2:39" ht="30" customHeight="1">
      <c r="B6" s="245"/>
      <c r="C6" s="386" t="s">
        <v>297</v>
      </c>
      <c r="D6" s="275"/>
      <c r="E6" s="275"/>
      <c r="F6" s="275"/>
      <c r="G6" s="275"/>
      <c r="H6" s="275"/>
      <c r="I6" s="275"/>
      <c r="J6" s="275"/>
      <c r="K6" s="477"/>
      <c r="L6" s="269"/>
      <c r="M6" s="269"/>
      <c r="N6" s="269"/>
      <c r="O6" s="269"/>
      <c r="P6" s="269"/>
      <c r="Q6" s="269"/>
      <c r="R6" s="269"/>
      <c r="S6" s="269"/>
      <c r="T6" s="246"/>
    </row>
    <row r="7" spans="2:39" ht="20.100000000000001" customHeight="1">
      <c r="B7" s="383"/>
      <c r="C7" s="387" t="s">
        <v>296</v>
      </c>
      <c r="D7" s="381"/>
      <c r="E7" s="381"/>
      <c r="F7" s="381"/>
      <c r="G7" s="381"/>
      <c r="H7" s="381"/>
      <c r="I7" s="381"/>
      <c r="J7" s="381"/>
      <c r="K7" s="477"/>
      <c r="L7" s="269"/>
      <c r="M7" s="269"/>
      <c r="N7" s="269"/>
      <c r="O7" s="269"/>
      <c r="P7" s="269"/>
      <c r="Q7" s="269"/>
      <c r="R7" s="269"/>
      <c r="S7" s="269"/>
      <c r="T7" s="246"/>
    </row>
    <row r="8" spans="2:39" ht="30" customHeight="1">
      <c r="B8" s="245"/>
      <c r="C8" s="386" t="s">
        <v>295</v>
      </c>
      <c r="D8" s="275"/>
      <c r="E8" s="275"/>
      <c r="F8" s="275"/>
      <c r="G8" s="275"/>
      <c r="H8" s="275"/>
      <c r="I8" s="275"/>
      <c r="J8" s="275"/>
      <c r="K8" s="477"/>
      <c r="L8" s="269"/>
      <c r="M8" s="269"/>
      <c r="N8" s="269"/>
      <c r="O8" s="269"/>
      <c r="P8" s="269"/>
      <c r="Q8" s="269"/>
      <c r="R8" s="269"/>
      <c r="S8" s="269"/>
      <c r="T8" s="246"/>
    </row>
    <row r="9" spans="2:39" ht="20.100000000000001" customHeight="1">
      <c r="B9" s="254"/>
      <c r="C9" s="385" t="s">
        <v>294</v>
      </c>
      <c r="D9" s="269"/>
      <c r="E9" s="269"/>
      <c r="F9" s="269"/>
      <c r="G9" s="269"/>
      <c r="H9" s="269"/>
      <c r="I9" s="269"/>
      <c r="J9" s="269"/>
      <c r="K9" s="477"/>
      <c r="L9" s="269"/>
      <c r="M9" s="269"/>
      <c r="N9" s="269"/>
      <c r="O9" s="269"/>
      <c r="P9" s="269"/>
      <c r="Q9" s="269"/>
      <c r="R9" s="269"/>
      <c r="S9" s="269"/>
      <c r="T9" s="246"/>
    </row>
    <row r="10" spans="2:39" ht="30" customHeight="1">
      <c r="B10" s="254"/>
      <c r="C10" s="384"/>
      <c r="D10" s="269"/>
      <c r="E10" s="269"/>
      <c r="F10" s="269"/>
      <c r="G10" s="269"/>
      <c r="H10" s="269"/>
      <c r="I10" s="269"/>
      <c r="J10" s="269"/>
      <c r="K10" s="477"/>
      <c r="L10" s="269"/>
      <c r="M10" s="269"/>
      <c r="N10" s="269"/>
      <c r="O10" s="269"/>
      <c r="P10" s="269"/>
      <c r="Q10" s="269"/>
      <c r="R10" s="269"/>
      <c r="S10" s="269"/>
      <c r="T10" s="246"/>
    </row>
    <row r="11" spans="2:39" ht="12" customHeight="1">
      <c r="B11" s="383"/>
      <c r="C11" s="382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0"/>
      <c r="U11" s="281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1"/>
      <c r="AK11" s="233"/>
      <c r="AL11" s="233"/>
      <c r="AM11" s="233"/>
    </row>
    <row r="12" spans="2:39" ht="12.6" customHeight="1">
      <c r="B12" s="254"/>
      <c r="C12" s="379" t="s">
        <v>124</v>
      </c>
      <c r="D12" s="478" t="s">
        <v>293</v>
      </c>
      <c r="E12" s="479"/>
      <c r="F12" s="479"/>
      <c r="G12" s="479"/>
      <c r="H12" s="479"/>
      <c r="I12" s="479"/>
      <c r="J12" s="480"/>
      <c r="K12" s="378"/>
      <c r="L12" s="377" t="s">
        <v>292</v>
      </c>
      <c r="M12" s="376"/>
      <c r="N12" s="376"/>
      <c r="O12" s="376"/>
      <c r="P12" s="375"/>
      <c r="Q12" s="375"/>
      <c r="R12" s="375"/>
      <c r="S12" s="374"/>
      <c r="T12" s="368" t="s">
        <v>291</v>
      </c>
      <c r="U12" s="235" t="s">
        <v>290</v>
      </c>
      <c r="V12" s="239"/>
      <c r="W12" s="239"/>
      <c r="X12" s="239"/>
      <c r="Y12" s="239"/>
      <c r="Z12" s="239"/>
      <c r="AA12" s="239"/>
      <c r="AB12" s="284"/>
      <c r="AC12" s="284"/>
      <c r="AD12" s="284"/>
      <c r="AE12" s="284"/>
      <c r="AF12" s="284"/>
      <c r="AG12" s="284"/>
      <c r="AH12" s="284"/>
      <c r="AI12" s="284"/>
      <c r="AJ12" s="281"/>
      <c r="AK12" s="233"/>
      <c r="AL12" s="233"/>
      <c r="AM12" s="233"/>
    </row>
    <row r="13" spans="2:39" ht="12.6" customHeight="1">
      <c r="B13" s="254"/>
      <c r="C13" s="373"/>
      <c r="D13" s="372" t="s">
        <v>286</v>
      </c>
      <c r="E13" s="371" t="s">
        <v>289</v>
      </c>
      <c r="F13" s="371" t="s">
        <v>288</v>
      </c>
      <c r="G13" s="481" t="s">
        <v>287</v>
      </c>
      <c r="H13" s="482"/>
      <c r="I13" s="482"/>
      <c r="J13" s="483"/>
      <c r="K13" s="370"/>
      <c r="L13" s="370"/>
      <c r="M13" s="369"/>
      <c r="N13" s="360"/>
      <c r="O13" s="369"/>
      <c r="P13" s="330"/>
      <c r="Q13" s="330"/>
      <c r="R13" s="330"/>
      <c r="S13" s="368"/>
      <c r="T13" s="367"/>
      <c r="V13" s="366" t="s">
        <v>286</v>
      </c>
      <c r="W13" s="365"/>
      <c r="X13" s="365"/>
      <c r="Y13" s="239"/>
      <c r="Z13" s="239"/>
      <c r="AA13" s="239"/>
      <c r="AB13" s="284"/>
      <c r="AC13" s="284"/>
      <c r="AD13" s="284"/>
      <c r="AE13" s="284"/>
      <c r="AF13" s="284"/>
      <c r="AG13" s="284"/>
      <c r="AH13" s="284"/>
      <c r="AI13" s="284"/>
      <c r="AJ13" s="281"/>
      <c r="AK13" s="233"/>
      <c r="AL13" s="233"/>
      <c r="AM13" s="233"/>
    </row>
    <row r="14" spans="2:39" ht="12.6" customHeight="1">
      <c r="B14" s="254"/>
      <c r="C14" s="364" t="s">
        <v>285</v>
      </c>
      <c r="D14" s="362" t="s">
        <v>284</v>
      </c>
      <c r="E14" s="363" t="s">
        <v>283</v>
      </c>
      <c r="F14" s="363" t="s">
        <v>282</v>
      </c>
      <c r="G14" s="484"/>
      <c r="H14" s="485"/>
      <c r="I14" s="485"/>
      <c r="J14" s="486"/>
      <c r="K14" s="361"/>
      <c r="L14" s="361"/>
      <c r="M14" s="360"/>
      <c r="N14" s="360"/>
      <c r="O14" s="360"/>
      <c r="P14" s="359"/>
      <c r="Q14" s="359"/>
      <c r="R14" s="358"/>
      <c r="S14" s="357"/>
      <c r="T14" s="357"/>
      <c r="V14" s="285"/>
      <c r="W14" s="356"/>
      <c r="X14" s="356"/>
      <c r="Y14" s="239"/>
      <c r="Z14" s="239"/>
      <c r="AA14" s="239"/>
      <c r="AB14" s="284"/>
      <c r="AC14" s="284"/>
      <c r="AD14" s="284"/>
      <c r="AE14" s="284"/>
      <c r="AF14" s="284"/>
      <c r="AG14" s="284"/>
      <c r="AH14" s="284"/>
      <c r="AI14" s="355"/>
      <c r="AJ14" s="281"/>
      <c r="AK14" s="233"/>
      <c r="AL14" s="233"/>
      <c r="AM14" s="233"/>
    </row>
    <row r="15" spans="2:39" ht="15" customHeight="1">
      <c r="B15" s="254"/>
      <c r="C15" s="347">
        <v>0.29166666666666802</v>
      </c>
      <c r="D15" s="354">
        <v>65</v>
      </c>
      <c r="E15" s="353">
        <v>0</v>
      </c>
      <c r="F15" s="352">
        <v>4.0509259259259258E-4</v>
      </c>
      <c r="G15" s="343"/>
      <c r="H15" s="351"/>
      <c r="I15" s="351"/>
      <c r="J15" s="350"/>
      <c r="K15" s="341"/>
      <c r="L15" s="329"/>
      <c r="M15" s="328"/>
      <c r="N15" s="328"/>
      <c r="O15" s="327"/>
      <c r="P15" s="289"/>
      <c r="Q15" s="289"/>
      <c r="R15" s="289"/>
      <c r="S15" s="326"/>
      <c r="T15" s="349"/>
      <c r="U15" s="234">
        <v>1.05</v>
      </c>
      <c r="V15" s="286">
        <f t="shared" ref="V15:V46" si="0">D15-E15</f>
        <v>65</v>
      </c>
      <c r="W15" s="285"/>
      <c r="X15" s="285"/>
      <c r="Y15" s="239"/>
      <c r="Z15" s="239"/>
      <c r="AA15" s="239"/>
      <c r="AB15" s="284"/>
      <c r="AC15" s="283"/>
      <c r="AD15" s="282"/>
      <c r="AE15" s="282"/>
      <c r="AF15" s="282"/>
      <c r="AG15" s="282"/>
      <c r="AH15" s="282"/>
      <c r="AI15" s="282"/>
      <c r="AJ15" s="281"/>
      <c r="AK15" s="233"/>
      <c r="AL15" s="233"/>
      <c r="AM15" s="233"/>
    </row>
    <row r="16" spans="2:39" ht="15" customHeight="1">
      <c r="B16" s="254"/>
      <c r="C16" s="304">
        <v>0.29861111111111199</v>
      </c>
      <c r="D16" s="303">
        <v>90</v>
      </c>
      <c r="E16" s="302">
        <v>0</v>
      </c>
      <c r="F16" s="301">
        <v>5.4398148148148144E-4</v>
      </c>
      <c r="G16" s="337"/>
      <c r="H16" s="337"/>
      <c r="I16" s="337"/>
      <c r="J16" s="299"/>
      <c r="K16" s="348"/>
      <c r="L16" s="292"/>
      <c r="M16" s="291"/>
      <c r="N16" s="291"/>
      <c r="O16" s="290"/>
      <c r="P16" s="289"/>
      <c r="Q16" s="289"/>
      <c r="R16" s="289"/>
      <c r="S16" s="288"/>
      <c r="T16" s="287"/>
      <c r="U16" s="234">
        <v>2.16</v>
      </c>
      <c r="V16" s="286">
        <f t="shared" si="0"/>
        <v>90</v>
      </c>
      <c r="W16" s="285"/>
      <c r="X16" s="285"/>
      <c r="Y16" s="239"/>
      <c r="Z16" s="239"/>
      <c r="AA16" s="239"/>
      <c r="AB16" s="284"/>
      <c r="AC16" s="283"/>
      <c r="AD16" s="282"/>
      <c r="AE16" s="282"/>
      <c r="AF16" s="282"/>
      <c r="AG16" s="282"/>
      <c r="AH16" s="282"/>
      <c r="AI16" s="282"/>
      <c r="AJ16" s="281"/>
      <c r="AK16" s="233"/>
      <c r="AL16" s="233"/>
      <c r="AM16" s="233"/>
    </row>
    <row r="17" spans="2:39" ht="15" customHeight="1">
      <c r="B17" s="254"/>
      <c r="C17" s="304">
        <v>0.30555555555555702</v>
      </c>
      <c r="D17" s="340">
        <v>65</v>
      </c>
      <c r="E17" s="339">
        <v>0</v>
      </c>
      <c r="F17" s="338">
        <v>3.5879629629629629E-4</v>
      </c>
      <c r="G17" s="337"/>
      <c r="H17" s="337"/>
      <c r="I17" s="337"/>
      <c r="J17" s="336"/>
      <c r="K17" s="341"/>
      <c r="L17" s="329"/>
      <c r="M17" s="328"/>
      <c r="N17" s="328"/>
      <c r="O17" s="327"/>
      <c r="P17" s="289"/>
      <c r="Q17" s="289"/>
      <c r="R17" s="289"/>
      <c r="S17" s="326"/>
      <c r="T17" s="325"/>
      <c r="U17" s="234">
        <v>3.3</v>
      </c>
      <c r="V17" s="286">
        <f t="shared" si="0"/>
        <v>65</v>
      </c>
      <c r="W17" s="285"/>
      <c r="X17" s="285"/>
      <c r="Y17" s="239"/>
      <c r="Z17" s="239"/>
      <c r="AA17" s="239"/>
      <c r="AB17" s="284"/>
      <c r="AC17" s="283"/>
      <c r="AD17" s="282"/>
      <c r="AE17" s="282"/>
      <c r="AF17" s="282"/>
      <c r="AG17" s="282"/>
      <c r="AH17" s="282"/>
      <c r="AI17" s="282"/>
      <c r="AJ17" s="281"/>
      <c r="AK17" s="233"/>
      <c r="AL17" s="233"/>
      <c r="AM17" s="233"/>
    </row>
    <row r="18" spans="2:39" ht="15" customHeight="1">
      <c r="B18" s="254"/>
      <c r="C18" s="304">
        <v>0.312500000000001</v>
      </c>
      <c r="D18" s="303">
        <v>90</v>
      </c>
      <c r="E18" s="302">
        <v>0</v>
      </c>
      <c r="F18" s="301">
        <v>5.3240740740740744E-4</v>
      </c>
      <c r="G18" s="337"/>
      <c r="H18" s="337"/>
      <c r="I18" s="337"/>
      <c r="J18" s="299"/>
      <c r="K18" s="348"/>
      <c r="L18" s="292"/>
      <c r="M18" s="291"/>
      <c r="N18" s="291"/>
      <c r="O18" s="290"/>
      <c r="P18" s="289"/>
      <c r="Q18" s="289"/>
      <c r="R18" s="289"/>
      <c r="S18" s="288"/>
      <c r="T18" s="287"/>
      <c r="U18" s="234">
        <v>4.4000000000000004</v>
      </c>
      <c r="V18" s="286">
        <f t="shared" si="0"/>
        <v>90</v>
      </c>
      <c r="W18" s="285"/>
      <c r="X18" s="285"/>
      <c r="Y18" s="239"/>
      <c r="Z18" s="239"/>
      <c r="AA18" s="239"/>
      <c r="AB18" s="284"/>
      <c r="AC18" s="283"/>
      <c r="AD18" s="282"/>
      <c r="AE18" s="282"/>
      <c r="AF18" s="282"/>
      <c r="AG18" s="282"/>
      <c r="AH18" s="282"/>
      <c r="AI18" s="282"/>
      <c r="AJ18" s="281"/>
      <c r="AK18" s="233"/>
      <c r="AL18" s="233"/>
      <c r="AM18" s="233"/>
    </row>
    <row r="19" spans="2:39" ht="15" customHeight="1">
      <c r="B19" s="254"/>
      <c r="C19" s="304">
        <v>0.31944444444444497</v>
      </c>
      <c r="D19" s="340">
        <v>115</v>
      </c>
      <c r="E19" s="339">
        <v>0</v>
      </c>
      <c r="F19" s="338">
        <v>5.9027777777777778E-4</v>
      </c>
      <c r="G19" s="337"/>
      <c r="H19" s="337"/>
      <c r="I19" s="337"/>
      <c r="J19" s="336"/>
      <c r="K19" s="341"/>
      <c r="L19" s="329"/>
      <c r="M19" s="328"/>
      <c r="N19" s="328"/>
      <c r="O19" s="327"/>
      <c r="P19" s="289"/>
      <c r="Q19" s="289"/>
      <c r="R19" s="289"/>
      <c r="S19" s="326"/>
      <c r="T19" s="325"/>
      <c r="U19" s="234">
        <v>5.55</v>
      </c>
      <c r="V19" s="286">
        <f t="shared" si="0"/>
        <v>115</v>
      </c>
      <c r="W19" s="285"/>
      <c r="X19" s="285"/>
      <c r="Y19" s="239"/>
      <c r="Z19" s="239"/>
      <c r="AA19" s="239"/>
      <c r="AB19" s="284"/>
      <c r="AC19" s="283"/>
      <c r="AD19" s="282"/>
      <c r="AE19" s="282"/>
      <c r="AF19" s="282"/>
      <c r="AG19" s="282"/>
      <c r="AH19" s="282"/>
      <c r="AI19" s="282"/>
      <c r="AJ19" s="281"/>
      <c r="AK19" s="233"/>
      <c r="AL19" s="233"/>
      <c r="AM19" s="233"/>
    </row>
    <row r="20" spans="2:39" ht="15" customHeight="1">
      <c r="B20" s="254"/>
      <c r="C20" s="298">
        <v>0.32638888888889001</v>
      </c>
      <c r="D20" s="335">
        <v>125</v>
      </c>
      <c r="E20" s="334">
        <v>0</v>
      </c>
      <c r="F20" s="333">
        <v>5.9027777777777778E-4</v>
      </c>
      <c r="G20" s="332"/>
      <c r="H20" s="332"/>
      <c r="I20" s="332"/>
      <c r="J20" s="331"/>
      <c r="K20" s="348"/>
      <c r="L20" s="292"/>
      <c r="M20" s="291"/>
      <c r="N20" s="291"/>
      <c r="O20" s="290"/>
      <c r="P20" s="289"/>
      <c r="Q20" s="289"/>
      <c r="R20" s="289"/>
      <c r="S20" s="288"/>
      <c r="T20" s="287"/>
      <c r="U20" s="234">
        <v>6.65</v>
      </c>
      <c r="V20" s="286">
        <f t="shared" si="0"/>
        <v>125</v>
      </c>
      <c r="W20" s="285"/>
      <c r="X20" s="285"/>
      <c r="Y20" s="239"/>
      <c r="Z20" s="239"/>
      <c r="AA20" s="239"/>
      <c r="AB20" s="284"/>
      <c r="AC20" s="283"/>
      <c r="AD20" s="282"/>
      <c r="AE20" s="282"/>
      <c r="AF20" s="282"/>
      <c r="AG20" s="282"/>
      <c r="AH20" s="282"/>
      <c r="AI20" s="282"/>
      <c r="AJ20" s="281"/>
      <c r="AK20" s="233"/>
      <c r="AL20" s="233"/>
      <c r="AM20" s="233"/>
    </row>
    <row r="21" spans="2:39" ht="15" customHeight="1">
      <c r="B21" s="254"/>
      <c r="C21" s="347">
        <v>0.33333333333333398</v>
      </c>
      <c r="D21" s="346">
        <v>180</v>
      </c>
      <c r="E21" s="345">
        <v>10</v>
      </c>
      <c r="F21" s="344">
        <v>1.3425925925925927E-3</v>
      </c>
      <c r="G21" s="343">
        <v>16</v>
      </c>
      <c r="H21" s="343"/>
      <c r="I21" s="343"/>
      <c r="J21" s="342"/>
      <c r="K21" s="341"/>
      <c r="L21" s="329"/>
      <c r="M21" s="328"/>
      <c r="N21" s="328"/>
      <c r="O21" s="327"/>
      <c r="P21" s="289"/>
      <c r="Q21" s="289"/>
      <c r="R21" s="289"/>
      <c r="S21" s="326"/>
      <c r="T21" s="325"/>
      <c r="U21" s="234">
        <v>7.8</v>
      </c>
      <c r="V21" s="286">
        <f t="shared" si="0"/>
        <v>170</v>
      </c>
      <c r="W21" s="285"/>
      <c r="X21" s="285"/>
      <c r="Y21" s="239"/>
      <c r="Z21" s="239"/>
      <c r="AA21" s="239"/>
      <c r="AB21" s="284"/>
      <c r="AC21" s="283"/>
      <c r="AD21" s="282"/>
      <c r="AE21" s="282"/>
      <c r="AF21" s="282"/>
      <c r="AG21" s="282"/>
      <c r="AH21" s="282"/>
      <c r="AI21" s="282"/>
      <c r="AJ21" s="281"/>
      <c r="AK21" s="233"/>
      <c r="AL21" s="233"/>
      <c r="AM21" s="233"/>
    </row>
    <row r="22" spans="2:39" ht="15" customHeight="1">
      <c r="B22" s="254"/>
      <c r="C22" s="304">
        <v>0.34027777777777901</v>
      </c>
      <c r="D22" s="303">
        <v>210</v>
      </c>
      <c r="E22" s="302">
        <v>25</v>
      </c>
      <c r="F22" s="301">
        <v>1.3657407407407407E-3</v>
      </c>
      <c r="G22" s="337">
        <v>16</v>
      </c>
      <c r="H22" s="337"/>
      <c r="I22" s="337"/>
      <c r="J22" s="299"/>
      <c r="K22" s="292"/>
      <c r="L22" s="292"/>
      <c r="M22" s="291"/>
      <c r="N22" s="291"/>
      <c r="O22" s="290"/>
      <c r="P22" s="289"/>
      <c r="Q22" s="289"/>
      <c r="R22" s="289"/>
      <c r="S22" s="288"/>
      <c r="T22" s="287"/>
      <c r="U22" s="234">
        <v>8.9</v>
      </c>
      <c r="V22" s="286">
        <f t="shared" si="0"/>
        <v>185</v>
      </c>
      <c r="W22" s="285"/>
      <c r="X22" s="285"/>
      <c r="Y22" s="239"/>
      <c r="Z22" s="239"/>
      <c r="AA22" s="239"/>
      <c r="AB22" s="284"/>
      <c r="AC22" s="283"/>
      <c r="AD22" s="282"/>
      <c r="AE22" s="282"/>
      <c r="AF22" s="282"/>
      <c r="AG22" s="282"/>
      <c r="AH22" s="282"/>
      <c r="AI22" s="282"/>
      <c r="AJ22" s="281"/>
      <c r="AK22" s="233"/>
      <c r="AL22" s="233"/>
      <c r="AM22" s="233"/>
    </row>
    <row r="23" spans="2:39" ht="15" customHeight="1">
      <c r="B23" s="254"/>
      <c r="C23" s="304">
        <v>0.34722222222222299</v>
      </c>
      <c r="D23" s="340">
        <v>170</v>
      </c>
      <c r="E23" s="339">
        <v>0</v>
      </c>
      <c r="F23" s="338">
        <v>6.5972222222222224E-4</v>
      </c>
      <c r="G23" s="337"/>
      <c r="H23" s="337"/>
      <c r="I23" s="337"/>
      <c r="J23" s="336"/>
      <c r="K23" s="329"/>
      <c r="L23" s="329"/>
      <c r="M23" s="328"/>
      <c r="N23" s="328"/>
      <c r="O23" s="327"/>
      <c r="P23" s="289"/>
      <c r="Q23" s="289"/>
      <c r="R23" s="289"/>
      <c r="S23" s="326"/>
      <c r="T23" s="325"/>
      <c r="U23" s="234">
        <v>10.029999999999999</v>
      </c>
      <c r="V23" s="286">
        <f t="shared" si="0"/>
        <v>170</v>
      </c>
      <c r="W23" s="285"/>
      <c r="X23" s="285"/>
      <c r="Y23" s="239"/>
      <c r="Z23" s="239"/>
      <c r="AA23" s="239"/>
      <c r="AB23" s="284"/>
      <c r="AC23" s="283"/>
      <c r="AD23" s="282"/>
      <c r="AE23" s="282"/>
      <c r="AF23" s="282"/>
      <c r="AG23" s="282"/>
      <c r="AH23" s="282"/>
      <c r="AI23" s="282"/>
      <c r="AJ23" s="281"/>
      <c r="AK23" s="233"/>
      <c r="AL23" s="233"/>
      <c r="AM23" s="233"/>
    </row>
    <row r="24" spans="2:39" ht="15" customHeight="1">
      <c r="B24" s="254"/>
      <c r="C24" s="304">
        <v>0.35416666666666802</v>
      </c>
      <c r="D24" s="303">
        <v>180</v>
      </c>
      <c r="E24" s="302">
        <v>5</v>
      </c>
      <c r="F24" s="301">
        <v>1.2847222222222223E-3</v>
      </c>
      <c r="G24" s="337">
        <v>16</v>
      </c>
      <c r="H24" s="337"/>
      <c r="I24" s="337"/>
      <c r="J24" s="299"/>
      <c r="K24" s="292"/>
      <c r="L24" s="292"/>
      <c r="M24" s="291"/>
      <c r="N24" s="291"/>
      <c r="O24" s="290"/>
      <c r="P24" s="289"/>
      <c r="Q24" s="289"/>
      <c r="R24" s="289"/>
      <c r="S24" s="288"/>
      <c r="T24" s="287"/>
      <c r="U24" s="234">
        <v>11.15</v>
      </c>
      <c r="V24" s="286">
        <f t="shared" si="0"/>
        <v>175</v>
      </c>
      <c r="W24" s="285"/>
      <c r="X24" s="285"/>
      <c r="Y24" s="239"/>
      <c r="Z24" s="239"/>
      <c r="AA24" s="239"/>
      <c r="AB24" s="284"/>
      <c r="AC24" s="283"/>
      <c r="AD24" s="282"/>
      <c r="AE24" s="282"/>
      <c r="AF24" s="282"/>
      <c r="AG24" s="282"/>
      <c r="AH24" s="282"/>
      <c r="AI24" s="282"/>
      <c r="AJ24" s="281"/>
      <c r="AK24" s="233"/>
      <c r="AL24" s="233"/>
      <c r="AM24" s="233"/>
    </row>
    <row r="25" spans="2:39" ht="15" customHeight="1">
      <c r="B25" s="254"/>
      <c r="C25" s="304">
        <v>0.36111111111111199</v>
      </c>
      <c r="D25" s="340">
        <v>170</v>
      </c>
      <c r="E25" s="339">
        <v>0</v>
      </c>
      <c r="F25" s="338">
        <v>6.3657407407407413E-4</v>
      </c>
      <c r="G25" s="337"/>
      <c r="H25" s="337"/>
      <c r="I25" s="337"/>
      <c r="J25" s="336"/>
      <c r="K25" s="329"/>
      <c r="L25" s="329"/>
      <c r="M25" s="328"/>
      <c r="N25" s="328"/>
      <c r="O25" s="327"/>
      <c r="P25" s="289"/>
      <c r="Q25" s="289"/>
      <c r="R25" s="289"/>
      <c r="S25" s="326"/>
      <c r="T25" s="325"/>
      <c r="U25" s="234">
        <v>12.25</v>
      </c>
      <c r="V25" s="286">
        <f t="shared" si="0"/>
        <v>170</v>
      </c>
      <c r="W25" s="285"/>
      <c r="X25" s="285"/>
      <c r="Y25" s="239"/>
      <c r="Z25" s="239"/>
      <c r="AA25" s="239"/>
      <c r="AB25" s="284"/>
      <c r="AC25" s="283"/>
      <c r="AD25" s="282"/>
      <c r="AE25" s="282"/>
      <c r="AF25" s="282"/>
      <c r="AG25" s="282"/>
      <c r="AH25" s="282"/>
      <c r="AI25" s="282"/>
      <c r="AJ25" s="281"/>
      <c r="AK25" s="233"/>
      <c r="AL25" s="233"/>
      <c r="AM25" s="233"/>
    </row>
    <row r="26" spans="2:39" ht="15" customHeight="1">
      <c r="B26" s="254"/>
      <c r="C26" s="298">
        <v>0.36805555555555702</v>
      </c>
      <c r="D26" s="335">
        <v>180</v>
      </c>
      <c r="E26" s="334">
        <v>10</v>
      </c>
      <c r="F26" s="333">
        <v>1.3425925925925927E-3</v>
      </c>
      <c r="G26" s="332">
        <v>16</v>
      </c>
      <c r="H26" s="332"/>
      <c r="I26" s="332"/>
      <c r="J26" s="331"/>
      <c r="K26" s="292"/>
      <c r="L26" s="292"/>
      <c r="M26" s="291"/>
      <c r="N26" s="291"/>
      <c r="O26" s="290"/>
      <c r="P26" s="289"/>
      <c r="Q26" s="289"/>
      <c r="R26" s="289"/>
      <c r="S26" s="288"/>
      <c r="T26" s="287"/>
      <c r="U26" s="234">
        <v>13.45</v>
      </c>
      <c r="V26" s="286">
        <f t="shared" si="0"/>
        <v>170</v>
      </c>
      <c r="W26" s="285"/>
      <c r="X26" s="285"/>
      <c r="Y26" s="239"/>
      <c r="Z26" s="239"/>
      <c r="AA26" s="239"/>
      <c r="AB26" s="284"/>
      <c r="AC26" s="283"/>
      <c r="AD26" s="282"/>
      <c r="AE26" s="282"/>
      <c r="AF26" s="282"/>
      <c r="AG26" s="282"/>
      <c r="AH26" s="282"/>
      <c r="AI26" s="282"/>
      <c r="AJ26" s="281"/>
      <c r="AK26" s="233"/>
      <c r="AL26" s="233"/>
      <c r="AM26" s="233"/>
    </row>
    <row r="27" spans="2:39" ht="15" customHeight="1">
      <c r="B27" s="254"/>
      <c r="C27" s="318">
        <v>0.375</v>
      </c>
      <c r="D27" s="323">
        <v>90</v>
      </c>
      <c r="E27" s="322">
        <v>0</v>
      </c>
      <c r="F27" s="321">
        <v>4.7453703703703704E-4</v>
      </c>
      <c r="G27" s="320"/>
      <c r="H27" s="320"/>
      <c r="I27" s="320"/>
      <c r="J27" s="319"/>
      <c r="K27" s="292"/>
      <c r="L27" s="292"/>
      <c r="M27" s="291"/>
      <c r="N27" s="291"/>
      <c r="O27" s="290"/>
      <c r="P27" s="330"/>
      <c r="Q27" s="289"/>
      <c r="R27" s="289"/>
      <c r="S27" s="288"/>
      <c r="T27" s="287"/>
      <c r="U27" s="234">
        <v>14.55</v>
      </c>
      <c r="V27" s="286">
        <f t="shared" si="0"/>
        <v>90</v>
      </c>
      <c r="W27" s="285"/>
      <c r="X27" s="285"/>
      <c r="Y27" s="239"/>
      <c r="Z27" s="239"/>
      <c r="AA27" s="239"/>
      <c r="AB27" s="284"/>
      <c r="AC27" s="283"/>
      <c r="AD27" s="282"/>
      <c r="AE27" s="282"/>
      <c r="AF27" s="282"/>
      <c r="AG27" s="282"/>
      <c r="AH27" s="282"/>
      <c r="AI27" s="282"/>
      <c r="AJ27" s="281"/>
      <c r="AK27" s="233"/>
      <c r="AL27" s="233"/>
      <c r="AM27" s="233"/>
    </row>
    <row r="28" spans="2:39" ht="15" customHeight="1">
      <c r="B28" s="254"/>
      <c r="C28" s="318">
        <v>0.41666666666666669</v>
      </c>
      <c r="D28" s="317">
        <v>100</v>
      </c>
      <c r="E28" s="316">
        <v>0</v>
      </c>
      <c r="F28" s="315">
        <v>5.4398148148148144E-4</v>
      </c>
      <c r="G28" s="320"/>
      <c r="H28" s="320"/>
      <c r="I28" s="320"/>
      <c r="J28" s="313"/>
      <c r="K28" s="329"/>
      <c r="L28" s="329"/>
      <c r="M28" s="328"/>
      <c r="N28" s="328"/>
      <c r="O28" s="327"/>
      <c r="P28" s="289"/>
      <c r="Q28" s="289"/>
      <c r="R28" s="289"/>
      <c r="S28" s="326"/>
      <c r="T28" s="325"/>
      <c r="U28" s="234">
        <v>15.65</v>
      </c>
      <c r="V28" s="286">
        <f t="shared" si="0"/>
        <v>100</v>
      </c>
      <c r="W28" s="285"/>
      <c r="X28" s="285"/>
      <c r="Y28" s="239"/>
      <c r="Z28" s="239"/>
      <c r="AA28" s="239"/>
      <c r="AB28" s="284"/>
      <c r="AC28" s="283"/>
      <c r="AD28" s="282"/>
      <c r="AE28" s="282"/>
      <c r="AF28" s="282"/>
      <c r="AG28" s="282"/>
      <c r="AH28" s="282"/>
      <c r="AI28" s="282"/>
      <c r="AJ28" s="281"/>
      <c r="AK28" s="233"/>
      <c r="AL28" s="233"/>
      <c r="AM28" s="233"/>
    </row>
    <row r="29" spans="2:39" ht="15" customHeight="1">
      <c r="B29" s="254"/>
      <c r="C29" s="318">
        <v>0.45833333333333331</v>
      </c>
      <c r="D29" s="323">
        <v>125</v>
      </c>
      <c r="E29" s="322">
        <v>0</v>
      </c>
      <c r="F29" s="321">
        <v>5.6712962962962967E-4</v>
      </c>
      <c r="G29" s="324"/>
      <c r="H29" s="324"/>
      <c r="I29" s="324"/>
      <c r="J29" s="319"/>
      <c r="K29" s="292"/>
      <c r="L29" s="292"/>
      <c r="M29" s="291"/>
      <c r="N29" s="291"/>
      <c r="O29" s="290"/>
      <c r="P29" s="289"/>
      <c r="Q29" s="289"/>
      <c r="R29" s="289"/>
      <c r="S29" s="288"/>
      <c r="T29" s="287"/>
      <c r="U29" s="234">
        <v>16.8</v>
      </c>
      <c r="V29" s="286">
        <f t="shared" si="0"/>
        <v>125</v>
      </c>
      <c r="W29" s="285"/>
      <c r="X29" s="285"/>
      <c r="Y29" s="239"/>
      <c r="Z29" s="239"/>
      <c r="AA29" s="239"/>
      <c r="AB29" s="284"/>
      <c r="AC29" s="283"/>
      <c r="AD29" s="282"/>
      <c r="AE29" s="282"/>
      <c r="AF29" s="282"/>
      <c r="AG29" s="282"/>
      <c r="AH29" s="282"/>
      <c r="AI29" s="282"/>
      <c r="AJ29" s="281"/>
      <c r="AK29" s="233"/>
      <c r="AL29" s="233"/>
      <c r="AM29" s="233"/>
    </row>
    <row r="30" spans="2:39" ht="15" customHeight="1">
      <c r="B30" s="254"/>
      <c r="C30" s="318">
        <v>0.5</v>
      </c>
      <c r="D30" s="323">
        <v>120</v>
      </c>
      <c r="E30" s="322">
        <v>0</v>
      </c>
      <c r="F30" s="321">
        <v>6.4814814814814813E-4</v>
      </c>
      <c r="G30" s="324"/>
      <c r="H30" s="324"/>
      <c r="I30" s="324"/>
      <c r="J30" s="319"/>
      <c r="K30" s="292"/>
      <c r="L30" s="292"/>
      <c r="M30" s="291"/>
      <c r="N30" s="291"/>
      <c r="O30" s="290"/>
      <c r="P30" s="289"/>
      <c r="Q30" s="289"/>
      <c r="R30" s="289"/>
      <c r="S30" s="288"/>
      <c r="T30" s="287"/>
      <c r="U30" s="234">
        <v>17.95</v>
      </c>
      <c r="V30" s="286">
        <f t="shared" si="0"/>
        <v>120</v>
      </c>
      <c r="W30" s="285"/>
      <c r="X30" s="285"/>
      <c r="Y30" s="239"/>
      <c r="Z30" s="239"/>
      <c r="AA30" s="239"/>
      <c r="AB30" s="284"/>
      <c r="AC30" s="283"/>
      <c r="AD30" s="282"/>
      <c r="AE30" s="282"/>
      <c r="AF30" s="282"/>
      <c r="AG30" s="282"/>
      <c r="AH30" s="282"/>
      <c r="AI30" s="282"/>
      <c r="AJ30" s="281"/>
      <c r="AK30" s="233"/>
      <c r="AL30" s="233"/>
      <c r="AM30" s="233"/>
    </row>
    <row r="31" spans="2:39" ht="15" customHeight="1">
      <c r="B31" s="254"/>
      <c r="C31" s="318">
        <v>0.54166666666666663</v>
      </c>
      <c r="D31" s="323">
        <v>110</v>
      </c>
      <c r="E31" s="322">
        <v>0</v>
      </c>
      <c r="F31" s="321">
        <v>4.3981481481481481E-4</v>
      </c>
      <c r="G31" s="324"/>
      <c r="H31" s="324"/>
      <c r="I31" s="324"/>
      <c r="J31" s="319"/>
      <c r="K31" s="292"/>
      <c r="L31" s="292"/>
      <c r="M31" s="291"/>
      <c r="N31" s="291"/>
      <c r="O31" s="290"/>
      <c r="P31" s="289"/>
      <c r="Q31" s="289"/>
      <c r="R31" s="289"/>
      <c r="S31" s="288"/>
      <c r="T31" s="287"/>
      <c r="U31" s="234">
        <v>19.05</v>
      </c>
      <c r="V31" s="286">
        <f t="shared" si="0"/>
        <v>110</v>
      </c>
      <c r="W31" s="285"/>
      <c r="X31" s="285"/>
      <c r="Y31" s="239"/>
      <c r="Z31" s="239"/>
      <c r="AA31" s="239"/>
      <c r="AB31" s="284"/>
      <c r="AC31" s="283"/>
      <c r="AD31" s="282"/>
      <c r="AE31" s="282"/>
      <c r="AF31" s="282"/>
      <c r="AG31" s="282"/>
      <c r="AH31" s="282"/>
      <c r="AI31" s="282"/>
      <c r="AJ31" s="281"/>
      <c r="AK31" s="233"/>
      <c r="AL31" s="233"/>
      <c r="AM31" s="233"/>
    </row>
    <row r="32" spans="2:39" ht="15" customHeight="1">
      <c r="B32" s="254"/>
      <c r="C32" s="318">
        <v>0.58333333333333337</v>
      </c>
      <c r="D32" s="323">
        <v>40</v>
      </c>
      <c r="E32" s="322">
        <v>0</v>
      </c>
      <c r="F32" s="321">
        <v>2.4305555555555555E-4</v>
      </c>
      <c r="G32" s="324"/>
      <c r="H32" s="324"/>
      <c r="I32" s="324"/>
      <c r="J32" s="319"/>
      <c r="K32" s="292"/>
      <c r="L32" s="292"/>
      <c r="M32" s="291"/>
      <c r="N32" s="291"/>
      <c r="O32" s="290"/>
      <c r="P32" s="289"/>
      <c r="Q32" s="289"/>
      <c r="R32" s="289"/>
      <c r="S32" s="288"/>
      <c r="T32" s="287"/>
      <c r="U32" s="234">
        <v>20.149999999999999</v>
      </c>
      <c r="V32" s="286">
        <f t="shared" si="0"/>
        <v>40</v>
      </c>
      <c r="W32" s="285"/>
      <c r="X32" s="285"/>
      <c r="Y32" s="239"/>
      <c r="Z32" s="239"/>
      <c r="AA32" s="239"/>
      <c r="AB32" s="284"/>
      <c r="AC32" s="283"/>
      <c r="AD32" s="282"/>
      <c r="AE32" s="282"/>
      <c r="AF32" s="282"/>
      <c r="AG32" s="282"/>
      <c r="AH32" s="282"/>
      <c r="AI32" s="282"/>
      <c r="AJ32" s="281"/>
      <c r="AK32" s="233"/>
      <c r="AL32" s="233"/>
      <c r="AM32" s="233"/>
    </row>
    <row r="33" spans="2:39" ht="15" customHeight="1">
      <c r="B33" s="254"/>
      <c r="C33" s="318">
        <v>0.625</v>
      </c>
      <c r="D33" s="323">
        <v>10</v>
      </c>
      <c r="E33" s="322">
        <v>0</v>
      </c>
      <c r="F33" s="321">
        <v>2.199074074074074E-4</v>
      </c>
      <c r="G33" s="320"/>
      <c r="H33" s="320"/>
      <c r="I33" s="320"/>
      <c r="J33" s="319"/>
      <c r="K33" s="292"/>
      <c r="L33" s="292"/>
      <c r="M33" s="291"/>
      <c r="N33" s="291"/>
      <c r="O33" s="290"/>
      <c r="P33" s="289"/>
      <c r="Q33" s="289"/>
      <c r="R33" s="289"/>
      <c r="S33" s="288"/>
      <c r="T33" s="287"/>
      <c r="U33" s="234">
        <v>21.25</v>
      </c>
      <c r="V33" s="286">
        <f t="shared" si="0"/>
        <v>10</v>
      </c>
      <c r="W33" s="285"/>
      <c r="X33" s="285"/>
      <c r="Y33" s="239"/>
      <c r="Z33" s="239"/>
      <c r="AA33" s="239"/>
      <c r="AB33" s="284"/>
      <c r="AC33" s="283"/>
      <c r="AD33" s="282"/>
      <c r="AE33" s="282"/>
      <c r="AF33" s="282"/>
      <c r="AG33" s="282"/>
      <c r="AH33" s="282"/>
      <c r="AI33" s="282"/>
      <c r="AJ33" s="281"/>
      <c r="AK33" s="233"/>
      <c r="AL33" s="233"/>
      <c r="AM33" s="233"/>
    </row>
    <row r="34" spans="2:39" ht="15" customHeight="1">
      <c r="B34" s="254"/>
      <c r="C34" s="318">
        <v>0.66666666666666663</v>
      </c>
      <c r="D34" s="317">
        <v>120</v>
      </c>
      <c r="E34" s="316">
        <v>0</v>
      </c>
      <c r="F34" s="315">
        <v>4.7453703703703704E-4</v>
      </c>
      <c r="G34" s="314"/>
      <c r="H34" s="314"/>
      <c r="I34" s="314"/>
      <c r="J34" s="313"/>
      <c r="K34" s="292"/>
      <c r="L34" s="292"/>
      <c r="M34" s="291"/>
      <c r="N34" s="291"/>
      <c r="O34" s="290"/>
      <c r="P34" s="289"/>
      <c r="Q34" s="289"/>
      <c r="R34" s="289"/>
      <c r="S34" s="288"/>
      <c r="T34" s="287"/>
      <c r="U34" s="234">
        <v>22.4</v>
      </c>
      <c r="V34" s="286">
        <f t="shared" si="0"/>
        <v>120</v>
      </c>
      <c r="W34" s="285"/>
      <c r="X34" s="285"/>
      <c r="Y34" s="239"/>
      <c r="Z34" s="239"/>
      <c r="AA34" s="239"/>
      <c r="AB34" s="284"/>
      <c r="AC34" s="283"/>
      <c r="AD34" s="282"/>
      <c r="AE34" s="282"/>
      <c r="AF34" s="282"/>
      <c r="AG34" s="282"/>
      <c r="AH34" s="282"/>
      <c r="AI34" s="282"/>
      <c r="AJ34" s="281"/>
      <c r="AK34" s="233"/>
      <c r="AL34" s="233"/>
      <c r="AM34" s="233"/>
    </row>
    <row r="35" spans="2:39" ht="15" customHeight="1">
      <c r="B35" s="254"/>
      <c r="C35" s="310">
        <v>0.70833333333333337</v>
      </c>
      <c r="D35" s="309">
        <v>40</v>
      </c>
      <c r="E35" s="308">
        <v>0</v>
      </c>
      <c r="F35" s="307">
        <v>2.4305555555555555E-4</v>
      </c>
      <c r="G35" s="306"/>
      <c r="H35" s="306"/>
      <c r="I35" s="306"/>
      <c r="J35" s="312"/>
      <c r="K35" s="292"/>
      <c r="L35" s="292"/>
      <c r="M35" s="291"/>
      <c r="N35" s="291"/>
      <c r="O35" s="290"/>
      <c r="P35" s="289"/>
      <c r="Q35" s="289"/>
      <c r="R35" s="289"/>
      <c r="S35" s="288"/>
      <c r="T35" s="287"/>
      <c r="U35" s="234">
        <v>23.55</v>
      </c>
      <c r="V35" s="286">
        <f t="shared" si="0"/>
        <v>40</v>
      </c>
      <c r="W35" s="285"/>
      <c r="X35" s="285"/>
      <c r="Y35" s="239"/>
      <c r="Z35" s="239"/>
      <c r="AA35" s="239"/>
      <c r="AB35" s="284"/>
      <c r="AC35" s="283"/>
      <c r="AD35" s="282"/>
      <c r="AE35" s="282"/>
      <c r="AF35" s="282"/>
      <c r="AG35" s="282"/>
      <c r="AH35" s="282"/>
      <c r="AI35" s="282"/>
      <c r="AJ35" s="281"/>
      <c r="AK35" s="233"/>
      <c r="AL35" s="233"/>
      <c r="AM35" s="233"/>
    </row>
    <row r="36" spans="2:39" ht="15" customHeight="1">
      <c r="B36" s="254"/>
      <c r="C36" s="304">
        <v>0.71527777777777779</v>
      </c>
      <c r="D36" s="303">
        <v>60</v>
      </c>
      <c r="E36" s="302">
        <v>0</v>
      </c>
      <c r="F36" s="301">
        <v>3.0092592592592595E-4</v>
      </c>
      <c r="G36" s="300"/>
      <c r="H36" s="300"/>
      <c r="I36" s="300"/>
      <c r="J36" s="299"/>
      <c r="K36" s="292"/>
      <c r="L36" s="292"/>
      <c r="M36" s="291"/>
      <c r="N36" s="291"/>
      <c r="O36" s="290"/>
      <c r="P36" s="289"/>
      <c r="Q36" s="289"/>
      <c r="R36" s="289"/>
      <c r="S36" s="288"/>
      <c r="T36" s="287"/>
      <c r="U36" s="234">
        <v>24.65</v>
      </c>
      <c r="V36" s="286">
        <f t="shared" si="0"/>
        <v>60</v>
      </c>
      <c r="W36" s="285"/>
      <c r="X36" s="285"/>
      <c r="Y36" s="239"/>
      <c r="Z36" s="239"/>
      <c r="AA36" s="239"/>
      <c r="AB36" s="284"/>
      <c r="AC36" s="283"/>
      <c r="AD36" s="282"/>
      <c r="AE36" s="282"/>
      <c r="AF36" s="282"/>
      <c r="AG36" s="282"/>
      <c r="AH36" s="282"/>
      <c r="AI36" s="282"/>
      <c r="AJ36" s="281"/>
      <c r="AK36" s="233"/>
      <c r="AL36" s="233"/>
      <c r="AM36" s="233"/>
    </row>
    <row r="37" spans="2:39" ht="15" customHeight="1">
      <c r="B37" s="254"/>
      <c r="C37" s="304">
        <v>0.72222222222222221</v>
      </c>
      <c r="D37" s="303">
        <v>70</v>
      </c>
      <c r="E37" s="302">
        <v>0</v>
      </c>
      <c r="F37" s="301">
        <v>3.2407407407407406E-4</v>
      </c>
      <c r="G37" s="300"/>
      <c r="H37" s="300"/>
      <c r="I37" s="300"/>
      <c r="J37" s="299"/>
      <c r="K37" s="292"/>
      <c r="L37" s="292"/>
      <c r="M37" s="291"/>
      <c r="N37" s="291"/>
      <c r="O37" s="290"/>
      <c r="P37" s="289"/>
      <c r="Q37" s="289"/>
      <c r="R37" s="289"/>
      <c r="S37" s="288"/>
      <c r="T37" s="287"/>
      <c r="U37" s="234">
        <v>25.8</v>
      </c>
      <c r="V37" s="286">
        <f t="shared" si="0"/>
        <v>70</v>
      </c>
      <c r="W37" s="285"/>
      <c r="X37" s="285"/>
      <c r="Y37" s="239"/>
      <c r="Z37" s="239"/>
      <c r="AA37" s="311">
        <f>TIME(0,30,0)</f>
        <v>2.0833333333333332E-2</v>
      </c>
      <c r="AB37" s="284"/>
      <c r="AC37" s="283"/>
      <c r="AD37" s="282"/>
      <c r="AE37" s="282"/>
      <c r="AF37" s="282"/>
      <c r="AG37" s="282"/>
      <c r="AH37" s="282"/>
      <c r="AI37" s="282"/>
      <c r="AJ37" s="281"/>
      <c r="AK37" s="233"/>
      <c r="AL37" s="233"/>
      <c r="AM37" s="233"/>
    </row>
    <row r="38" spans="2:39" ht="15" customHeight="1">
      <c r="B38" s="254"/>
      <c r="C38" s="304">
        <v>0.72916666666666663</v>
      </c>
      <c r="D38" s="303">
        <v>80</v>
      </c>
      <c r="E38" s="302">
        <v>0</v>
      </c>
      <c r="F38" s="301">
        <v>4.7453703703703704E-4</v>
      </c>
      <c r="G38" s="300"/>
      <c r="H38" s="300"/>
      <c r="I38" s="300"/>
      <c r="J38" s="299"/>
      <c r="K38" s="292"/>
      <c r="L38" s="292"/>
      <c r="M38" s="291"/>
      <c r="N38" s="291"/>
      <c r="O38" s="290"/>
      <c r="P38" s="289"/>
      <c r="Q38" s="289"/>
      <c r="R38" s="289"/>
      <c r="S38" s="288"/>
      <c r="T38" s="287"/>
      <c r="U38" s="234">
        <v>26.9</v>
      </c>
      <c r="V38" s="286">
        <f t="shared" si="0"/>
        <v>80</v>
      </c>
      <c r="W38" s="285"/>
      <c r="X38" s="285"/>
      <c r="Y38" s="239"/>
      <c r="Z38" s="239"/>
      <c r="AA38" s="239"/>
      <c r="AB38" s="284"/>
      <c r="AC38" s="283"/>
      <c r="AD38" s="282"/>
      <c r="AE38" s="282"/>
      <c r="AF38" s="282"/>
      <c r="AG38" s="282"/>
      <c r="AH38" s="282"/>
      <c r="AI38" s="282"/>
      <c r="AJ38" s="281"/>
      <c r="AK38" s="233"/>
      <c r="AL38" s="233"/>
      <c r="AM38" s="233"/>
    </row>
    <row r="39" spans="2:39" ht="15" customHeight="1">
      <c r="B39" s="254"/>
      <c r="C39" s="304">
        <v>0.73611111111111116</v>
      </c>
      <c r="D39" s="303">
        <v>110</v>
      </c>
      <c r="E39" s="302">
        <v>0</v>
      </c>
      <c r="F39" s="301">
        <v>5.3240740740740744E-4</v>
      </c>
      <c r="G39" s="300"/>
      <c r="H39" s="300"/>
      <c r="I39" s="300"/>
      <c r="J39" s="299"/>
      <c r="K39" s="292"/>
      <c r="L39" s="292"/>
      <c r="M39" s="291"/>
      <c r="N39" s="291"/>
      <c r="O39" s="290"/>
      <c r="P39" s="289"/>
      <c r="Q39" s="289"/>
      <c r="R39" s="289"/>
      <c r="S39" s="288"/>
      <c r="T39" s="287"/>
      <c r="U39" s="234">
        <v>28.03</v>
      </c>
      <c r="V39" s="286">
        <f t="shared" si="0"/>
        <v>110</v>
      </c>
      <c r="W39" s="285"/>
      <c r="X39" s="285"/>
      <c r="Y39" s="239"/>
      <c r="Z39" s="239"/>
      <c r="AA39" s="239"/>
      <c r="AB39" s="284"/>
      <c r="AC39" s="283"/>
      <c r="AD39" s="282"/>
      <c r="AE39" s="282"/>
      <c r="AF39" s="282"/>
      <c r="AG39" s="282"/>
      <c r="AH39" s="282"/>
      <c r="AI39" s="282"/>
      <c r="AJ39" s="281"/>
      <c r="AK39" s="233"/>
      <c r="AL39" s="233"/>
      <c r="AM39" s="233"/>
    </row>
    <row r="40" spans="2:39" ht="15" customHeight="1">
      <c r="B40" s="254"/>
      <c r="C40" s="298">
        <v>0.74305555555555547</v>
      </c>
      <c r="D40" s="297">
        <v>60</v>
      </c>
      <c r="E40" s="296">
        <v>0</v>
      </c>
      <c r="F40" s="295">
        <v>2.4305555555555555E-4</v>
      </c>
      <c r="G40" s="294"/>
      <c r="H40" s="294"/>
      <c r="I40" s="294"/>
      <c r="J40" s="293"/>
      <c r="K40" s="292"/>
      <c r="L40" s="292"/>
      <c r="M40" s="291"/>
      <c r="N40" s="291"/>
      <c r="O40" s="290"/>
      <c r="P40" s="289"/>
      <c r="Q40" s="289"/>
      <c r="R40" s="289"/>
      <c r="S40" s="288"/>
      <c r="T40" s="287"/>
      <c r="U40" s="234">
        <v>29.13</v>
      </c>
      <c r="V40" s="286">
        <f t="shared" si="0"/>
        <v>60</v>
      </c>
      <c r="W40" s="285"/>
      <c r="X40" s="285"/>
      <c r="Y40" s="239"/>
      <c r="Z40" s="239"/>
      <c r="AA40" s="239"/>
      <c r="AB40" s="284"/>
      <c r="AC40" s="283"/>
      <c r="AD40" s="282"/>
      <c r="AE40" s="282"/>
      <c r="AF40" s="282"/>
      <c r="AG40" s="282"/>
      <c r="AH40" s="282"/>
      <c r="AI40" s="282"/>
      <c r="AJ40" s="281"/>
      <c r="AK40" s="233"/>
      <c r="AL40" s="233"/>
      <c r="AM40" s="233"/>
    </row>
    <row r="41" spans="2:39" ht="15" customHeight="1">
      <c r="B41" s="254"/>
      <c r="C41" s="310">
        <v>0.75</v>
      </c>
      <c r="D41" s="309">
        <v>40</v>
      </c>
      <c r="E41" s="308">
        <v>0</v>
      </c>
      <c r="F41" s="307">
        <v>2.4305555555555555E-4</v>
      </c>
      <c r="G41" s="306"/>
      <c r="H41" s="305"/>
      <c r="I41" s="305"/>
      <c r="J41" s="299"/>
      <c r="K41" s="292"/>
      <c r="L41" s="292"/>
      <c r="M41" s="291"/>
      <c r="N41" s="291"/>
      <c r="O41" s="290"/>
      <c r="P41" s="289"/>
      <c r="Q41" s="289"/>
      <c r="R41" s="289"/>
      <c r="S41" s="288"/>
      <c r="T41" s="287"/>
      <c r="U41" s="234">
        <v>30.28</v>
      </c>
      <c r="V41" s="286">
        <f t="shared" si="0"/>
        <v>40</v>
      </c>
      <c r="W41" s="285"/>
      <c r="X41" s="285"/>
      <c r="Y41" s="239"/>
      <c r="Z41" s="239"/>
      <c r="AA41" s="239"/>
      <c r="AB41" s="284"/>
      <c r="AC41" s="283"/>
      <c r="AD41" s="282"/>
      <c r="AE41" s="282"/>
      <c r="AF41" s="282"/>
      <c r="AG41" s="282"/>
      <c r="AH41" s="282"/>
      <c r="AI41" s="282"/>
      <c r="AJ41" s="281"/>
      <c r="AK41" s="233"/>
      <c r="AL41" s="233"/>
      <c r="AM41" s="233"/>
    </row>
    <row r="42" spans="2:39" ht="15" customHeight="1">
      <c r="B42" s="254"/>
      <c r="C42" s="304">
        <v>0.75694444444444453</v>
      </c>
      <c r="D42" s="303">
        <v>60</v>
      </c>
      <c r="E42" s="302">
        <v>0</v>
      </c>
      <c r="F42" s="301">
        <v>3.0092592592592595E-4</v>
      </c>
      <c r="G42" s="300"/>
      <c r="H42" s="300"/>
      <c r="I42" s="300"/>
      <c r="J42" s="299"/>
      <c r="K42" s="292"/>
      <c r="L42" s="292"/>
      <c r="M42" s="291"/>
      <c r="N42" s="291"/>
      <c r="O42" s="290"/>
      <c r="P42" s="289"/>
      <c r="Q42" s="289"/>
      <c r="R42" s="289"/>
      <c r="S42" s="288"/>
      <c r="T42" s="287"/>
      <c r="U42" s="234">
        <v>31.4</v>
      </c>
      <c r="V42" s="286">
        <f t="shared" si="0"/>
        <v>60</v>
      </c>
      <c r="W42" s="285"/>
      <c r="X42" s="285"/>
      <c r="Y42" s="239"/>
      <c r="Z42" s="239"/>
      <c r="AA42" s="239"/>
      <c r="AB42" s="284"/>
      <c r="AC42" s="283"/>
      <c r="AD42" s="282"/>
      <c r="AE42" s="282"/>
      <c r="AF42" s="282"/>
      <c r="AG42" s="282"/>
      <c r="AH42" s="282"/>
      <c r="AI42" s="282"/>
      <c r="AJ42" s="281"/>
      <c r="AK42" s="233"/>
      <c r="AL42" s="233"/>
      <c r="AM42" s="233"/>
    </row>
    <row r="43" spans="2:39" ht="15" customHeight="1">
      <c r="B43" s="254"/>
      <c r="C43" s="304">
        <v>0.76388888888888884</v>
      </c>
      <c r="D43" s="303">
        <v>90</v>
      </c>
      <c r="E43" s="302">
        <v>0</v>
      </c>
      <c r="F43" s="301">
        <v>4.0509259259259258E-4</v>
      </c>
      <c r="G43" s="300"/>
      <c r="H43" s="300"/>
      <c r="I43" s="300"/>
      <c r="J43" s="299"/>
      <c r="K43" s="292"/>
      <c r="L43" s="292"/>
      <c r="M43" s="291"/>
      <c r="N43" s="291"/>
      <c r="O43" s="290"/>
      <c r="P43" s="289"/>
      <c r="Q43" s="289"/>
      <c r="R43" s="289"/>
      <c r="S43" s="288"/>
      <c r="T43" s="287"/>
      <c r="U43" s="234">
        <v>32.5</v>
      </c>
      <c r="V43" s="286">
        <f t="shared" si="0"/>
        <v>90</v>
      </c>
      <c r="W43" s="285"/>
      <c r="X43" s="285"/>
      <c r="Y43" s="239"/>
      <c r="Z43" s="239"/>
      <c r="AA43" s="239"/>
      <c r="AB43" s="284"/>
      <c r="AC43" s="283"/>
      <c r="AD43" s="282"/>
      <c r="AE43" s="282"/>
      <c r="AF43" s="282"/>
      <c r="AG43" s="282"/>
      <c r="AH43" s="282"/>
      <c r="AI43" s="282"/>
      <c r="AJ43" s="281"/>
      <c r="AK43" s="233"/>
      <c r="AL43" s="233"/>
      <c r="AM43" s="233"/>
    </row>
    <row r="44" spans="2:39" ht="15" customHeight="1">
      <c r="B44" s="254"/>
      <c r="C44" s="304">
        <v>0.77083333333333337</v>
      </c>
      <c r="D44" s="303">
        <v>70</v>
      </c>
      <c r="E44" s="302">
        <v>0</v>
      </c>
      <c r="F44" s="301">
        <v>3.0092592592592595E-4</v>
      </c>
      <c r="G44" s="300"/>
      <c r="H44" s="300"/>
      <c r="I44" s="300"/>
      <c r="J44" s="299"/>
      <c r="K44" s="292"/>
      <c r="L44" s="292"/>
      <c r="M44" s="291"/>
      <c r="N44" s="291"/>
      <c r="O44" s="290"/>
      <c r="P44" s="289"/>
      <c r="Q44" s="289"/>
      <c r="R44" s="289"/>
      <c r="S44" s="288"/>
      <c r="T44" s="287"/>
      <c r="U44" s="234">
        <v>33.700000000000003</v>
      </c>
      <c r="V44" s="286">
        <f t="shared" si="0"/>
        <v>70</v>
      </c>
      <c r="W44" s="285"/>
      <c r="X44" s="285"/>
      <c r="Y44" s="239"/>
      <c r="Z44" s="239"/>
      <c r="AA44" s="239"/>
      <c r="AB44" s="284"/>
      <c r="AC44" s="283"/>
      <c r="AD44" s="282"/>
      <c r="AE44" s="282"/>
      <c r="AF44" s="282"/>
      <c r="AG44" s="282"/>
      <c r="AH44" s="282"/>
      <c r="AI44" s="282"/>
      <c r="AJ44" s="281"/>
      <c r="AK44" s="233"/>
      <c r="AL44" s="233"/>
      <c r="AM44" s="233"/>
    </row>
    <row r="45" spans="2:39" ht="15" customHeight="1">
      <c r="B45" s="254"/>
      <c r="C45" s="304">
        <v>0.77777777777777779</v>
      </c>
      <c r="D45" s="303">
        <v>90</v>
      </c>
      <c r="E45" s="302">
        <v>0</v>
      </c>
      <c r="F45" s="301">
        <v>4.7453703703703704E-4</v>
      </c>
      <c r="G45" s="300"/>
      <c r="H45" s="300"/>
      <c r="I45" s="300"/>
      <c r="J45" s="299"/>
      <c r="K45" s="292"/>
      <c r="L45" s="292"/>
      <c r="M45" s="291"/>
      <c r="N45" s="291"/>
      <c r="O45" s="290"/>
      <c r="P45" s="289"/>
      <c r="Q45" s="289"/>
      <c r="R45" s="289"/>
      <c r="S45" s="288"/>
      <c r="T45" s="287"/>
      <c r="U45" s="234">
        <v>34.770000000000003</v>
      </c>
      <c r="V45" s="286">
        <f t="shared" si="0"/>
        <v>90</v>
      </c>
      <c r="W45" s="285"/>
      <c r="X45" s="285"/>
      <c r="Y45" s="239"/>
      <c r="Z45" s="239"/>
      <c r="AA45" s="239"/>
      <c r="AB45" s="284"/>
      <c r="AC45" s="283"/>
      <c r="AD45" s="282"/>
      <c r="AE45" s="282"/>
      <c r="AF45" s="282"/>
      <c r="AG45" s="282"/>
      <c r="AH45" s="282"/>
      <c r="AI45" s="282"/>
      <c r="AJ45" s="281"/>
      <c r="AK45" s="233"/>
      <c r="AL45" s="233"/>
      <c r="AM45" s="233"/>
    </row>
    <row r="46" spans="2:39" ht="15" customHeight="1">
      <c r="B46" s="254"/>
      <c r="C46" s="298">
        <v>0.78472222222222221</v>
      </c>
      <c r="D46" s="297">
        <v>70</v>
      </c>
      <c r="E46" s="296">
        <v>0</v>
      </c>
      <c r="F46" s="295">
        <v>3.0092592592592595E-4</v>
      </c>
      <c r="G46" s="294"/>
      <c r="H46" s="294"/>
      <c r="I46" s="294"/>
      <c r="J46" s="293"/>
      <c r="K46" s="292"/>
      <c r="L46" s="292"/>
      <c r="M46" s="291"/>
      <c r="N46" s="291"/>
      <c r="O46" s="290"/>
      <c r="P46" s="289"/>
      <c r="Q46" s="289"/>
      <c r="R46" s="289"/>
      <c r="S46" s="288"/>
      <c r="T46" s="287"/>
      <c r="U46" s="234">
        <v>35.9</v>
      </c>
      <c r="V46" s="286">
        <f t="shared" si="0"/>
        <v>70</v>
      </c>
      <c r="W46" s="285"/>
      <c r="X46" s="285"/>
      <c r="Y46" s="239"/>
      <c r="Z46" s="239"/>
      <c r="AA46" s="239"/>
      <c r="AB46" s="284"/>
      <c r="AC46" s="283"/>
      <c r="AD46" s="282"/>
      <c r="AE46" s="282"/>
      <c r="AF46" s="282"/>
      <c r="AG46" s="282"/>
      <c r="AH46" s="282"/>
      <c r="AI46" s="282"/>
      <c r="AJ46" s="281"/>
      <c r="AK46" s="233"/>
      <c r="AL46" s="233"/>
      <c r="AM46" s="233"/>
    </row>
    <row r="47" spans="2:39" ht="25.5" customHeight="1">
      <c r="B47" s="254"/>
      <c r="C47" s="280" t="s">
        <v>281</v>
      </c>
      <c r="D47" s="271"/>
      <c r="E47" s="271"/>
      <c r="F47" s="271"/>
      <c r="G47" s="271"/>
      <c r="H47" s="271"/>
      <c r="I47" s="271"/>
      <c r="J47" s="271"/>
      <c r="K47" s="271"/>
      <c r="L47" s="279"/>
      <c r="M47" s="278"/>
      <c r="N47" s="277"/>
      <c r="O47" s="276"/>
      <c r="P47" s="275"/>
      <c r="Q47" s="275"/>
      <c r="R47" s="275"/>
      <c r="S47" s="274"/>
      <c r="T47" s="246"/>
      <c r="U47" s="238"/>
      <c r="V47" s="239"/>
      <c r="W47" s="239"/>
      <c r="X47" s="239"/>
      <c r="Y47" s="239"/>
      <c r="Z47" s="239"/>
      <c r="AA47" s="239"/>
      <c r="AB47" s="239"/>
      <c r="AC47" s="241"/>
      <c r="AD47" s="240"/>
      <c r="AE47" s="240"/>
      <c r="AF47" s="240"/>
      <c r="AG47" s="240"/>
      <c r="AH47" s="240"/>
      <c r="AI47" s="240"/>
      <c r="AJ47" s="238"/>
    </row>
    <row r="48" spans="2:39" ht="5.0999999999999996" customHeight="1">
      <c r="B48" s="254"/>
      <c r="C48" s="273"/>
      <c r="D48" s="271"/>
      <c r="E48" s="271"/>
      <c r="F48" s="271"/>
      <c r="G48" s="271"/>
      <c r="H48" s="271"/>
      <c r="I48" s="271"/>
      <c r="J48" s="271"/>
      <c r="K48" s="271"/>
      <c r="L48" s="272"/>
      <c r="M48" s="272"/>
      <c r="N48" s="271"/>
      <c r="O48" s="270"/>
      <c r="P48" s="269"/>
      <c r="Q48" s="269"/>
      <c r="R48" s="269"/>
      <c r="S48" s="269"/>
      <c r="T48" s="246"/>
      <c r="U48" s="238"/>
      <c r="V48" s="239"/>
      <c r="W48" s="239"/>
      <c r="X48" s="239"/>
      <c r="Y48" s="239"/>
      <c r="Z48" s="239"/>
      <c r="AA48" s="239"/>
      <c r="AB48" s="239"/>
      <c r="AC48" s="241"/>
      <c r="AD48" s="240"/>
      <c r="AE48" s="240"/>
      <c r="AF48" s="240"/>
      <c r="AG48" s="240"/>
      <c r="AH48" s="240"/>
      <c r="AI48" s="240"/>
      <c r="AJ48" s="238"/>
    </row>
    <row r="49" spans="2:36" ht="15" customHeight="1">
      <c r="B49" s="254"/>
      <c r="C49" s="268"/>
      <c r="D49" s="267" t="s">
        <v>280</v>
      </c>
      <c r="E49" s="265"/>
      <c r="F49" s="265"/>
      <c r="G49" s="265"/>
      <c r="H49" s="265"/>
      <c r="I49" s="265"/>
      <c r="J49" s="265"/>
      <c r="K49" s="265"/>
      <c r="L49" s="266"/>
      <c r="M49" s="266"/>
      <c r="N49" s="265"/>
      <c r="O49" s="264"/>
      <c r="P49" s="263"/>
      <c r="Q49" s="263"/>
      <c r="R49" s="263"/>
      <c r="S49" s="262"/>
      <c r="T49" s="246"/>
      <c r="U49" s="238"/>
      <c r="V49" s="239"/>
      <c r="W49" s="239"/>
      <c r="X49" s="239"/>
      <c r="Y49" s="239"/>
      <c r="Z49" s="239"/>
      <c r="AA49" s="239"/>
      <c r="AB49" s="239"/>
      <c r="AC49" s="241"/>
      <c r="AD49" s="240"/>
      <c r="AE49" s="240"/>
      <c r="AF49" s="240"/>
      <c r="AG49" s="240"/>
      <c r="AH49" s="240"/>
      <c r="AI49" s="240"/>
      <c r="AJ49" s="238"/>
    </row>
    <row r="50" spans="2:36" ht="15" customHeight="1">
      <c r="B50" s="254"/>
      <c r="C50" s="261" t="s">
        <v>279</v>
      </c>
      <c r="D50" s="260" t="s">
        <v>278</v>
      </c>
      <c r="E50" s="258"/>
      <c r="F50" s="258"/>
      <c r="G50" s="258"/>
      <c r="H50" s="258"/>
      <c r="I50" s="258"/>
      <c r="J50" s="258"/>
      <c r="K50" s="258"/>
      <c r="L50" s="259"/>
      <c r="M50" s="259"/>
      <c r="N50" s="258"/>
      <c r="O50" s="257"/>
      <c r="P50" s="256"/>
      <c r="Q50" s="256"/>
      <c r="R50" s="256"/>
      <c r="S50" s="255"/>
      <c r="T50" s="246"/>
      <c r="U50" s="238"/>
      <c r="V50" s="239"/>
      <c r="W50" s="239"/>
      <c r="X50" s="239"/>
      <c r="Y50" s="239"/>
      <c r="Z50" s="239"/>
      <c r="AA50" s="239"/>
      <c r="AB50" s="239"/>
      <c r="AC50" s="241"/>
      <c r="AD50" s="240"/>
      <c r="AE50" s="240"/>
      <c r="AF50" s="240"/>
      <c r="AG50" s="240"/>
      <c r="AH50" s="240"/>
      <c r="AI50" s="240"/>
      <c r="AJ50" s="238"/>
    </row>
    <row r="51" spans="2:36" ht="15" customHeight="1">
      <c r="B51" s="254"/>
      <c r="C51" s="253"/>
      <c r="D51" s="252" t="s">
        <v>277</v>
      </c>
      <c r="E51" s="250"/>
      <c r="F51" s="250"/>
      <c r="G51" s="250"/>
      <c r="H51" s="250"/>
      <c r="I51" s="250"/>
      <c r="J51" s="250"/>
      <c r="K51" s="250"/>
      <c r="L51" s="251"/>
      <c r="M51" s="251"/>
      <c r="N51" s="250"/>
      <c r="O51" s="249"/>
      <c r="P51" s="248"/>
      <c r="Q51" s="248"/>
      <c r="R51" s="248"/>
      <c r="S51" s="247"/>
      <c r="T51" s="246"/>
      <c r="U51" s="238"/>
      <c r="V51" s="239"/>
      <c r="W51" s="239"/>
      <c r="X51" s="239"/>
      <c r="Y51" s="239"/>
      <c r="Z51" s="239"/>
      <c r="AA51" s="239"/>
      <c r="AB51" s="239"/>
      <c r="AC51" s="241"/>
      <c r="AD51" s="240"/>
      <c r="AE51" s="240"/>
      <c r="AF51" s="240"/>
      <c r="AG51" s="240"/>
      <c r="AH51" s="240"/>
      <c r="AI51" s="240"/>
      <c r="AJ51" s="238"/>
    </row>
    <row r="52" spans="2:36" ht="5.0999999999999996" customHeight="1">
      <c r="B52" s="245"/>
      <c r="C52" s="244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2"/>
      <c r="U52" s="238"/>
      <c r="V52" s="239"/>
      <c r="W52" s="239"/>
      <c r="X52" s="239"/>
      <c r="Y52" s="239"/>
      <c r="Z52" s="239"/>
      <c r="AA52" s="239"/>
      <c r="AB52" s="239"/>
      <c r="AC52" s="241"/>
      <c r="AD52" s="240"/>
      <c r="AE52" s="240"/>
      <c r="AF52" s="240"/>
      <c r="AG52" s="240"/>
      <c r="AH52" s="240"/>
      <c r="AI52" s="240"/>
      <c r="AJ52" s="238"/>
    </row>
    <row r="53" spans="2:36">
      <c r="U53" s="238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8"/>
    </row>
    <row r="54" spans="2:36">
      <c r="U54" s="238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8"/>
    </row>
    <row r="55" spans="2:36">
      <c r="U55" s="238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8"/>
    </row>
    <row r="56" spans="2:36">
      <c r="U56" s="238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8"/>
    </row>
    <row r="57" spans="2:36">
      <c r="U57" s="238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8"/>
    </row>
    <row r="58" spans="2:36">
      <c r="U58" s="238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8"/>
    </row>
    <row r="59" spans="2:36">
      <c r="U59" s="238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8"/>
    </row>
    <row r="60" spans="2:36">
      <c r="U60" s="238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8"/>
    </row>
    <row r="61" spans="2:36">
      <c r="U61" s="238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8"/>
    </row>
    <row r="62" spans="2:36">
      <c r="U62" s="238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8"/>
    </row>
    <row r="63" spans="2:36">
      <c r="U63" s="238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8"/>
    </row>
    <row r="64" spans="2:36">
      <c r="U64" s="238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8"/>
    </row>
    <row r="65" spans="21:36">
      <c r="U65" s="238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8"/>
    </row>
    <row r="66" spans="21:36">
      <c r="U66" s="238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8"/>
    </row>
    <row r="67" spans="21:36">
      <c r="U67" s="238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8"/>
    </row>
    <row r="68" spans="21:36">
      <c r="U68" s="238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8"/>
    </row>
    <row r="69" spans="21:36">
      <c r="U69" s="238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8"/>
    </row>
    <row r="70" spans="21:36">
      <c r="U70" s="238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8"/>
    </row>
    <row r="71" spans="21:36">
      <c r="U71" s="238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8"/>
    </row>
    <row r="72" spans="21:36">
      <c r="U72" s="238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8"/>
    </row>
    <row r="73" spans="21:36">
      <c r="U73" s="238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8"/>
    </row>
    <row r="74" spans="21:36">
      <c r="U74" s="238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8"/>
    </row>
    <row r="75" spans="21:36">
      <c r="U75" s="238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8"/>
    </row>
    <row r="76" spans="21:36">
      <c r="U76" s="238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8"/>
    </row>
    <row r="77" spans="21:36">
      <c r="U77" s="238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8"/>
    </row>
    <row r="78" spans="21:36">
      <c r="U78" s="238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8"/>
    </row>
    <row r="79" spans="21:36">
      <c r="U79" s="238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8"/>
    </row>
    <row r="80" spans="21:36">
      <c r="U80" s="238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8"/>
    </row>
    <row r="81" spans="21:36">
      <c r="U81" s="238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8"/>
    </row>
    <row r="82" spans="21:36">
      <c r="U82" s="238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8"/>
    </row>
    <row r="83" spans="21:36">
      <c r="U83" s="238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8"/>
    </row>
    <row r="84" spans="21:36">
      <c r="U84" s="238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8"/>
    </row>
    <row r="85" spans="21:36">
      <c r="U85" s="238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8"/>
    </row>
    <row r="86" spans="21:36">
      <c r="U86" s="238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8"/>
    </row>
    <row r="87" spans="21:36">
      <c r="U87" s="238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8"/>
    </row>
    <row r="88" spans="21:36">
      <c r="U88" s="238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8"/>
    </row>
    <row r="89" spans="21:36">
      <c r="U89" s="238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8"/>
    </row>
    <row r="90" spans="21:36">
      <c r="U90" s="238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8"/>
    </row>
    <row r="91" spans="21:36">
      <c r="U91" s="238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8"/>
    </row>
    <row r="92" spans="21:36">
      <c r="U92" s="238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8"/>
    </row>
    <row r="93" spans="21:36">
      <c r="U93" s="238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8"/>
    </row>
    <row r="94" spans="21:36">
      <c r="U94" s="238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8"/>
    </row>
    <row r="95" spans="21:36">
      <c r="U95" s="238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8"/>
    </row>
    <row r="96" spans="21:36">
      <c r="U96" s="238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8"/>
    </row>
    <row r="97" spans="21:36">
      <c r="U97" s="238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8"/>
    </row>
    <row r="98" spans="21:36">
      <c r="U98" s="238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8"/>
    </row>
    <row r="99" spans="21:36">
      <c r="U99" s="238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8"/>
    </row>
    <row r="100" spans="21:36">
      <c r="U100" s="238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8"/>
    </row>
    <row r="101" spans="21:36">
      <c r="U101" s="238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8"/>
    </row>
    <row r="102" spans="21:36">
      <c r="U102" s="238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8"/>
    </row>
    <row r="103" spans="21:36">
      <c r="U103" s="238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8"/>
    </row>
    <row r="104" spans="21:36">
      <c r="U104" s="238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8"/>
    </row>
    <row r="105" spans="21:36">
      <c r="U105" s="238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8"/>
    </row>
    <row r="106" spans="21:36">
      <c r="U106" s="238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8"/>
    </row>
    <row r="107" spans="21:36">
      <c r="U107" s="238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8"/>
    </row>
    <row r="108" spans="21:36">
      <c r="U108" s="238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8"/>
    </row>
    <row r="109" spans="21:36">
      <c r="U109" s="238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8"/>
    </row>
    <row r="110" spans="21:36">
      <c r="U110" s="238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8"/>
    </row>
    <row r="111" spans="21:36">
      <c r="U111" s="238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8"/>
    </row>
    <row r="112" spans="21:36">
      <c r="U112" s="238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8"/>
    </row>
    <row r="113" spans="21:36">
      <c r="U113" s="238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8"/>
    </row>
    <row r="114" spans="21:36">
      <c r="U114" s="238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8"/>
    </row>
    <row r="115" spans="21:36">
      <c r="U115" s="238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8"/>
    </row>
    <row r="116" spans="21:36">
      <c r="U116" s="238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8"/>
    </row>
    <row r="117" spans="21:36">
      <c r="U117" s="238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8"/>
    </row>
    <row r="118" spans="21:36">
      <c r="U118" s="238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8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2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233" customWidth="1"/>
    <col min="2" max="2" width="0.875" style="237" customWidth="1"/>
    <col min="3" max="3" width="8.125" style="236" customWidth="1"/>
    <col min="4" max="6" width="6.625" style="233" customWidth="1"/>
    <col min="7" max="10" width="3.25" style="233" customWidth="1"/>
    <col min="11" max="11" width="3.5" style="233" customWidth="1"/>
    <col min="12" max="18" width="5.625" style="233" customWidth="1"/>
    <col min="19" max="19" width="5" style="233" customWidth="1"/>
    <col min="20" max="20" width="1.625" style="233" customWidth="1"/>
    <col min="21" max="21" width="9" style="234"/>
    <col min="22" max="22" width="8.875" style="235" customWidth="1"/>
    <col min="23" max="24" width="4.625" style="235" customWidth="1"/>
    <col min="25" max="26" width="9" style="235"/>
    <col min="27" max="27" width="16.375" style="235" bestFit="1" customWidth="1"/>
    <col min="28" max="35" width="9" style="235"/>
    <col min="36" max="62" width="9" style="234"/>
    <col min="63" max="16384" width="9" style="233"/>
  </cols>
  <sheetData>
    <row r="2" spans="2:39" ht="20.100000000000001" customHeight="1">
      <c r="B2" s="395" t="s">
        <v>302</v>
      </c>
      <c r="C2" s="394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2"/>
    </row>
    <row r="3" spans="2:39" ht="20.100000000000001" customHeight="1">
      <c r="B3" s="254"/>
      <c r="C3" s="384" t="s">
        <v>301</v>
      </c>
      <c r="D3" s="391"/>
      <c r="E3" s="391"/>
      <c r="F3" s="391"/>
      <c r="G3" s="391"/>
      <c r="H3" s="391"/>
      <c r="I3" s="391"/>
      <c r="J3" s="391"/>
      <c r="K3" s="476" t="s">
        <v>300</v>
      </c>
      <c r="L3" s="269"/>
      <c r="M3" s="269"/>
      <c r="N3" s="269"/>
      <c r="O3" s="269"/>
      <c r="P3" s="269"/>
      <c r="Q3" s="269"/>
      <c r="R3" s="269"/>
      <c r="S3" s="269"/>
      <c r="T3" s="246"/>
    </row>
    <row r="4" spans="2:39" ht="30" customHeight="1">
      <c r="B4" s="254"/>
      <c r="C4" s="390" t="s">
        <v>299</v>
      </c>
      <c r="D4" s="389"/>
      <c r="E4" s="389"/>
      <c r="F4" s="389"/>
      <c r="G4" s="389"/>
      <c r="H4" s="389"/>
      <c r="I4" s="389"/>
      <c r="J4" s="389"/>
      <c r="K4" s="477"/>
      <c r="L4" s="269"/>
      <c r="M4" s="269"/>
      <c r="N4" s="269"/>
      <c r="O4" s="269"/>
      <c r="P4" s="269"/>
      <c r="Q4" s="269"/>
      <c r="R4" s="269"/>
      <c r="S4" s="269"/>
      <c r="T4" s="246"/>
    </row>
    <row r="5" spans="2:39" ht="20.100000000000001" customHeight="1">
      <c r="B5" s="383"/>
      <c r="C5" s="388" t="s">
        <v>298</v>
      </c>
      <c r="D5" s="381"/>
      <c r="E5" s="381"/>
      <c r="F5" s="381"/>
      <c r="G5" s="381"/>
      <c r="H5" s="381"/>
      <c r="I5" s="381"/>
      <c r="J5" s="381"/>
      <c r="K5" s="477"/>
      <c r="L5" s="269"/>
      <c r="M5" s="269"/>
      <c r="N5" s="269"/>
      <c r="O5" s="269"/>
      <c r="P5" s="269"/>
      <c r="Q5" s="269"/>
      <c r="R5" s="269"/>
      <c r="S5" s="269"/>
      <c r="T5" s="246"/>
    </row>
    <row r="6" spans="2:39" ht="30" customHeight="1">
      <c r="B6" s="245"/>
      <c r="C6" s="386" t="s">
        <v>306</v>
      </c>
      <c r="D6" s="275"/>
      <c r="E6" s="275"/>
      <c r="F6" s="275"/>
      <c r="G6" s="275"/>
      <c r="H6" s="275"/>
      <c r="I6" s="275"/>
      <c r="J6" s="275"/>
      <c r="K6" s="477"/>
      <c r="L6" s="269"/>
      <c r="M6" s="269"/>
      <c r="N6" s="269"/>
      <c r="O6" s="269"/>
      <c r="P6" s="269"/>
      <c r="Q6" s="269"/>
      <c r="R6" s="269"/>
      <c r="S6" s="269"/>
      <c r="T6" s="246"/>
    </row>
    <row r="7" spans="2:39" ht="20.100000000000001" customHeight="1">
      <c r="B7" s="383"/>
      <c r="C7" s="387" t="s">
        <v>296</v>
      </c>
      <c r="D7" s="381"/>
      <c r="E7" s="381"/>
      <c r="F7" s="381"/>
      <c r="G7" s="381"/>
      <c r="H7" s="381"/>
      <c r="I7" s="381"/>
      <c r="J7" s="381"/>
      <c r="K7" s="477"/>
      <c r="L7" s="269"/>
      <c r="M7" s="269"/>
      <c r="N7" s="269"/>
      <c r="O7" s="269"/>
      <c r="P7" s="269"/>
      <c r="Q7" s="269"/>
      <c r="R7" s="269"/>
      <c r="S7" s="269"/>
      <c r="T7" s="246"/>
    </row>
    <row r="8" spans="2:39" ht="30" customHeight="1">
      <c r="B8" s="245"/>
      <c r="C8" s="386" t="s">
        <v>295</v>
      </c>
      <c r="D8" s="275"/>
      <c r="E8" s="275"/>
      <c r="F8" s="275"/>
      <c r="G8" s="275"/>
      <c r="H8" s="275"/>
      <c r="I8" s="275"/>
      <c r="J8" s="275"/>
      <c r="K8" s="477"/>
      <c r="L8" s="269"/>
      <c r="M8" s="269"/>
      <c r="N8" s="269"/>
      <c r="O8" s="269"/>
      <c r="P8" s="269"/>
      <c r="Q8" s="269"/>
      <c r="R8" s="269"/>
      <c r="S8" s="269"/>
      <c r="T8" s="246"/>
    </row>
    <row r="9" spans="2:39" ht="20.100000000000001" customHeight="1">
      <c r="B9" s="254"/>
      <c r="C9" s="385" t="s">
        <v>294</v>
      </c>
      <c r="D9" s="269"/>
      <c r="E9" s="269"/>
      <c r="F9" s="269"/>
      <c r="G9" s="269"/>
      <c r="H9" s="269"/>
      <c r="I9" s="269"/>
      <c r="J9" s="269"/>
      <c r="K9" s="477"/>
      <c r="L9" s="269"/>
      <c r="M9" s="269"/>
      <c r="N9" s="269"/>
      <c r="O9" s="269"/>
      <c r="P9" s="269"/>
      <c r="Q9" s="269"/>
      <c r="R9" s="269"/>
      <c r="S9" s="269"/>
      <c r="T9" s="246"/>
    </row>
    <row r="10" spans="2:39" ht="30" customHeight="1">
      <c r="B10" s="254"/>
      <c r="C10" s="384"/>
      <c r="D10" s="269"/>
      <c r="E10" s="269"/>
      <c r="F10" s="269"/>
      <c r="G10" s="269"/>
      <c r="H10" s="269"/>
      <c r="I10" s="269"/>
      <c r="J10" s="269"/>
      <c r="K10" s="477"/>
      <c r="L10" s="269"/>
      <c r="M10" s="269"/>
      <c r="N10" s="269"/>
      <c r="O10" s="269"/>
      <c r="P10" s="269"/>
      <c r="Q10" s="269"/>
      <c r="R10" s="269"/>
      <c r="S10" s="269"/>
      <c r="T10" s="246"/>
    </row>
    <row r="11" spans="2:39" ht="12" customHeight="1">
      <c r="B11" s="383"/>
      <c r="C11" s="382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0"/>
      <c r="U11" s="281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1"/>
      <c r="AK11" s="233"/>
      <c r="AL11" s="233"/>
      <c r="AM11" s="233"/>
    </row>
    <row r="12" spans="2:39" ht="12.6" customHeight="1">
      <c r="B12" s="254"/>
      <c r="C12" s="379" t="s">
        <v>124</v>
      </c>
      <c r="D12" s="478" t="s">
        <v>305</v>
      </c>
      <c r="E12" s="479"/>
      <c r="F12" s="479"/>
      <c r="G12" s="479"/>
      <c r="H12" s="479"/>
      <c r="I12" s="479"/>
      <c r="J12" s="480"/>
      <c r="K12" s="378"/>
      <c r="L12" s="377" t="s">
        <v>292</v>
      </c>
      <c r="M12" s="376"/>
      <c r="N12" s="376"/>
      <c r="O12" s="376"/>
      <c r="P12" s="375"/>
      <c r="Q12" s="375"/>
      <c r="R12" s="375"/>
      <c r="S12" s="374"/>
      <c r="T12" s="368" t="s">
        <v>304</v>
      </c>
      <c r="U12" s="235" t="s">
        <v>290</v>
      </c>
      <c r="V12" s="239"/>
      <c r="W12" s="239"/>
      <c r="X12" s="239"/>
      <c r="Y12" s="239"/>
      <c r="Z12" s="239"/>
      <c r="AA12" s="239"/>
      <c r="AB12" s="284"/>
      <c r="AC12" s="284"/>
      <c r="AD12" s="284"/>
      <c r="AE12" s="284"/>
      <c r="AF12" s="284"/>
      <c r="AG12" s="284"/>
      <c r="AH12" s="284"/>
      <c r="AI12" s="284"/>
      <c r="AJ12" s="281"/>
      <c r="AK12" s="233"/>
      <c r="AL12" s="233"/>
      <c r="AM12" s="233"/>
    </row>
    <row r="13" spans="2:39" ht="12.6" customHeight="1">
      <c r="B13" s="254"/>
      <c r="C13" s="373"/>
      <c r="D13" s="372" t="s">
        <v>286</v>
      </c>
      <c r="E13" s="371" t="s">
        <v>289</v>
      </c>
      <c r="F13" s="371" t="s">
        <v>288</v>
      </c>
      <c r="G13" s="481" t="s">
        <v>287</v>
      </c>
      <c r="H13" s="482"/>
      <c r="I13" s="482"/>
      <c r="J13" s="483"/>
      <c r="K13" s="370"/>
      <c r="L13" s="370"/>
      <c r="M13" s="369"/>
      <c r="N13" s="360"/>
      <c r="O13" s="369"/>
      <c r="P13" s="330"/>
      <c r="Q13" s="330"/>
      <c r="R13" s="330"/>
      <c r="S13" s="368"/>
      <c r="T13" s="367"/>
      <c r="V13" s="366" t="s">
        <v>286</v>
      </c>
      <c r="W13" s="365"/>
      <c r="X13" s="365"/>
      <c r="Y13" s="239"/>
      <c r="Z13" s="239"/>
      <c r="AA13" s="239"/>
      <c r="AB13" s="284"/>
      <c r="AC13" s="284"/>
      <c r="AD13" s="284"/>
      <c r="AE13" s="284"/>
      <c r="AF13" s="284"/>
      <c r="AG13" s="284"/>
      <c r="AH13" s="284"/>
      <c r="AI13" s="284"/>
      <c r="AJ13" s="281"/>
      <c r="AK13" s="233"/>
      <c r="AL13" s="233"/>
      <c r="AM13" s="233"/>
    </row>
    <row r="14" spans="2:39" ht="12.6" customHeight="1">
      <c r="B14" s="254"/>
      <c r="C14" s="364" t="s">
        <v>285</v>
      </c>
      <c r="D14" s="362" t="s">
        <v>303</v>
      </c>
      <c r="E14" s="363" t="s">
        <v>283</v>
      </c>
      <c r="F14" s="363" t="s">
        <v>282</v>
      </c>
      <c r="G14" s="484"/>
      <c r="H14" s="485"/>
      <c r="I14" s="485"/>
      <c r="J14" s="486"/>
      <c r="K14" s="361"/>
      <c r="L14" s="361"/>
      <c r="M14" s="360"/>
      <c r="N14" s="360"/>
      <c r="O14" s="360"/>
      <c r="P14" s="359"/>
      <c r="Q14" s="359"/>
      <c r="R14" s="358"/>
      <c r="S14" s="357"/>
      <c r="T14" s="357"/>
      <c r="V14" s="285"/>
      <c r="W14" s="356"/>
      <c r="X14" s="356"/>
      <c r="Y14" s="239"/>
      <c r="Z14" s="239"/>
      <c r="AA14" s="239"/>
      <c r="AB14" s="284"/>
      <c r="AC14" s="284"/>
      <c r="AD14" s="284"/>
      <c r="AE14" s="284"/>
      <c r="AF14" s="284"/>
      <c r="AG14" s="284"/>
      <c r="AH14" s="284"/>
      <c r="AI14" s="355"/>
      <c r="AJ14" s="281"/>
      <c r="AK14" s="233"/>
      <c r="AL14" s="233"/>
      <c r="AM14" s="233"/>
    </row>
    <row r="15" spans="2:39" ht="15" customHeight="1">
      <c r="B15" s="254"/>
      <c r="C15" s="347">
        <v>0.29166666666666802</v>
      </c>
      <c r="D15" s="354">
        <v>30</v>
      </c>
      <c r="E15" s="353">
        <v>0</v>
      </c>
      <c r="F15" s="352">
        <v>1.6203703703703703E-4</v>
      </c>
      <c r="G15" s="343"/>
      <c r="H15" s="351"/>
      <c r="I15" s="351"/>
      <c r="J15" s="350"/>
      <c r="K15" s="341"/>
      <c r="L15" s="329"/>
      <c r="M15" s="328"/>
      <c r="N15" s="328"/>
      <c r="O15" s="327"/>
      <c r="P15" s="289"/>
      <c r="Q15" s="289"/>
      <c r="R15" s="289"/>
      <c r="S15" s="326"/>
      <c r="T15" s="349"/>
      <c r="U15" s="234">
        <v>1.05</v>
      </c>
      <c r="V15" s="286">
        <f t="shared" ref="V15:V46" si="0">D15-E15</f>
        <v>30</v>
      </c>
      <c r="W15" s="285"/>
      <c r="X15" s="285"/>
      <c r="Y15" s="239"/>
      <c r="Z15" s="239"/>
      <c r="AA15" s="239"/>
      <c r="AB15" s="284"/>
      <c r="AC15" s="283"/>
      <c r="AD15" s="282"/>
      <c r="AE15" s="282"/>
      <c r="AF15" s="282"/>
      <c r="AG15" s="282"/>
      <c r="AH15" s="282"/>
      <c r="AI15" s="282"/>
      <c r="AJ15" s="281"/>
      <c r="AK15" s="233"/>
      <c r="AL15" s="233"/>
      <c r="AM15" s="233"/>
    </row>
    <row r="16" spans="2:39" ht="15" customHeight="1">
      <c r="B16" s="254"/>
      <c r="C16" s="304">
        <v>0.29861111111111199</v>
      </c>
      <c r="D16" s="303">
        <v>45</v>
      </c>
      <c r="E16" s="302">
        <v>0</v>
      </c>
      <c r="F16" s="301">
        <v>2.199074074074074E-4</v>
      </c>
      <c r="G16" s="337"/>
      <c r="H16" s="337"/>
      <c r="I16" s="337"/>
      <c r="J16" s="299"/>
      <c r="K16" s="348"/>
      <c r="L16" s="292"/>
      <c r="M16" s="291"/>
      <c r="N16" s="291"/>
      <c r="O16" s="290"/>
      <c r="P16" s="289"/>
      <c r="Q16" s="289"/>
      <c r="R16" s="289"/>
      <c r="S16" s="288"/>
      <c r="T16" s="287"/>
      <c r="U16" s="234">
        <v>2.16</v>
      </c>
      <c r="V16" s="286">
        <f t="shared" si="0"/>
        <v>45</v>
      </c>
      <c r="W16" s="285"/>
      <c r="X16" s="285"/>
      <c r="Y16" s="239"/>
      <c r="Z16" s="239"/>
      <c r="AA16" s="239"/>
      <c r="AB16" s="284"/>
      <c r="AC16" s="283"/>
      <c r="AD16" s="282"/>
      <c r="AE16" s="282"/>
      <c r="AF16" s="282"/>
      <c r="AG16" s="282"/>
      <c r="AH16" s="282"/>
      <c r="AI16" s="282"/>
      <c r="AJ16" s="281"/>
      <c r="AK16" s="233"/>
      <c r="AL16" s="233"/>
      <c r="AM16" s="233"/>
    </row>
    <row r="17" spans="2:39" ht="15" customHeight="1">
      <c r="B17" s="254"/>
      <c r="C17" s="304">
        <v>0.30555555555555702</v>
      </c>
      <c r="D17" s="340">
        <v>50</v>
      </c>
      <c r="E17" s="339">
        <v>0</v>
      </c>
      <c r="F17" s="338">
        <v>2.4305555555555555E-4</v>
      </c>
      <c r="G17" s="337"/>
      <c r="H17" s="337"/>
      <c r="I17" s="337"/>
      <c r="J17" s="336"/>
      <c r="K17" s="341"/>
      <c r="L17" s="329"/>
      <c r="M17" s="328"/>
      <c r="N17" s="328"/>
      <c r="O17" s="327"/>
      <c r="P17" s="289"/>
      <c r="Q17" s="289"/>
      <c r="R17" s="289"/>
      <c r="S17" s="326"/>
      <c r="T17" s="325"/>
      <c r="U17" s="234">
        <v>3.3</v>
      </c>
      <c r="V17" s="286">
        <f t="shared" si="0"/>
        <v>50</v>
      </c>
      <c r="W17" s="285"/>
      <c r="X17" s="285"/>
      <c r="Y17" s="239"/>
      <c r="Z17" s="239"/>
      <c r="AA17" s="239"/>
      <c r="AB17" s="284"/>
      <c r="AC17" s="283"/>
      <c r="AD17" s="282"/>
      <c r="AE17" s="282"/>
      <c r="AF17" s="282"/>
      <c r="AG17" s="282"/>
      <c r="AH17" s="282"/>
      <c r="AI17" s="282"/>
      <c r="AJ17" s="281"/>
      <c r="AK17" s="233"/>
      <c r="AL17" s="233"/>
      <c r="AM17" s="233"/>
    </row>
    <row r="18" spans="2:39" ht="15" customHeight="1">
      <c r="B18" s="254"/>
      <c r="C18" s="304">
        <v>0.312500000000001</v>
      </c>
      <c r="D18" s="303">
        <v>90</v>
      </c>
      <c r="E18" s="302">
        <v>0</v>
      </c>
      <c r="F18" s="301">
        <v>3.8194444444444446E-4</v>
      </c>
      <c r="G18" s="337"/>
      <c r="H18" s="337"/>
      <c r="I18" s="337"/>
      <c r="J18" s="299"/>
      <c r="K18" s="348"/>
      <c r="L18" s="292"/>
      <c r="M18" s="291"/>
      <c r="N18" s="291"/>
      <c r="O18" s="290"/>
      <c r="P18" s="289"/>
      <c r="Q18" s="289"/>
      <c r="R18" s="289"/>
      <c r="S18" s="288"/>
      <c r="T18" s="287"/>
      <c r="U18" s="234">
        <v>4.4000000000000004</v>
      </c>
      <c r="V18" s="286">
        <f t="shared" si="0"/>
        <v>90</v>
      </c>
      <c r="W18" s="285"/>
      <c r="X18" s="285"/>
      <c r="Y18" s="239"/>
      <c r="Z18" s="239"/>
      <c r="AA18" s="239"/>
      <c r="AB18" s="284"/>
      <c r="AC18" s="283"/>
      <c r="AD18" s="282"/>
      <c r="AE18" s="282"/>
      <c r="AF18" s="282"/>
      <c r="AG18" s="282"/>
      <c r="AH18" s="282"/>
      <c r="AI18" s="282"/>
      <c r="AJ18" s="281"/>
      <c r="AK18" s="233"/>
      <c r="AL18" s="233"/>
      <c r="AM18" s="233"/>
    </row>
    <row r="19" spans="2:39" ht="15" customHeight="1">
      <c r="B19" s="254"/>
      <c r="C19" s="304">
        <v>0.31944444444444497</v>
      </c>
      <c r="D19" s="340">
        <v>95</v>
      </c>
      <c r="E19" s="339">
        <v>0</v>
      </c>
      <c r="F19" s="338">
        <v>3.1250000000000001E-4</v>
      </c>
      <c r="G19" s="337"/>
      <c r="H19" s="337"/>
      <c r="I19" s="337"/>
      <c r="J19" s="336"/>
      <c r="K19" s="341"/>
      <c r="L19" s="329"/>
      <c r="M19" s="328"/>
      <c r="N19" s="328"/>
      <c r="O19" s="327"/>
      <c r="P19" s="289"/>
      <c r="Q19" s="289"/>
      <c r="R19" s="289"/>
      <c r="S19" s="326"/>
      <c r="T19" s="325"/>
      <c r="U19" s="234">
        <v>5.55</v>
      </c>
      <c r="V19" s="286">
        <f t="shared" si="0"/>
        <v>95</v>
      </c>
      <c r="W19" s="285"/>
      <c r="X19" s="285"/>
      <c r="Y19" s="239"/>
      <c r="Z19" s="239"/>
      <c r="AA19" s="239"/>
      <c r="AB19" s="284"/>
      <c r="AC19" s="283"/>
      <c r="AD19" s="282"/>
      <c r="AE19" s="282"/>
      <c r="AF19" s="282"/>
      <c r="AG19" s="282"/>
      <c r="AH19" s="282"/>
      <c r="AI19" s="282"/>
      <c r="AJ19" s="281"/>
      <c r="AK19" s="233"/>
      <c r="AL19" s="233"/>
      <c r="AM19" s="233"/>
    </row>
    <row r="20" spans="2:39" ht="15" customHeight="1">
      <c r="B20" s="254"/>
      <c r="C20" s="298">
        <v>0.32638888888889001</v>
      </c>
      <c r="D20" s="335">
        <v>70</v>
      </c>
      <c r="E20" s="334">
        <v>0</v>
      </c>
      <c r="F20" s="333">
        <v>2.5462962962962961E-4</v>
      </c>
      <c r="G20" s="332"/>
      <c r="H20" s="332"/>
      <c r="I20" s="332"/>
      <c r="J20" s="331"/>
      <c r="K20" s="348"/>
      <c r="L20" s="292"/>
      <c r="M20" s="291"/>
      <c r="N20" s="291"/>
      <c r="O20" s="290"/>
      <c r="P20" s="289"/>
      <c r="Q20" s="289"/>
      <c r="R20" s="289"/>
      <c r="S20" s="288"/>
      <c r="T20" s="287"/>
      <c r="U20" s="234">
        <v>6.65</v>
      </c>
      <c r="V20" s="286">
        <f t="shared" si="0"/>
        <v>70</v>
      </c>
      <c r="W20" s="285"/>
      <c r="X20" s="285"/>
      <c r="Y20" s="239"/>
      <c r="Z20" s="239"/>
      <c r="AA20" s="239"/>
      <c r="AB20" s="284"/>
      <c r="AC20" s="283"/>
      <c r="AD20" s="282"/>
      <c r="AE20" s="282"/>
      <c r="AF20" s="282"/>
      <c r="AG20" s="282"/>
      <c r="AH20" s="282"/>
      <c r="AI20" s="282"/>
      <c r="AJ20" s="281"/>
      <c r="AK20" s="233"/>
      <c r="AL20" s="233"/>
      <c r="AM20" s="233"/>
    </row>
    <row r="21" spans="2:39" ht="15" customHeight="1">
      <c r="B21" s="254"/>
      <c r="C21" s="347">
        <v>0.33333333333333398</v>
      </c>
      <c r="D21" s="346">
        <v>40</v>
      </c>
      <c r="E21" s="345">
        <v>0</v>
      </c>
      <c r="F21" s="344">
        <v>1.7361111111111112E-4</v>
      </c>
      <c r="G21" s="343"/>
      <c r="H21" s="343"/>
      <c r="I21" s="343"/>
      <c r="J21" s="342"/>
      <c r="K21" s="341"/>
      <c r="L21" s="329"/>
      <c r="M21" s="328"/>
      <c r="N21" s="328"/>
      <c r="O21" s="327"/>
      <c r="P21" s="289"/>
      <c r="Q21" s="289"/>
      <c r="R21" s="289"/>
      <c r="S21" s="326"/>
      <c r="T21" s="325"/>
      <c r="U21" s="234">
        <v>7.8</v>
      </c>
      <c r="V21" s="286">
        <f t="shared" si="0"/>
        <v>40</v>
      </c>
      <c r="W21" s="285"/>
      <c r="X21" s="285"/>
      <c r="Y21" s="239"/>
      <c r="Z21" s="239"/>
      <c r="AA21" s="239"/>
      <c r="AB21" s="284"/>
      <c r="AC21" s="283"/>
      <c r="AD21" s="282"/>
      <c r="AE21" s="282"/>
      <c r="AF21" s="282"/>
      <c r="AG21" s="282"/>
      <c r="AH21" s="282"/>
      <c r="AI21" s="282"/>
      <c r="AJ21" s="281"/>
      <c r="AK21" s="233"/>
      <c r="AL21" s="233"/>
      <c r="AM21" s="233"/>
    </row>
    <row r="22" spans="2:39" ht="15" customHeight="1">
      <c r="B22" s="254"/>
      <c r="C22" s="304">
        <v>0.34027777777777901</v>
      </c>
      <c r="D22" s="303">
        <v>80</v>
      </c>
      <c r="E22" s="302">
        <v>0</v>
      </c>
      <c r="F22" s="301">
        <v>3.4722222222222224E-4</v>
      </c>
      <c r="G22" s="337"/>
      <c r="H22" s="337"/>
      <c r="I22" s="337"/>
      <c r="J22" s="299"/>
      <c r="K22" s="292"/>
      <c r="L22" s="292"/>
      <c r="M22" s="291"/>
      <c r="N22" s="291"/>
      <c r="O22" s="290"/>
      <c r="P22" s="289"/>
      <c r="Q22" s="289"/>
      <c r="R22" s="289"/>
      <c r="S22" s="288"/>
      <c r="T22" s="287"/>
      <c r="U22" s="234">
        <v>8.9</v>
      </c>
      <c r="V22" s="286">
        <f t="shared" si="0"/>
        <v>80</v>
      </c>
      <c r="W22" s="285"/>
      <c r="X22" s="285"/>
      <c r="Y22" s="239"/>
      <c r="Z22" s="239"/>
      <c r="AA22" s="239"/>
      <c r="AB22" s="284"/>
      <c r="AC22" s="283"/>
      <c r="AD22" s="282"/>
      <c r="AE22" s="282"/>
      <c r="AF22" s="282"/>
      <c r="AG22" s="282"/>
      <c r="AH22" s="282"/>
      <c r="AI22" s="282"/>
      <c r="AJ22" s="281"/>
      <c r="AK22" s="233"/>
      <c r="AL22" s="233"/>
      <c r="AM22" s="233"/>
    </row>
    <row r="23" spans="2:39" ht="15" customHeight="1">
      <c r="B23" s="254"/>
      <c r="C23" s="304">
        <v>0.34722222222222299</v>
      </c>
      <c r="D23" s="340">
        <v>60</v>
      </c>
      <c r="E23" s="339">
        <v>0</v>
      </c>
      <c r="F23" s="338">
        <v>1.6203703703703703E-4</v>
      </c>
      <c r="G23" s="337"/>
      <c r="H23" s="337"/>
      <c r="I23" s="337"/>
      <c r="J23" s="336"/>
      <c r="K23" s="329"/>
      <c r="L23" s="329"/>
      <c r="M23" s="328"/>
      <c r="N23" s="328"/>
      <c r="O23" s="327"/>
      <c r="P23" s="289"/>
      <c r="Q23" s="289"/>
      <c r="R23" s="289"/>
      <c r="S23" s="326"/>
      <c r="T23" s="325"/>
      <c r="U23" s="234">
        <v>10.029999999999999</v>
      </c>
      <c r="V23" s="286">
        <f t="shared" si="0"/>
        <v>60</v>
      </c>
      <c r="W23" s="285"/>
      <c r="X23" s="285"/>
      <c r="Y23" s="239"/>
      <c r="Z23" s="239"/>
      <c r="AA23" s="239"/>
      <c r="AB23" s="284"/>
      <c r="AC23" s="283"/>
      <c r="AD23" s="282"/>
      <c r="AE23" s="282"/>
      <c r="AF23" s="282"/>
      <c r="AG23" s="282"/>
      <c r="AH23" s="282"/>
      <c r="AI23" s="282"/>
      <c r="AJ23" s="281"/>
      <c r="AK23" s="233"/>
      <c r="AL23" s="233"/>
      <c r="AM23" s="233"/>
    </row>
    <row r="24" spans="2:39" ht="15" customHeight="1">
      <c r="B24" s="254"/>
      <c r="C24" s="304">
        <v>0.35416666666666802</v>
      </c>
      <c r="D24" s="303">
        <v>90</v>
      </c>
      <c r="E24" s="302">
        <v>0</v>
      </c>
      <c r="F24" s="301">
        <v>3.3564814814814812E-4</v>
      </c>
      <c r="G24" s="337"/>
      <c r="H24" s="337"/>
      <c r="I24" s="337"/>
      <c r="J24" s="299"/>
      <c r="K24" s="292"/>
      <c r="L24" s="292"/>
      <c r="M24" s="291"/>
      <c r="N24" s="291"/>
      <c r="O24" s="290"/>
      <c r="P24" s="289"/>
      <c r="Q24" s="289"/>
      <c r="R24" s="289"/>
      <c r="S24" s="288"/>
      <c r="T24" s="287"/>
      <c r="U24" s="234">
        <v>11.15</v>
      </c>
      <c r="V24" s="286">
        <f t="shared" si="0"/>
        <v>90</v>
      </c>
      <c r="W24" s="285"/>
      <c r="X24" s="285"/>
      <c r="Y24" s="239"/>
      <c r="Z24" s="239"/>
      <c r="AA24" s="239"/>
      <c r="AB24" s="284"/>
      <c r="AC24" s="283"/>
      <c r="AD24" s="282"/>
      <c r="AE24" s="282"/>
      <c r="AF24" s="282"/>
      <c r="AG24" s="282"/>
      <c r="AH24" s="282"/>
      <c r="AI24" s="282"/>
      <c r="AJ24" s="281"/>
      <c r="AK24" s="233"/>
      <c r="AL24" s="233"/>
      <c r="AM24" s="233"/>
    </row>
    <row r="25" spans="2:39" ht="15" customHeight="1">
      <c r="B25" s="254"/>
      <c r="C25" s="304">
        <v>0.36111111111111199</v>
      </c>
      <c r="D25" s="340">
        <v>85</v>
      </c>
      <c r="E25" s="339">
        <v>0</v>
      </c>
      <c r="F25" s="338">
        <v>3.9351851851851852E-4</v>
      </c>
      <c r="G25" s="337"/>
      <c r="H25" s="337"/>
      <c r="I25" s="337"/>
      <c r="J25" s="336"/>
      <c r="K25" s="329"/>
      <c r="L25" s="329"/>
      <c r="M25" s="328"/>
      <c r="N25" s="328"/>
      <c r="O25" s="327"/>
      <c r="P25" s="289"/>
      <c r="Q25" s="289"/>
      <c r="R25" s="289"/>
      <c r="S25" s="326"/>
      <c r="T25" s="325"/>
      <c r="U25" s="234">
        <v>12.25</v>
      </c>
      <c r="V25" s="286">
        <f t="shared" si="0"/>
        <v>85</v>
      </c>
      <c r="W25" s="285"/>
      <c r="X25" s="285"/>
      <c r="Y25" s="239"/>
      <c r="Z25" s="239"/>
      <c r="AA25" s="239"/>
      <c r="AB25" s="284"/>
      <c r="AC25" s="283"/>
      <c r="AD25" s="282"/>
      <c r="AE25" s="282"/>
      <c r="AF25" s="282"/>
      <c r="AG25" s="282"/>
      <c r="AH25" s="282"/>
      <c r="AI25" s="282"/>
      <c r="AJ25" s="281"/>
      <c r="AK25" s="233"/>
      <c r="AL25" s="233"/>
      <c r="AM25" s="233"/>
    </row>
    <row r="26" spans="2:39" ht="15" customHeight="1">
      <c r="B26" s="254"/>
      <c r="C26" s="298">
        <v>0.36805555555555702</v>
      </c>
      <c r="D26" s="335">
        <v>80</v>
      </c>
      <c r="E26" s="334">
        <v>0</v>
      </c>
      <c r="F26" s="333">
        <v>3.0092592592592595E-4</v>
      </c>
      <c r="G26" s="332"/>
      <c r="H26" s="332"/>
      <c r="I26" s="332"/>
      <c r="J26" s="331"/>
      <c r="K26" s="292"/>
      <c r="L26" s="292"/>
      <c r="M26" s="291"/>
      <c r="N26" s="291"/>
      <c r="O26" s="290"/>
      <c r="P26" s="289"/>
      <c r="Q26" s="289"/>
      <c r="R26" s="289"/>
      <c r="S26" s="288"/>
      <c r="T26" s="287"/>
      <c r="U26" s="234">
        <v>13.45</v>
      </c>
      <c r="V26" s="286">
        <f t="shared" si="0"/>
        <v>80</v>
      </c>
      <c r="W26" s="285"/>
      <c r="X26" s="285"/>
      <c r="Y26" s="239"/>
      <c r="Z26" s="239"/>
      <c r="AA26" s="239"/>
      <c r="AB26" s="284"/>
      <c r="AC26" s="283"/>
      <c r="AD26" s="282"/>
      <c r="AE26" s="282"/>
      <c r="AF26" s="282"/>
      <c r="AG26" s="282"/>
      <c r="AH26" s="282"/>
      <c r="AI26" s="282"/>
      <c r="AJ26" s="281"/>
      <c r="AK26" s="233"/>
      <c r="AL26" s="233"/>
      <c r="AM26" s="233"/>
    </row>
    <row r="27" spans="2:39" ht="15" customHeight="1">
      <c r="B27" s="254"/>
      <c r="C27" s="318">
        <v>0.375</v>
      </c>
      <c r="D27" s="323">
        <v>50</v>
      </c>
      <c r="E27" s="322">
        <v>0</v>
      </c>
      <c r="F27" s="321">
        <v>2.3148148148148149E-4</v>
      </c>
      <c r="G27" s="320"/>
      <c r="H27" s="320"/>
      <c r="I27" s="320"/>
      <c r="J27" s="319"/>
      <c r="K27" s="292"/>
      <c r="L27" s="292"/>
      <c r="M27" s="291"/>
      <c r="N27" s="291"/>
      <c r="O27" s="290"/>
      <c r="P27" s="330"/>
      <c r="Q27" s="289"/>
      <c r="R27" s="289"/>
      <c r="S27" s="288"/>
      <c r="T27" s="287"/>
      <c r="U27" s="234">
        <v>14.55</v>
      </c>
      <c r="V27" s="286">
        <f t="shared" si="0"/>
        <v>50</v>
      </c>
      <c r="W27" s="285"/>
      <c r="X27" s="285"/>
      <c r="Y27" s="239"/>
      <c r="Z27" s="239"/>
      <c r="AA27" s="239"/>
      <c r="AB27" s="284"/>
      <c r="AC27" s="283"/>
      <c r="AD27" s="282"/>
      <c r="AE27" s="282"/>
      <c r="AF27" s="282"/>
      <c r="AG27" s="282"/>
      <c r="AH27" s="282"/>
      <c r="AI27" s="282"/>
      <c r="AJ27" s="281"/>
      <c r="AK27" s="233"/>
      <c r="AL27" s="233"/>
      <c r="AM27" s="233"/>
    </row>
    <row r="28" spans="2:39" ht="15" customHeight="1">
      <c r="B28" s="254"/>
      <c r="C28" s="318">
        <v>0.41666666666666669</v>
      </c>
      <c r="D28" s="317">
        <v>45</v>
      </c>
      <c r="E28" s="316">
        <v>0</v>
      </c>
      <c r="F28" s="315">
        <v>1.7361111111111112E-4</v>
      </c>
      <c r="G28" s="320"/>
      <c r="H28" s="320"/>
      <c r="I28" s="320"/>
      <c r="J28" s="313"/>
      <c r="K28" s="329"/>
      <c r="L28" s="329"/>
      <c r="M28" s="328"/>
      <c r="N28" s="328"/>
      <c r="O28" s="327"/>
      <c r="P28" s="289"/>
      <c r="Q28" s="289"/>
      <c r="R28" s="289"/>
      <c r="S28" s="326"/>
      <c r="T28" s="325"/>
      <c r="U28" s="234">
        <v>15.65</v>
      </c>
      <c r="V28" s="286">
        <f t="shared" si="0"/>
        <v>45</v>
      </c>
      <c r="W28" s="285"/>
      <c r="X28" s="285"/>
      <c r="Y28" s="239"/>
      <c r="Z28" s="239"/>
      <c r="AA28" s="239"/>
      <c r="AB28" s="284"/>
      <c r="AC28" s="283"/>
      <c r="AD28" s="282"/>
      <c r="AE28" s="282"/>
      <c r="AF28" s="282"/>
      <c r="AG28" s="282"/>
      <c r="AH28" s="282"/>
      <c r="AI28" s="282"/>
      <c r="AJ28" s="281"/>
      <c r="AK28" s="233"/>
      <c r="AL28" s="233"/>
      <c r="AM28" s="233"/>
    </row>
    <row r="29" spans="2:39" ht="15" customHeight="1">
      <c r="B29" s="254"/>
      <c r="C29" s="318">
        <v>0.45833333333333331</v>
      </c>
      <c r="D29" s="323">
        <v>45</v>
      </c>
      <c r="E29" s="322">
        <v>0</v>
      </c>
      <c r="F29" s="321">
        <v>1.8518518518518518E-4</v>
      </c>
      <c r="G29" s="324"/>
      <c r="H29" s="324"/>
      <c r="I29" s="324"/>
      <c r="J29" s="319"/>
      <c r="K29" s="292"/>
      <c r="L29" s="292"/>
      <c r="M29" s="291"/>
      <c r="N29" s="291"/>
      <c r="O29" s="290"/>
      <c r="P29" s="289"/>
      <c r="Q29" s="289"/>
      <c r="R29" s="289"/>
      <c r="S29" s="288"/>
      <c r="T29" s="287"/>
      <c r="U29" s="234">
        <v>16.8</v>
      </c>
      <c r="V29" s="286">
        <f t="shared" si="0"/>
        <v>45</v>
      </c>
      <c r="W29" s="285"/>
      <c r="X29" s="285"/>
      <c r="Y29" s="239"/>
      <c r="Z29" s="239"/>
      <c r="AA29" s="239"/>
      <c r="AB29" s="284"/>
      <c r="AC29" s="283"/>
      <c r="AD29" s="282"/>
      <c r="AE29" s="282"/>
      <c r="AF29" s="282"/>
      <c r="AG29" s="282"/>
      <c r="AH29" s="282"/>
      <c r="AI29" s="282"/>
      <c r="AJ29" s="281"/>
      <c r="AK29" s="233"/>
      <c r="AL29" s="233"/>
      <c r="AM29" s="233"/>
    </row>
    <row r="30" spans="2:39" ht="15" customHeight="1">
      <c r="B30" s="254"/>
      <c r="C30" s="318">
        <v>0.5</v>
      </c>
      <c r="D30" s="323">
        <v>55</v>
      </c>
      <c r="E30" s="322">
        <v>0</v>
      </c>
      <c r="F30" s="321">
        <v>1.9675925925925926E-4</v>
      </c>
      <c r="G30" s="324"/>
      <c r="H30" s="324"/>
      <c r="I30" s="324"/>
      <c r="J30" s="319"/>
      <c r="K30" s="292"/>
      <c r="L30" s="292"/>
      <c r="M30" s="291"/>
      <c r="N30" s="291"/>
      <c r="O30" s="290"/>
      <c r="P30" s="289"/>
      <c r="Q30" s="289"/>
      <c r="R30" s="289"/>
      <c r="S30" s="288"/>
      <c r="T30" s="287"/>
      <c r="U30" s="234">
        <v>17.95</v>
      </c>
      <c r="V30" s="286">
        <f t="shared" si="0"/>
        <v>55</v>
      </c>
      <c r="W30" s="285"/>
      <c r="X30" s="285"/>
      <c r="Y30" s="239"/>
      <c r="Z30" s="239"/>
      <c r="AA30" s="239"/>
      <c r="AB30" s="284"/>
      <c r="AC30" s="283"/>
      <c r="AD30" s="282"/>
      <c r="AE30" s="282"/>
      <c r="AF30" s="282"/>
      <c r="AG30" s="282"/>
      <c r="AH30" s="282"/>
      <c r="AI30" s="282"/>
      <c r="AJ30" s="281"/>
      <c r="AK30" s="233"/>
      <c r="AL30" s="233"/>
      <c r="AM30" s="233"/>
    </row>
    <row r="31" spans="2:39" ht="15" customHeight="1">
      <c r="B31" s="254"/>
      <c r="C31" s="318">
        <v>0.54166666666666663</v>
      </c>
      <c r="D31" s="323">
        <v>40</v>
      </c>
      <c r="E31" s="322">
        <v>0</v>
      </c>
      <c r="F31" s="321">
        <v>1.6203703703703703E-4</v>
      </c>
      <c r="G31" s="324"/>
      <c r="H31" s="324"/>
      <c r="I31" s="324"/>
      <c r="J31" s="319"/>
      <c r="K31" s="292"/>
      <c r="L31" s="292"/>
      <c r="M31" s="291"/>
      <c r="N31" s="291"/>
      <c r="O31" s="290"/>
      <c r="P31" s="289"/>
      <c r="Q31" s="289"/>
      <c r="R31" s="289"/>
      <c r="S31" s="288"/>
      <c r="T31" s="287"/>
      <c r="U31" s="234">
        <v>19.05</v>
      </c>
      <c r="V31" s="286">
        <f t="shared" si="0"/>
        <v>40</v>
      </c>
      <c r="W31" s="285"/>
      <c r="X31" s="285"/>
      <c r="Y31" s="239"/>
      <c r="Z31" s="239"/>
      <c r="AA31" s="239"/>
      <c r="AB31" s="284"/>
      <c r="AC31" s="283"/>
      <c r="AD31" s="282"/>
      <c r="AE31" s="282"/>
      <c r="AF31" s="282"/>
      <c r="AG31" s="282"/>
      <c r="AH31" s="282"/>
      <c r="AI31" s="282"/>
      <c r="AJ31" s="281"/>
      <c r="AK31" s="233"/>
      <c r="AL31" s="233"/>
      <c r="AM31" s="233"/>
    </row>
    <row r="32" spans="2:39" ht="15" customHeight="1">
      <c r="B32" s="254"/>
      <c r="C32" s="318">
        <v>0.58333333333333337</v>
      </c>
      <c r="D32" s="323">
        <v>40</v>
      </c>
      <c r="E32" s="322">
        <v>0</v>
      </c>
      <c r="F32" s="321">
        <v>1.9675925925925926E-4</v>
      </c>
      <c r="G32" s="324"/>
      <c r="H32" s="324"/>
      <c r="I32" s="324"/>
      <c r="J32" s="319"/>
      <c r="K32" s="292"/>
      <c r="L32" s="292"/>
      <c r="M32" s="291"/>
      <c r="N32" s="291"/>
      <c r="O32" s="290"/>
      <c r="P32" s="289"/>
      <c r="Q32" s="289"/>
      <c r="R32" s="289"/>
      <c r="S32" s="288"/>
      <c r="T32" s="287"/>
      <c r="U32" s="234">
        <v>20.149999999999999</v>
      </c>
      <c r="V32" s="286">
        <f t="shared" si="0"/>
        <v>40</v>
      </c>
      <c r="W32" s="285"/>
      <c r="X32" s="285"/>
      <c r="Y32" s="239"/>
      <c r="Z32" s="239"/>
      <c r="AA32" s="239"/>
      <c r="AB32" s="284"/>
      <c r="AC32" s="283"/>
      <c r="AD32" s="282"/>
      <c r="AE32" s="282"/>
      <c r="AF32" s="282"/>
      <c r="AG32" s="282"/>
      <c r="AH32" s="282"/>
      <c r="AI32" s="282"/>
      <c r="AJ32" s="281"/>
      <c r="AK32" s="233"/>
      <c r="AL32" s="233"/>
      <c r="AM32" s="233"/>
    </row>
    <row r="33" spans="2:39" ht="15" customHeight="1">
      <c r="B33" s="254"/>
      <c r="C33" s="318">
        <v>0.625</v>
      </c>
      <c r="D33" s="323">
        <v>35</v>
      </c>
      <c r="E33" s="322">
        <v>0</v>
      </c>
      <c r="F33" s="321">
        <v>1.8518518518518518E-4</v>
      </c>
      <c r="G33" s="320"/>
      <c r="H33" s="320"/>
      <c r="I33" s="320"/>
      <c r="J33" s="319"/>
      <c r="K33" s="292"/>
      <c r="L33" s="292"/>
      <c r="M33" s="291"/>
      <c r="N33" s="291"/>
      <c r="O33" s="290"/>
      <c r="P33" s="289"/>
      <c r="Q33" s="289"/>
      <c r="R33" s="289"/>
      <c r="S33" s="288"/>
      <c r="T33" s="287"/>
      <c r="U33" s="234">
        <v>21.25</v>
      </c>
      <c r="V33" s="286">
        <f t="shared" si="0"/>
        <v>35</v>
      </c>
      <c r="W33" s="285"/>
      <c r="X33" s="285"/>
      <c r="Y33" s="239"/>
      <c r="Z33" s="239"/>
      <c r="AA33" s="239"/>
      <c r="AB33" s="284"/>
      <c r="AC33" s="283"/>
      <c r="AD33" s="282"/>
      <c r="AE33" s="282"/>
      <c r="AF33" s="282"/>
      <c r="AG33" s="282"/>
      <c r="AH33" s="282"/>
      <c r="AI33" s="282"/>
      <c r="AJ33" s="281"/>
      <c r="AK33" s="233"/>
      <c r="AL33" s="233"/>
      <c r="AM33" s="233"/>
    </row>
    <row r="34" spans="2:39" ht="15" customHeight="1">
      <c r="B34" s="254"/>
      <c r="C34" s="318">
        <v>0.66666666666666663</v>
      </c>
      <c r="D34" s="317">
        <v>55</v>
      </c>
      <c r="E34" s="316">
        <v>0</v>
      </c>
      <c r="F34" s="315">
        <v>2.3148148148148149E-4</v>
      </c>
      <c r="G34" s="314"/>
      <c r="H34" s="314"/>
      <c r="I34" s="314"/>
      <c r="J34" s="313"/>
      <c r="K34" s="292"/>
      <c r="L34" s="292"/>
      <c r="M34" s="291"/>
      <c r="N34" s="291"/>
      <c r="O34" s="290"/>
      <c r="P34" s="289"/>
      <c r="Q34" s="289"/>
      <c r="R34" s="289"/>
      <c r="S34" s="288"/>
      <c r="T34" s="287"/>
      <c r="U34" s="234">
        <v>22.4</v>
      </c>
      <c r="V34" s="286">
        <f t="shared" si="0"/>
        <v>55</v>
      </c>
      <c r="W34" s="285"/>
      <c r="X34" s="285"/>
      <c r="Y34" s="239"/>
      <c r="Z34" s="239"/>
      <c r="AA34" s="239"/>
      <c r="AB34" s="284"/>
      <c r="AC34" s="283"/>
      <c r="AD34" s="282"/>
      <c r="AE34" s="282"/>
      <c r="AF34" s="282"/>
      <c r="AG34" s="282"/>
      <c r="AH34" s="282"/>
      <c r="AI34" s="282"/>
      <c r="AJ34" s="281"/>
      <c r="AK34" s="233"/>
      <c r="AL34" s="233"/>
      <c r="AM34" s="233"/>
    </row>
    <row r="35" spans="2:39" ht="15" customHeight="1">
      <c r="B35" s="254"/>
      <c r="C35" s="310">
        <v>0.70833333333333337</v>
      </c>
      <c r="D35" s="309">
        <v>30</v>
      </c>
      <c r="E35" s="308">
        <v>0</v>
      </c>
      <c r="F35" s="307">
        <v>1.6203703703703703E-4</v>
      </c>
      <c r="G35" s="306"/>
      <c r="H35" s="306"/>
      <c r="I35" s="306"/>
      <c r="J35" s="312"/>
      <c r="K35" s="292"/>
      <c r="L35" s="292"/>
      <c r="M35" s="291"/>
      <c r="N35" s="291"/>
      <c r="O35" s="290"/>
      <c r="P35" s="289"/>
      <c r="Q35" s="289"/>
      <c r="R35" s="289"/>
      <c r="S35" s="288"/>
      <c r="T35" s="287"/>
      <c r="U35" s="234">
        <v>23.55</v>
      </c>
      <c r="V35" s="286">
        <f t="shared" si="0"/>
        <v>30</v>
      </c>
      <c r="W35" s="285"/>
      <c r="X35" s="285"/>
      <c r="Y35" s="239"/>
      <c r="Z35" s="239"/>
      <c r="AA35" s="239"/>
      <c r="AB35" s="284"/>
      <c r="AC35" s="283"/>
      <c r="AD35" s="282"/>
      <c r="AE35" s="282"/>
      <c r="AF35" s="282"/>
      <c r="AG35" s="282"/>
      <c r="AH35" s="282"/>
      <c r="AI35" s="282"/>
      <c r="AJ35" s="281"/>
      <c r="AK35" s="233"/>
      <c r="AL35" s="233"/>
      <c r="AM35" s="233"/>
    </row>
    <row r="36" spans="2:39" ht="15" customHeight="1">
      <c r="B36" s="254"/>
      <c r="C36" s="304">
        <v>0.71527777777777779</v>
      </c>
      <c r="D36" s="303">
        <v>110</v>
      </c>
      <c r="E36" s="302">
        <v>0</v>
      </c>
      <c r="F36" s="301">
        <v>3.8194444444444446E-4</v>
      </c>
      <c r="G36" s="300"/>
      <c r="H36" s="300"/>
      <c r="I36" s="300"/>
      <c r="J36" s="299"/>
      <c r="K36" s="292"/>
      <c r="L36" s="292"/>
      <c r="M36" s="291"/>
      <c r="N36" s="291"/>
      <c r="O36" s="290"/>
      <c r="P36" s="289"/>
      <c r="Q36" s="289"/>
      <c r="R36" s="289"/>
      <c r="S36" s="288"/>
      <c r="T36" s="287"/>
      <c r="U36" s="234">
        <v>24.65</v>
      </c>
      <c r="V36" s="286">
        <f t="shared" si="0"/>
        <v>110</v>
      </c>
      <c r="W36" s="285"/>
      <c r="X36" s="285"/>
      <c r="Y36" s="239"/>
      <c r="Z36" s="239"/>
      <c r="AA36" s="239"/>
      <c r="AB36" s="284"/>
      <c r="AC36" s="283"/>
      <c r="AD36" s="282"/>
      <c r="AE36" s="282"/>
      <c r="AF36" s="282"/>
      <c r="AG36" s="282"/>
      <c r="AH36" s="282"/>
      <c r="AI36" s="282"/>
      <c r="AJ36" s="281"/>
      <c r="AK36" s="233"/>
      <c r="AL36" s="233"/>
      <c r="AM36" s="233"/>
    </row>
    <row r="37" spans="2:39" ht="15" customHeight="1">
      <c r="B37" s="254"/>
      <c r="C37" s="304">
        <v>0.72222222222222221</v>
      </c>
      <c r="D37" s="303">
        <v>85</v>
      </c>
      <c r="E37" s="302">
        <v>0</v>
      </c>
      <c r="F37" s="301">
        <v>3.5879629629629629E-4</v>
      </c>
      <c r="G37" s="300"/>
      <c r="H37" s="300"/>
      <c r="I37" s="300"/>
      <c r="J37" s="299"/>
      <c r="K37" s="292"/>
      <c r="L37" s="292"/>
      <c r="M37" s="291"/>
      <c r="N37" s="291"/>
      <c r="O37" s="290"/>
      <c r="P37" s="289"/>
      <c r="Q37" s="289"/>
      <c r="R37" s="289"/>
      <c r="S37" s="288"/>
      <c r="T37" s="287"/>
      <c r="U37" s="234">
        <v>25.8</v>
      </c>
      <c r="V37" s="286">
        <f t="shared" si="0"/>
        <v>85</v>
      </c>
      <c r="W37" s="285"/>
      <c r="X37" s="285"/>
      <c r="Y37" s="239"/>
      <c r="Z37" s="239"/>
      <c r="AA37" s="311">
        <f>TIME(0,30,0)</f>
        <v>2.0833333333333332E-2</v>
      </c>
      <c r="AB37" s="284"/>
      <c r="AC37" s="283"/>
      <c r="AD37" s="282"/>
      <c r="AE37" s="282"/>
      <c r="AF37" s="282"/>
      <c r="AG37" s="282"/>
      <c r="AH37" s="282"/>
      <c r="AI37" s="282"/>
      <c r="AJ37" s="281"/>
      <c r="AK37" s="233"/>
      <c r="AL37" s="233"/>
      <c r="AM37" s="233"/>
    </row>
    <row r="38" spans="2:39" ht="15" customHeight="1">
      <c r="B38" s="254"/>
      <c r="C38" s="304">
        <v>0.72916666666666663</v>
      </c>
      <c r="D38" s="303">
        <v>90</v>
      </c>
      <c r="E38" s="302">
        <v>0</v>
      </c>
      <c r="F38" s="301">
        <v>3.7037037037037035E-4</v>
      </c>
      <c r="G38" s="300"/>
      <c r="H38" s="300"/>
      <c r="I38" s="300"/>
      <c r="J38" s="299"/>
      <c r="K38" s="292"/>
      <c r="L38" s="292"/>
      <c r="M38" s="291"/>
      <c r="N38" s="291"/>
      <c r="O38" s="290"/>
      <c r="P38" s="289"/>
      <c r="Q38" s="289"/>
      <c r="R38" s="289"/>
      <c r="S38" s="288"/>
      <c r="T38" s="287"/>
      <c r="U38" s="234">
        <v>26.9</v>
      </c>
      <c r="V38" s="286">
        <f t="shared" si="0"/>
        <v>90</v>
      </c>
      <c r="W38" s="285"/>
      <c r="X38" s="285"/>
      <c r="Y38" s="239"/>
      <c r="Z38" s="239"/>
      <c r="AA38" s="239"/>
      <c r="AB38" s="284"/>
      <c r="AC38" s="283"/>
      <c r="AD38" s="282"/>
      <c r="AE38" s="282"/>
      <c r="AF38" s="282"/>
      <c r="AG38" s="282"/>
      <c r="AH38" s="282"/>
      <c r="AI38" s="282"/>
      <c r="AJ38" s="281"/>
      <c r="AK38" s="233"/>
      <c r="AL38" s="233"/>
      <c r="AM38" s="233"/>
    </row>
    <row r="39" spans="2:39" ht="15" customHeight="1">
      <c r="B39" s="254"/>
      <c r="C39" s="304">
        <v>0.73611111111111116</v>
      </c>
      <c r="D39" s="303">
        <v>80</v>
      </c>
      <c r="E39" s="302">
        <v>0</v>
      </c>
      <c r="F39" s="301">
        <v>3.7037037037037035E-4</v>
      </c>
      <c r="G39" s="300"/>
      <c r="H39" s="300"/>
      <c r="I39" s="300"/>
      <c r="J39" s="299"/>
      <c r="K39" s="292"/>
      <c r="L39" s="292"/>
      <c r="M39" s="291"/>
      <c r="N39" s="291"/>
      <c r="O39" s="290"/>
      <c r="P39" s="289"/>
      <c r="Q39" s="289"/>
      <c r="R39" s="289"/>
      <c r="S39" s="288"/>
      <c r="T39" s="287"/>
      <c r="U39" s="234">
        <v>28.03</v>
      </c>
      <c r="V39" s="286">
        <f t="shared" si="0"/>
        <v>80</v>
      </c>
      <c r="W39" s="285"/>
      <c r="X39" s="285"/>
      <c r="Y39" s="239"/>
      <c r="Z39" s="239"/>
      <c r="AA39" s="239"/>
      <c r="AB39" s="284"/>
      <c r="AC39" s="283"/>
      <c r="AD39" s="282"/>
      <c r="AE39" s="282"/>
      <c r="AF39" s="282"/>
      <c r="AG39" s="282"/>
      <c r="AH39" s="282"/>
      <c r="AI39" s="282"/>
      <c r="AJ39" s="281"/>
      <c r="AK39" s="233"/>
      <c r="AL39" s="233"/>
      <c r="AM39" s="233"/>
    </row>
    <row r="40" spans="2:39" ht="15" customHeight="1">
      <c r="B40" s="254"/>
      <c r="C40" s="298">
        <v>0.74305555555555547</v>
      </c>
      <c r="D40" s="297">
        <v>150</v>
      </c>
      <c r="E40" s="296">
        <v>0</v>
      </c>
      <c r="F40" s="295">
        <v>5.9027777777777778E-4</v>
      </c>
      <c r="G40" s="294"/>
      <c r="H40" s="294"/>
      <c r="I40" s="294"/>
      <c r="J40" s="293"/>
      <c r="K40" s="292"/>
      <c r="L40" s="292"/>
      <c r="M40" s="291"/>
      <c r="N40" s="291"/>
      <c r="O40" s="290"/>
      <c r="P40" s="289"/>
      <c r="Q40" s="289"/>
      <c r="R40" s="289"/>
      <c r="S40" s="288"/>
      <c r="T40" s="287"/>
      <c r="U40" s="234">
        <v>29.13</v>
      </c>
      <c r="V40" s="286">
        <f t="shared" si="0"/>
        <v>150</v>
      </c>
      <c r="W40" s="285"/>
      <c r="X40" s="285"/>
      <c r="Y40" s="239"/>
      <c r="Z40" s="239"/>
      <c r="AA40" s="239"/>
      <c r="AB40" s="284"/>
      <c r="AC40" s="283"/>
      <c r="AD40" s="282"/>
      <c r="AE40" s="282"/>
      <c r="AF40" s="282"/>
      <c r="AG40" s="282"/>
      <c r="AH40" s="282"/>
      <c r="AI40" s="282"/>
      <c r="AJ40" s="281"/>
      <c r="AK40" s="233"/>
      <c r="AL40" s="233"/>
      <c r="AM40" s="233"/>
    </row>
    <row r="41" spans="2:39" ht="15" customHeight="1">
      <c r="B41" s="254"/>
      <c r="C41" s="310">
        <v>0.75</v>
      </c>
      <c r="D41" s="309">
        <v>50</v>
      </c>
      <c r="E41" s="308">
        <v>0</v>
      </c>
      <c r="F41" s="307">
        <v>2.0833333333333335E-4</v>
      </c>
      <c r="G41" s="306"/>
      <c r="H41" s="305"/>
      <c r="I41" s="305"/>
      <c r="J41" s="299"/>
      <c r="K41" s="292"/>
      <c r="L41" s="292"/>
      <c r="M41" s="291"/>
      <c r="N41" s="291"/>
      <c r="O41" s="290"/>
      <c r="P41" s="289"/>
      <c r="Q41" s="289"/>
      <c r="R41" s="289"/>
      <c r="S41" s="288"/>
      <c r="T41" s="287"/>
      <c r="U41" s="234">
        <v>30.28</v>
      </c>
      <c r="V41" s="286">
        <f t="shared" si="0"/>
        <v>50</v>
      </c>
      <c r="W41" s="285"/>
      <c r="X41" s="285"/>
      <c r="Y41" s="239"/>
      <c r="Z41" s="239"/>
      <c r="AA41" s="239"/>
      <c r="AB41" s="284"/>
      <c r="AC41" s="283"/>
      <c r="AD41" s="282"/>
      <c r="AE41" s="282"/>
      <c r="AF41" s="282"/>
      <c r="AG41" s="282"/>
      <c r="AH41" s="282"/>
      <c r="AI41" s="282"/>
      <c r="AJ41" s="281"/>
      <c r="AK41" s="233"/>
      <c r="AL41" s="233"/>
      <c r="AM41" s="233"/>
    </row>
    <row r="42" spans="2:39" ht="15" customHeight="1">
      <c r="B42" s="254"/>
      <c r="C42" s="304">
        <v>0.75694444444444453</v>
      </c>
      <c r="D42" s="303">
        <v>90</v>
      </c>
      <c r="E42" s="302">
        <v>0</v>
      </c>
      <c r="F42" s="301">
        <v>3.7037037037037035E-4</v>
      </c>
      <c r="G42" s="300"/>
      <c r="H42" s="300"/>
      <c r="I42" s="300"/>
      <c r="J42" s="299"/>
      <c r="K42" s="292"/>
      <c r="L42" s="292"/>
      <c r="M42" s="291"/>
      <c r="N42" s="291"/>
      <c r="O42" s="290"/>
      <c r="P42" s="289"/>
      <c r="Q42" s="289"/>
      <c r="R42" s="289"/>
      <c r="S42" s="288"/>
      <c r="T42" s="287"/>
      <c r="U42" s="234">
        <v>31.4</v>
      </c>
      <c r="V42" s="286">
        <f t="shared" si="0"/>
        <v>90</v>
      </c>
      <c r="W42" s="285"/>
      <c r="X42" s="285"/>
      <c r="Y42" s="239"/>
      <c r="Z42" s="239"/>
      <c r="AA42" s="239"/>
      <c r="AB42" s="284"/>
      <c r="AC42" s="283"/>
      <c r="AD42" s="282"/>
      <c r="AE42" s="282"/>
      <c r="AF42" s="282"/>
      <c r="AG42" s="282"/>
      <c r="AH42" s="282"/>
      <c r="AI42" s="282"/>
      <c r="AJ42" s="281"/>
      <c r="AK42" s="233"/>
      <c r="AL42" s="233"/>
      <c r="AM42" s="233"/>
    </row>
    <row r="43" spans="2:39" ht="15" customHeight="1">
      <c r="B43" s="254"/>
      <c r="C43" s="304">
        <v>0.76388888888888884</v>
      </c>
      <c r="D43" s="303">
        <v>70</v>
      </c>
      <c r="E43" s="302">
        <v>0</v>
      </c>
      <c r="F43" s="301">
        <v>2.6620370370370372E-4</v>
      </c>
      <c r="G43" s="300"/>
      <c r="H43" s="300"/>
      <c r="I43" s="300"/>
      <c r="J43" s="299"/>
      <c r="K43" s="292"/>
      <c r="L43" s="292"/>
      <c r="M43" s="291"/>
      <c r="N43" s="291"/>
      <c r="O43" s="290"/>
      <c r="P43" s="289"/>
      <c r="Q43" s="289"/>
      <c r="R43" s="289"/>
      <c r="S43" s="288"/>
      <c r="T43" s="287"/>
      <c r="U43" s="234">
        <v>32.5</v>
      </c>
      <c r="V43" s="286">
        <f t="shared" si="0"/>
        <v>70</v>
      </c>
      <c r="W43" s="285"/>
      <c r="X43" s="285"/>
      <c r="Y43" s="239"/>
      <c r="Z43" s="239"/>
      <c r="AA43" s="239"/>
      <c r="AB43" s="284"/>
      <c r="AC43" s="283"/>
      <c r="AD43" s="282"/>
      <c r="AE43" s="282"/>
      <c r="AF43" s="282"/>
      <c r="AG43" s="282"/>
      <c r="AH43" s="282"/>
      <c r="AI43" s="282"/>
      <c r="AJ43" s="281"/>
      <c r="AK43" s="233"/>
      <c r="AL43" s="233"/>
      <c r="AM43" s="233"/>
    </row>
    <row r="44" spans="2:39" ht="15" customHeight="1">
      <c r="B44" s="254"/>
      <c r="C44" s="304">
        <v>0.77083333333333337</v>
      </c>
      <c r="D44" s="303">
        <v>55</v>
      </c>
      <c r="E44" s="302">
        <v>0</v>
      </c>
      <c r="F44" s="301">
        <v>2.7777777777777778E-4</v>
      </c>
      <c r="G44" s="300"/>
      <c r="H44" s="300"/>
      <c r="I44" s="300"/>
      <c r="J44" s="299"/>
      <c r="K44" s="292"/>
      <c r="L44" s="292"/>
      <c r="M44" s="291"/>
      <c r="N44" s="291"/>
      <c r="O44" s="290"/>
      <c r="P44" s="289"/>
      <c r="Q44" s="289"/>
      <c r="R44" s="289"/>
      <c r="S44" s="288"/>
      <c r="T44" s="287"/>
      <c r="U44" s="234">
        <v>33.700000000000003</v>
      </c>
      <c r="V44" s="286">
        <f t="shared" si="0"/>
        <v>55</v>
      </c>
      <c r="W44" s="285"/>
      <c r="X44" s="285"/>
      <c r="Y44" s="239"/>
      <c r="Z44" s="239"/>
      <c r="AA44" s="239"/>
      <c r="AB44" s="284"/>
      <c r="AC44" s="283"/>
      <c r="AD44" s="282"/>
      <c r="AE44" s="282"/>
      <c r="AF44" s="282"/>
      <c r="AG44" s="282"/>
      <c r="AH44" s="282"/>
      <c r="AI44" s="282"/>
      <c r="AJ44" s="281"/>
      <c r="AK44" s="233"/>
      <c r="AL44" s="233"/>
      <c r="AM44" s="233"/>
    </row>
    <row r="45" spans="2:39" ht="15" customHeight="1">
      <c r="B45" s="254"/>
      <c r="C45" s="304">
        <v>0.77777777777777779</v>
      </c>
      <c r="D45" s="303">
        <v>60</v>
      </c>
      <c r="E45" s="302">
        <v>0</v>
      </c>
      <c r="F45" s="301">
        <v>2.4305555555555555E-4</v>
      </c>
      <c r="G45" s="300"/>
      <c r="H45" s="300"/>
      <c r="I45" s="300"/>
      <c r="J45" s="299"/>
      <c r="K45" s="292"/>
      <c r="L45" s="292"/>
      <c r="M45" s="291"/>
      <c r="N45" s="291"/>
      <c r="O45" s="290"/>
      <c r="P45" s="289"/>
      <c r="Q45" s="289"/>
      <c r="R45" s="289"/>
      <c r="S45" s="288"/>
      <c r="T45" s="287"/>
      <c r="U45" s="234">
        <v>34.770000000000003</v>
      </c>
      <c r="V45" s="286">
        <f t="shared" si="0"/>
        <v>60</v>
      </c>
      <c r="W45" s="285"/>
      <c r="X45" s="285"/>
      <c r="Y45" s="239"/>
      <c r="Z45" s="239"/>
      <c r="AA45" s="239"/>
      <c r="AB45" s="284"/>
      <c r="AC45" s="283"/>
      <c r="AD45" s="282"/>
      <c r="AE45" s="282"/>
      <c r="AF45" s="282"/>
      <c r="AG45" s="282"/>
      <c r="AH45" s="282"/>
      <c r="AI45" s="282"/>
      <c r="AJ45" s="281"/>
      <c r="AK45" s="233"/>
      <c r="AL45" s="233"/>
      <c r="AM45" s="233"/>
    </row>
    <row r="46" spans="2:39" ht="15" customHeight="1">
      <c r="B46" s="254"/>
      <c r="C46" s="298">
        <v>0.78472222222222221</v>
      </c>
      <c r="D46" s="297">
        <v>85</v>
      </c>
      <c r="E46" s="296">
        <v>0</v>
      </c>
      <c r="F46" s="295">
        <v>3.7037037037037035E-4</v>
      </c>
      <c r="G46" s="294"/>
      <c r="H46" s="294"/>
      <c r="I46" s="294"/>
      <c r="J46" s="293"/>
      <c r="K46" s="292"/>
      <c r="L46" s="292"/>
      <c r="M46" s="291"/>
      <c r="N46" s="291"/>
      <c r="O46" s="290"/>
      <c r="P46" s="289"/>
      <c r="Q46" s="289"/>
      <c r="R46" s="289"/>
      <c r="S46" s="288"/>
      <c r="T46" s="287"/>
      <c r="U46" s="234">
        <v>35.9</v>
      </c>
      <c r="V46" s="286">
        <f t="shared" si="0"/>
        <v>85</v>
      </c>
      <c r="W46" s="285"/>
      <c r="X46" s="285"/>
      <c r="Y46" s="239"/>
      <c r="Z46" s="239"/>
      <c r="AA46" s="239"/>
      <c r="AB46" s="284"/>
      <c r="AC46" s="283"/>
      <c r="AD46" s="282"/>
      <c r="AE46" s="282"/>
      <c r="AF46" s="282"/>
      <c r="AG46" s="282"/>
      <c r="AH46" s="282"/>
      <c r="AI46" s="282"/>
      <c r="AJ46" s="281"/>
      <c r="AK46" s="233"/>
      <c r="AL46" s="233"/>
      <c r="AM46" s="233"/>
    </row>
    <row r="47" spans="2:39" ht="25.5" customHeight="1">
      <c r="B47" s="254"/>
      <c r="C47" s="280" t="s">
        <v>281</v>
      </c>
      <c r="D47" s="271"/>
      <c r="E47" s="271"/>
      <c r="F47" s="271"/>
      <c r="G47" s="271"/>
      <c r="H47" s="271"/>
      <c r="I47" s="271"/>
      <c r="J47" s="271"/>
      <c r="K47" s="271"/>
      <c r="L47" s="279"/>
      <c r="M47" s="278"/>
      <c r="N47" s="277"/>
      <c r="O47" s="276"/>
      <c r="P47" s="275"/>
      <c r="Q47" s="275"/>
      <c r="R47" s="275"/>
      <c r="S47" s="274"/>
      <c r="T47" s="246"/>
      <c r="U47" s="238"/>
      <c r="V47" s="239"/>
      <c r="W47" s="239"/>
      <c r="X47" s="239"/>
      <c r="Y47" s="239"/>
      <c r="Z47" s="239"/>
      <c r="AA47" s="239"/>
      <c r="AB47" s="239"/>
      <c r="AC47" s="241"/>
      <c r="AD47" s="240"/>
      <c r="AE47" s="240"/>
      <c r="AF47" s="240"/>
      <c r="AG47" s="240"/>
      <c r="AH47" s="240"/>
      <c r="AI47" s="240"/>
      <c r="AJ47" s="238"/>
    </row>
    <row r="48" spans="2:39" ht="5.0999999999999996" customHeight="1">
      <c r="B48" s="254"/>
      <c r="C48" s="273"/>
      <c r="D48" s="271"/>
      <c r="E48" s="271"/>
      <c r="F48" s="271"/>
      <c r="G48" s="271"/>
      <c r="H48" s="271"/>
      <c r="I48" s="271"/>
      <c r="J48" s="271"/>
      <c r="K48" s="271"/>
      <c r="L48" s="272"/>
      <c r="M48" s="272"/>
      <c r="N48" s="271"/>
      <c r="O48" s="270"/>
      <c r="P48" s="269"/>
      <c r="Q48" s="269"/>
      <c r="R48" s="269"/>
      <c r="S48" s="269"/>
      <c r="T48" s="246"/>
      <c r="U48" s="238"/>
      <c r="V48" s="239"/>
      <c r="W48" s="239"/>
      <c r="X48" s="239"/>
      <c r="Y48" s="239"/>
      <c r="Z48" s="239"/>
      <c r="AA48" s="239"/>
      <c r="AB48" s="239"/>
      <c r="AC48" s="241"/>
      <c r="AD48" s="240"/>
      <c r="AE48" s="240"/>
      <c r="AF48" s="240"/>
      <c r="AG48" s="240"/>
      <c r="AH48" s="240"/>
      <c r="AI48" s="240"/>
      <c r="AJ48" s="238"/>
    </row>
    <row r="49" spans="2:36" ht="15" customHeight="1">
      <c r="B49" s="254"/>
      <c r="C49" s="268"/>
      <c r="D49" s="267" t="s">
        <v>280</v>
      </c>
      <c r="E49" s="265"/>
      <c r="F49" s="265"/>
      <c r="G49" s="265"/>
      <c r="H49" s="265"/>
      <c r="I49" s="265"/>
      <c r="J49" s="265"/>
      <c r="K49" s="265"/>
      <c r="L49" s="266"/>
      <c r="M49" s="266"/>
      <c r="N49" s="265"/>
      <c r="O49" s="264"/>
      <c r="P49" s="263"/>
      <c r="Q49" s="263"/>
      <c r="R49" s="263"/>
      <c r="S49" s="262"/>
      <c r="T49" s="246"/>
      <c r="U49" s="238"/>
      <c r="V49" s="239"/>
      <c r="W49" s="239"/>
      <c r="X49" s="239"/>
      <c r="Y49" s="239"/>
      <c r="Z49" s="239"/>
      <c r="AA49" s="239"/>
      <c r="AB49" s="239"/>
      <c r="AC49" s="241"/>
      <c r="AD49" s="240"/>
      <c r="AE49" s="240"/>
      <c r="AF49" s="240"/>
      <c r="AG49" s="240"/>
      <c r="AH49" s="240"/>
      <c r="AI49" s="240"/>
      <c r="AJ49" s="238"/>
    </row>
    <row r="50" spans="2:36" ht="15" customHeight="1">
      <c r="B50" s="254"/>
      <c r="C50" s="261" t="s">
        <v>279</v>
      </c>
      <c r="D50" s="260" t="s">
        <v>278</v>
      </c>
      <c r="E50" s="258"/>
      <c r="F50" s="258"/>
      <c r="G50" s="258"/>
      <c r="H50" s="258"/>
      <c r="I50" s="258"/>
      <c r="J50" s="258"/>
      <c r="K50" s="258"/>
      <c r="L50" s="259"/>
      <c r="M50" s="259"/>
      <c r="N50" s="258"/>
      <c r="O50" s="257"/>
      <c r="P50" s="256"/>
      <c r="Q50" s="256"/>
      <c r="R50" s="256"/>
      <c r="S50" s="255"/>
      <c r="T50" s="246"/>
      <c r="U50" s="238"/>
      <c r="V50" s="239"/>
      <c r="W50" s="239"/>
      <c r="X50" s="239"/>
      <c r="Y50" s="239"/>
      <c r="Z50" s="239"/>
      <c r="AA50" s="239"/>
      <c r="AB50" s="239"/>
      <c r="AC50" s="241"/>
      <c r="AD50" s="240"/>
      <c r="AE50" s="240"/>
      <c r="AF50" s="240"/>
      <c r="AG50" s="240"/>
      <c r="AH50" s="240"/>
      <c r="AI50" s="240"/>
      <c r="AJ50" s="238"/>
    </row>
    <row r="51" spans="2:36" ht="15" customHeight="1">
      <c r="B51" s="254"/>
      <c r="C51" s="253"/>
      <c r="D51" s="252" t="s">
        <v>277</v>
      </c>
      <c r="E51" s="250"/>
      <c r="F51" s="250"/>
      <c r="G51" s="250"/>
      <c r="H51" s="250"/>
      <c r="I51" s="250"/>
      <c r="J51" s="250"/>
      <c r="K51" s="250"/>
      <c r="L51" s="251"/>
      <c r="M51" s="251"/>
      <c r="N51" s="250"/>
      <c r="O51" s="249"/>
      <c r="P51" s="248"/>
      <c r="Q51" s="248"/>
      <c r="R51" s="248"/>
      <c r="S51" s="247"/>
      <c r="T51" s="246"/>
      <c r="U51" s="238"/>
      <c r="V51" s="239"/>
      <c r="W51" s="239"/>
      <c r="X51" s="239"/>
      <c r="Y51" s="239"/>
      <c r="Z51" s="239"/>
      <c r="AA51" s="239"/>
      <c r="AB51" s="239"/>
      <c r="AC51" s="241"/>
      <c r="AD51" s="240"/>
      <c r="AE51" s="240"/>
      <c r="AF51" s="240"/>
      <c r="AG51" s="240"/>
      <c r="AH51" s="240"/>
      <c r="AI51" s="240"/>
      <c r="AJ51" s="238"/>
    </row>
    <row r="52" spans="2:36" ht="5.0999999999999996" customHeight="1">
      <c r="B52" s="245"/>
      <c r="C52" s="244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2"/>
      <c r="U52" s="238"/>
      <c r="V52" s="239"/>
      <c r="W52" s="239"/>
      <c r="X52" s="239"/>
      <c r="Y52" s="239"/>
      <c r="Z52" s="239"/>
      <c r="AA52" s="239"/>
      <c r="AB52" s="239"/>
      <c r="AC52" s="241"/>
      <c r="AD52" s="240"/>
      <c r="AE52" s="240"/>
      <c r="AF52" s="240"/>
      <c r="AG52" s="240"/>
      <c r="AH52" s="240"/>
      <c r="AI52" s="240"/>
      <c r="AJ52" s="238"/>
    </row>
    <row r="53" spans="2:36">
      <c r="U53" s="238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8"/>
    </row>
    <row r="54" spans="2:36">
      <c r="U54" s="238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8"/>
    </row>
    <row r="55" spans="2:36">
      <c r="U55" s="238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8"/>
    </row>
    <row r="56" spans="2:36">
      <c r="U56" s="238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8"/>
    </row>
    <row r="57" spans="2:36">
      <c r="U57" s="238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8"/>
    </row>
    <row r="58" spans="2:36">
      <c r="U58" s="238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8"/>
    </row>
    <row r="59" spans="2:36">
      <c r="U59" s="238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8"/>
    </row>
    <row r="60" spans="2:36">
      <c r="U60" s="238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8"/>
    </row>
    <row r="61" spans="2:36">
      <c r="U61" s="238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8"/>
    </row>
    <row r="62" spans="2:36">
      <c r="U62" s="238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8"/>
    </row>
    <row r="63" spans="2:36">
      <c r="U63" s="238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8"/>
    </row>
    <row r="64" spans="2:36">
      <c r="U64" s="238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8"/>
    </row>
    <row r="65" spans="21:36">
      <c r="U65" s="238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8"/>
    </row>
    <row r="66" spans="21:36">
      <c r="U66" s="238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8"/>
    </row>
    <row r="67" spans="21:36">
      <c r="U67" s="238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8"/>
    </row>
    <row r="68" spans="21:36">
      <c r="U68" s="238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8"/>
    </row>
    <row r="69" spans="21:36">
      <c r="U69" s="238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8"/>
    </row>
    <row r="70" spans="21:36">
      <c r="U70" s="238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8"/>
    </row>
    <row r="71" spans="21:36">
      <c r="U71" s="238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8"/>
    </row>
    <row r="72" spans="21:36">
      <c r="U72" s="238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8"/>
    </row>
    <row r="73" spans="21:36">
      <c r="U73" s="238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8"/>
    </row>
    <row r="74" spans="21:36">
      <c r="U74" s="238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8"/>
    </row>
    <row r="75" spans="21:36">
      <c r="U75" s="238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8"/>
    </row>
    <row r="76" spans="21:36">
      <c r="U76" s="238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8"/>
    </row>
    <row r="77" spans="21:36">
      <c r="U77" s="238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8"/>
    </row>
    <row r="78" spans="21:36">
      <c r="U78" s="238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8"/>
    </row>
    <row r="79" spans="21:36">
      <c r="U79" s="238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8"/>
    </row>
    <row r="80" spans="21:36">
      <c r="U80" s="238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8"/>
    </row>
    <row r="81" spans="21:36">
      <c r="U81" s="238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8"/>
    </row>
    <row r="82" spans="21:36">
      <c r="U82" s="238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8"/>
    </row>
    <row r="83" spans="21:36">
      <c r="U83" s="238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8"/>
    </row>
    <row r="84" spans="21:36">
      <c r="U84" s="238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8"/>
    </row>
    <row r="85" spans="21:36">
      <c r="U85" s="238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8"/>
    </row>
    <row r="86" spans="21:36">
      <c r="U86" s="238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8"/>
    </row>
    <row r="87" spans="21:36">
      <c r="U87" s="238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8"/>
    </row>
    <row r="88" spans="21:36">
      <c r="U88" s="238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8"/>
    </row>
    <row r="89" spans="21:36">
      <c r="U89" s="238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8"/>
    </row>
    <row r="90" spans="21:36">
      <c r="U90" s="238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8"/>
    </row>
    <row r="91" spans="21:36">
      <c r="U91" s="238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8"/>
    </row>
    <row r="92" spans="21:36">
      <c r="U92" s="238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8"/>
    </row>
    <row r="93" spans="21:36">
      <c r="U93" s="238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8"/>
    </row>
    <row r="94" spans="21:36">
      <c r="U94" s="238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8"/>
    </row>
    <row r="95" spans="21:36">
      <c r="U95" s="238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8"/>
    </row>
    <row r="96" spans="21:36">
      <c r="U96" s="238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8"/>
    </row>
    <row r="97" spans="21:36">
      <c r="U97" s="238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8"/>
    </row>
    <row r="98" spans="21:36">
      <c r="U98" s="238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8"/>
    </row>
    <row r="99" spans="21:36">
      <c r="U99" s="238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8"/>
    </row>
    <row r="100" spans="21:36">
      <c r="U100" s="238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8"/>
    </row>
    <row r="101" spans="21:36">
      <c r="U101" s="238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8"/>
    </row>
    <row r="102" spans="21:36">
      <c r="U102" s="238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8"/>
    </row>
    <row r="103" spans="21:36">
      <c r="U103" s="238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8"/>
    </row>
    <row r="104" spans="21:36">
      <c r="U104" s="238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8"/>
    </row>
    <row r="105" spans="21:36">
      <c r="U105" s="238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8"/>
    </row>
    <row r="106" spans="21:36">
      <c r="U106" s="238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8"/>
    </row>
    <row r="107" spans="21:36">
      <c r="U107" s="238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8"/>
    </row>
    <row r="108" spans="21:36">
      <c r="U108" s="238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8"/>
    </row>
    <row r="109" spans="21:36">
      <c r="U109" s="238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8"/>
    </row>
    <row r="110" spans="21:36">
      <c r="U110" s="238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8"/>
    </row>
    <row r="111" spans="21:36">
      <c r="U111" s="238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8"/>
    </row>
    <row r="112" spans="21:36">
      <c r="U112" s="238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8"/>
    </row>
    <row r="113" spans="21:36">
      <c r="U113" s="238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8"/>
    </row>
    <row r="114" spans="21:36">
      <c r="U114" s="238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8"/>
    </row>
    <row r="115" spans="21:36">
      <c r="U115" s="238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8"/>
    </row>
    <row r="116" spans="21:36">
      <c r="U116" s="238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8"/>
    </row>
    <row r="117" spans="21:36">
      <c r="U117" s="238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8"/>
    </row>
    <row r="118" spans="21:36">
      <c r="U118" s="238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8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233" customWidth="1"/>
    <col min="2" max="2" width="0.875" style="237" customWidth="1"/>
    <col min="3" max="3" width="8.125" style="236" customWidth="1"/>
    <col min="4" max="6" width="6.625" style="233" customWidth="1"/>
    <col min="7" max="10" width="3.25" style="233" customWidth="1"/>
    <col min="11" max="11" width="3.5" style="233" customWidth="1"/>
    <col min="12" max="18" width="5.625" style="233" customWidth="1"/>
    <col min="19" max="19" width="5" style="233" customWidth="1"/>
    <col min="20" max="20" width="1.625" style="233" customWidth="1"/>
    <col min="21" max="21" width="9" style="234"/>
    <col min="22" max="22" width="8.875" style="235" customWidth="1"/>
    <col min="23" max="24" width="4.625" style="235" customWidth="1"/>
    <col min="25" max="26" width="9" style="235"/>
    <col min="27" max="27" width="16.375" style="235" bestFit="1" customWidth="1"/>
    <col min="28" max="35" width="9" style="235"/>
    <col min="36" max="62" width="9" style="234"/>
    <col min="63" max="16384" width="9" style="233"/>
  </cols>
  <sheetData>
    <row r="2" spans="2:39" ht="20.100000000000001" customHeight="1">
      <c r="B2" s="395" t="s">
        <v>302</v>
      </c>
      <c r="C2" s="394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2"/>
    </row>
    <row r="3" spans="2:39" ht="20.100000000000001" customHeight="1">
      <c r="B3" s="254"/>
      <c r="C3" s="384" t="s">
        <v>301</v>
      </c>
      <c r="D3" s="391"/>
      <c r="E3" s="391"/>
      <c r="F3" s="391"/>
      <c r="G3" s="391"/>
      <c r="H3" s="391"/>
      <c r="I3" s="391"/>
      <c r="J3" s="391"/>
      <c r="K3" s="476" t="s">
        <v>300</v>
      </c>
      <c r="L3" s="269"/>
      <c r="M3" s="269"/>
      <c r="N3" s="269"/>
      <c r="O3" s="269"/>
      <c r="P3" s="269"/>
      <c r="Q3" s="269"/>
      <c r="R3" s="269"/>
      <c r="S3" s="269"/>
      <c r="T3" s="246"/>
    </row>
    <row r="4" spans="2:39" ht="30" customHeight="1">
      <c r="B4" s="254"/>
      <c r="C4" s="390" t="s">
        <v>299</v>
      </c>
      <c r="D4" s="389"/>
      <c r="E4" s="389"/>
      <c r="F4" s="389"/>
      <c r="G4" s="389"/>
      <c r="H4" s="389"/>
      <c r="I4" s="389"/>
      <c r="J4" s="389"/>
      <c r="K4" s="477"/>
      <c r="L4" s="269"/>
      <c r="M4" s="269"/>
      <c r="N4" s="269"/>
      <c r="O4" s="269"/>
      <c r="P4" s="269"/>
      <c r="Q4" s="269"/>
      <c r="R4" s="269"/>
      <c r="S4" s="269"/>
      <c r="T4" s="246"/>
    </row>
    <row r="5" spans="2:39" ht="20.100000000000001" customHeight="1">
      <c r="B5" s="383"/>
      <c r="C5" s="388" t="s">
        <v>298</v>
      </c>
      <c r="D5" s="381"/>
      <c r="E5" s="381"/>
      <c r="F5" s="381"/>
      <c r="G5" s="381"/>
      <c r="H5" s="381"/>
      <c r="I5" s="381"/>
      <c r="J5" s="381"/>
      <c r="K5" s="477"/>
      <c r="L5" s="269"/>
      <c r="M5" s="269"/>
      <c r="N5" s="269"/>
      <c r="O5" s="269"/>
      <c r="P5" s="269"/>
      <c r="Q5" s="269"/>
      <c r="R5" s="269"/>
      <c r="S5" s="269"/>
      <c r="T5" s="246"/>
    </row>
    <row r="6" spans="2:39" ht="30" customHeight="1">
      <c r="B6" s="245"/>
      <c r="C6" s="386" t="s">
        <v>306</v>
      </c>
      <c r="D6" s="275"/>
      <c r="E6" s="275"/>
      <c r="F6" s="275"/>
      <c r="G6" s="275"/>
      <c r="H6" s="275"/>
      <c r="I6" s="275"/>
      <c r="J6" s="275"/>
      <c r="K6" s="477"/>
      <c r="L6" s="269"/>
      <c r="M6" s="269"/>
      <c r="N6" s="269"/>
      <c r="O6" s="269"/>
      <c r="P6" s="269"/>
      <c r="Q6" s="269"/>
      <c r="R6" s="269"/>
      <c r="S6" s="269"/>
      <c r="T6" s="246"/>
    </row>
    <row r="7" spans="2:39" ht="20.100000000000001" customHeight="1">
      <c r="B7" s="383"/>
      <c r="C7" s="387" t="s">
        <v>296</v>
      </c>
      <c r="D7" s="381"/>
      <c r="E7" s="381"/>
      <c r="F7" s="381"/>
      <c r="G7" s="381"/>
      <c r="H7" s="381"/>
      <c r="I7" s="381"/>
      <c r="J7" s="381"/>
      <c r="K7" s="477"/>
      <c r="L7" s="269"/>
      <c r="M7" s="269"/>
      <c r="N7" s="269"/>
      <c r="O7" s="269"/>
      <c r="P7" s="269"/>
      <c r="Q7" s="269"/>
      <c r="R7" s="269"/>
      <c r="S7" s="269"/>
      <c r="T7" s="246"/>
    </row>
    <row r="8" spans="2:39" ht="30" customHeight="1">
      <c r="B8" s="245"/>
      <c r="C8" s="386" t="s">
        <v>295</v>
      </c>
      <c r="D8" s="275"/>
      <c r="E8" s="275"/>
      <c r="F8" s="275"/>
      <c r="G8" s="275"/>
      <c r="H8" s="275"/>
      <c r="I8" s="275"/>
      <c r="J8" s="275"/>
      <c r="K8" s="477"/>
      <c r="L8" s="269"/>
      <c r="M8" s="269"/>
      <c r="N8" s="269"/>
      <c r="O8" s="269"/>
      <c r="P8" s="269"/>
      <c r="Q8" s="269"/>
      <c r="R8" s="269"/>
      <c r="S8" s="269"/>
      <c r="T8" s="246"/>
    </row>
    <row r="9" spans="2:39" ht="20.100000000000001" customHeight="1">
      <c r="B9" s="254"/>
      <c r="C9" s="385" t="s">
        <v>294</v>
      </c>
      <c r="D9" s="269"/>
      <c r="E9" s="269"/>
      <c r="F9" s="269"/>
      <c r="G9" s="269"/>
      <c r="H9" s="269"/>
      <c r="I9" s="269"/>
      <c r="J9" s="269"/>
      <c r="K9" s="477"/>
      <c r="L9" s="269"/>
      <c r="M9" s="269"/>
      <c r="N9" s="269"/>
      <c r="O9" s="269"/>
      <c r="P9" s="269"/>
      <c r="Q9" s="269"/>
      <c r="R9" s="269"/>
      <c r="S9" s="269"/>
      <c r="T9" s="246"/>
    </row>
    <row r="10" spans="2:39" ht="30" customHeight="1">
      <c r="B10" s="254"/>
      <c r="C10" s="384"/>
      <c r="D10" s="269"/>
      <c r="E10" s="269"/>
      <c r="F10" s="269"/>
      <c r="G10" s="269"/>
      <c r="H10" s="269"/>
      <c r="I10" s="269"/>
      <c r="J10" s="269"/>
      <c r="K10" s="477"/>
      <c r="L10" s="269"/>
      <c r="M10" s="269"/>
      <c r="N10" s="269"/>
      <c r="O10" s="269"/>
      <c r="P10" s="269"/>
      <c r="Q10" s="269"/>
      <c r="R10" s="269"/>
      <c r="S10" s="269"/>
      <c r="T10" s="246"/>
    </row>
    <row r="11" spans="2:39" ht="12" customHeight="1">
      <c r="B11" s="383"/>
      <c r="C11" s="382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0"/>
      <c r="U11" s="281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1"/>
      <c r="AK11" s="233"/>
      <c r="AL11" s="233"/>
      <c r="AM11" s="233"/>
    </row>
    <row r="12" spans="2:39" ht="12.6" customHeight="1">
      <c r="B12" s="254"/>
      <c r="C12" s="379" t="s">
        <v>124</v>
      </c>
      <c r="D12" s="478" t="s">
        <v>308</v>
      </c>
      <c r="E12" s="479"/>
      <c r="F12" s="479"/>
      <c r="G12" s="479"/>
      <c r="H12" s="479"/>
      <c r="I12" s="479"/>
      <c r="J12" s="480"/>
      <c r="K12" s="378"/>
      <c r="L12" s="377" t="s">
        <v>292</v>
      </c>
      <c r="M12" s="376"/>
      <c r="N12" s="376"/>
      <c r="O12" s="376"/>
      <c r="P12" s="375"/>
      <c r="Q12" s="375"/>
      <c r="R12" s="375"/>
      <c r="S12" s="374"/>
      <c r="T12" s="368" t="s">
        <v>304</v>
      </c>
      <c r="U12" s="235" t="s">
        <v>290</v>
      </c>
      <c r="V12" s="239"/>
      <c r="W12" s="239"/>
      <c r="X12" s="239"/>
      <c r="Y12" s="239"/>
      <c r="Z12" s="239"/>
      <c r="AA12" s="239"/>
      <c r="AB12" s="284"/>
      <c r="AC12" s="284"/>
      <c r="AD12" s="284"/>
      <c r="AE12" s="284"/>
      <c r="AF12" s="284"/>
      <c r="AG12" s="284"/>
      <c r="AH12" s="284"/>
      <c r="AI12" s="284"/>
      <c r="AJ12" s="281"/>
      <c r="AK12" s="233"/>
      <c r="AL12" s="233"/>
      <c r="AM12" s="233"/>
    </row>
    <row r="13" spans="2:39" ht="12.6" customHeight="1">
      <c r="B13" s="254"/>
      <c r="C13" s="373"/>
      <c r="D13" s="372" t="s">
        <v>286</v>
      </c>
      <c r="E13" s="371" t="s">
        <v>289</v>
      </c>
      <c r="F13" s="371" t="s">
        <v>288</v>
      </c>
      <c r="G13" s="481" t="s">
        <v>287</v>
      </c>
      <c r="H13" s="482"/>
      <c r="I13" s="482"/>
      <c r="J13" s="483"/>
      <c r="K13" s="370"/>
      <c r="L13" s="370"/>
      <c r="M13" s="369"/>
      <c r="N13" s="360"/>
      <c r="O13" s="369"/>
      <c r="P13" s="330"/>
      <c r="Q13" s="330"/>
      <c r="R13" s="330"/>
      <c r="S13" s="368"/>
      <c r="T13" s="367"/>
      <c r="V13" s="366" t="s">
        <v>286</v>
      </c>
      <c r="W13" s="365"/>
      <c r="X13" s="365"/>
      <c r="Y13" s="239"/>
      <c r="Z13" s="239"/>
      <c r="AA13" s="239"/>
      <c r="AB13" s="284"/>
      <c r="AC13" s="284"/>
      <c r="AD13" s="284"/>
      <c r="AE13" s="284"/>
      <c r="AF13" s="284"/>
      <c r="AG13" s="284"/>
      <c r="AH13" s="284"/>
      <c r="AI13" s="284"/>
      <c r="AJ13" s="281"/>
      <c r="AK13" s="233"/>
      <c r="AL13" s="233"/>
      <c r="AM13" s="233"/>
    </row>
    <row r="14" spans="2:39" ht="12.6" customHeight="1">
      <c r="B14" s="254"/>
      <c r="C14" s="364" t="s">
        <v>285</v>
      </c>
      <c r="D14" s="362" t="s">
        <v>303</v>
      </c>
      <c r="E14" s="363" t="s">
        <v>283</v>
      </c>
      <c r="F14" s="363" t="s">
        <v>282</v>
      </c>
      <c r="G14" s="484"/>
      <c r="H14" s="485"/>
      <c r="I14" s="485"/>
      <c r="J14" s="486"/>
      <c r="K14" s="361"/>
      <c r="L14" s="361"/>
      <c r="M14" s="360"/>
      <c r="N14" s="360"/>
      <c r="O14" s="360"/>
      <c r="P14" s="359"/>
      <c r="Q14" s="359"/>
      <c r="R14" s="358"/>
      <c r="S14" s="357"/>
      <c r="T14" s="357"/>
      <c r="V14" s="285"/>
      <c r="W14" s="356"/>
      <c r="X14" s="356"/>
      <c r="Y14" s="239"/>
      <c r="Z14" s="239"/>
      <c r="AA14" s="239"/>
      <c r="AB14" s="284"/>
      <c r="AC14" s="284"/>
      <c r="AD14" s="284"/>
      <c r="AE14" s="284"/>
      <c r="AF14" s="284"/>
      <c r="AG14" s="284"/>
      <c r="AH14" s="284"/>
      <c r="AI14" s="355"/>
      <c r="AJ14" s="281"/>
      <c r="AK14" s="233"/>
      <c r="AL14" s="233"/>
      <c r="AM14" s="233"/>
    </row>
    <row r="15" spans="2:39" ht="15" customHeight="1">
      <c r="B15" s="254"/>
      <c r="C15" s="347">
        <v>0.29166666666666802</v>
      </c>
      <c r="D15" s="354">
        <v>5</v>
      </c>
      <c r="E15" s="353">
        <v>0</v>
      </c>
      <c r="F15" s="352">
        <v>4.6296296296296294E-5</v>
      </c>
      <c r="G15" s="343"/>
      <c r="H15" s="351"/>
      <c r="I15" s="351"/>
      <c r="J15" s="350"/>
      <c r="K15" s="341"/>
      <c r="L15" s="329"/>
      <c r="M15" s="328"/>
      <c r="N15" s="328"/>
      <c r="O15" s="327"/>
      <c r="P15" s="289"/>
      <c r="Q15" s="289"/>
      <c r="R15" s="289"/>
      <c r="S15" s="326"/>
      <c r="T15" s="349"/>
      <c r="U15" s="234">
        <v>1.05</v>
      </c>
      <c r="V15" s="286">
        <f t="shared" ref="V15:V46" si="0">D15-E15</f>
        <v>5</v>
      </c>
      <c r="W15" s="285"/>
      <c r="X15" s="285"/>
      <c r="Y15" s="239"/>
      <c r="Z15" s="239"/>
      <c r="AA15" s="239"/>
      <c r="AB15" s="284"/>
      <c r="AC15" s="283"/>
      <c r="AD15" s="282"/>
      <c r="AE15" s="282"/>
      <c r="AF15" s="282"/>
      <c r="AG15" s="282"/>
      <c r="AH15" s="282"/>
      <c r="AI15" s="282"/>
      <c r="AJ15" s="281"/>
      <c r="AK15" s="233"/>
      <c r="AL15" s="233"/>
      <c r="AM15" s="233"/>
    </row>
    <row r="16" spans="2:39" ht="15" customHeight="1">
      <c r="B16" s="254"/>
      <c r="C16" s="304">
        <v>0.29861111111111199</v>
      </c>
      <c r="D16" s="303">
        <v>10</v>
      </c>
      <c r="E16" s="302">
        <v>0</v>
      </c>
      <c r="F16" s="301">
        <v>6.3657407407407413E-4</v>
      </c>
      <c r="G16" s="337"/>
      <c r="H16" s="337"/>
      <c r="I16" s="337"/>
      <c r="J16" s="299"/>
      <c r="K16" s="348"/>
      <c r="L16" s="292"/>
      <c r="M16" s="291"/>
      <c r="N16" s="291"/>
      <c r="O16" s="290"/>
      <c r="P16" s="289"/>
      <c r="Q16" s="289"/>
      <c r="R16" s="289"/>
      <c r="S16" s="288"/>
      <c r="T16" s="287"/>
      <c r="U16" s="234">
        <v>2.16</v>
      </c>
      <c r="V16" s="286">
        <f t="shared" si="0"/>
        <v>10</v>
      </c>
      <c r="W16" s="285"/>
      <c r="X16" s="285"/>
      <c r="Y16" s="239"/>
      <c r="Z16" s="239"/>
      <c r="AA16" s="239"/>
      <c r="AB16" s="284"/>
      <c r="AC16" s="283"/>
      <c r="AD16" s="282"/>
      <c r="AE16" s="282"/>
      <c r="AF16" s="282"/>
      <c r="AG16" s="282"/>
      <c r="AH16" s="282"/>
      <c r="AI16" s="282"/>
      <c r="AJ16" s="281"/>
      <c r="AK16" s="233"/>
      <c r="AL16" s="233"/>
      <c r="AM16" s="233"/>
    </row>
    <row r="17" spans="2:39" ht="15" customHeight="1">
      <c r="B17" s="254"/>
      <c r="C17" s="304">
        <v>0.30555555555555702</v>
      </c>
      <c r="D17" s="340">
        <v>10</v>
      </c>
      <c r="E17" s="339">
        <v>0</v>
      </c>
      <c r="F17" s="338">
        <v>5.7870370370370373E-5</v>
      </c>
      <c r="G17" s="337"/>
      <c r="H17" s="337"/>
      <c r="I17" s="337"/>
      <c r="J17" s="336"/>
      <c r="K17" s="341"/>
      <c r="L17" s="329"/>
      <c r="M17" s="328"/>
      <c r="N17" s="328"/>
      <c r="O17" s="327"/>
      <c r="P17" s="289"/>
      <c r="Q17" s="289"/>
      <c r="R17" s="289"/>
      <c r="S17" s="326"/>
      <c r="T17" s="325"/>
      <c r="U17" s="234">
        <v>3.3</v>
      </c>
      <c r="V17" s="286">
        <f t="shared" si="0"/>
        <v>10</v>
      </c>
      <c r="W17" s="285"/>
      <c r="X17" s="285"/>
      <c r="Y17" s="239"/>
      <c r="Z17" s="239"/>
      <c r="AA17" s="239"/>
      <c r="AB17" s="284"/>
      <c r="AC17" s="283"/>
      <c r="AD17" s="282"/>
      <c r="AE17" s="282"/>
      <c r="AF17" s="282"/>
      <c r="AG17" s="282"/>
      <c r="AH17" s="282"/>
      <c r="AI17" s="282"/>
      <c r="AJ17" s="281"/>
      <c r="AK17" s="233"/>
      <c r="AL17" s="233"/>
      <c r="AM17" s="233"/>
    </row>
    <row r="18" spans="2:39" ht="15" customHeight="1">
      <c r="B18" s="254"/>
      <c r="C18" s="304">
        <v>0.312500000000001</v>
      </c>
      <c r="D18" s="303">
        <v>15</v>
      </c>
      <c r="E18" s="302">
        <v>0</v>
      </c>
      <c r="F18" s="301">
        <v>2.3148148148148149E-4</v>
      </c>
      <c r="G18" s="337"/>
      <c r="H18" s="337"/>
      <c r="I18" s="337"/>
      <c r="J18" s="299"/>
      <c r="K18" s="348"/>
      <c r="L18" s="292"/>
      <c r="M18" s="291"/>
      <c r="N18" s="291"/>
      <c r="O18" s="290"/>
      <c r="P18" s="289"/>
      <c r="Q18" s="289"/>
      <c r="R18" s="289"/>
      <c r="S18" s="288"/>
      <c r="T18" s="287"/>
      <c r="U18" s="234">
        <v>4.4000000000000004</v>
      </c>
      <c r="V18" s="286">
        <f t="shared" si="0"/>
        <v>15</v>
      </c>
      <c r="W18" s="285"/>
      <c r="X18" s="285"/>
      <c r="Y18" s="239"/>
      <c r="Z18" s="239"/>
      <c r="AA18" s="239"/>
      <c r="AB18" s="284"/>
      <c r="AC18" s="283"/>
      <c r="AD18" s="282"/>
      <c r="AE18" s="282"/>
      <c r="AF18" s="282"/>
      <c r="AG18" s="282"/>
      <c r="AH18" s="282"/>
      <c r="AI18" s="282"/>
      <c r="AJ18" s="281"/>
      <c r="AK18" s="233"/>
      <c r="AL18" s="233"/>
      <c r="AM18" s="233"/>
    </row>
    <row r="19" spans="2:39" ht="15" customHeight="1">
      <c r="B19" s="254"/>
      <c r="C19" s="304">
        <v>0.31944444444444497</v>
      </c>
      <c r="D19" s="340">
        <v>5</v>
      </c>
      <c r="E19" s="339">
        <v>0</v>
      </c>
      <c r="F19" s="338">
        <v>2.0833333333333335E-4</v>
      </c>
      <c r="G19" s="337"/>
      <c r="H19" s="337"/>
      <c r="I19" s="337"/>
      <c r="J19" s="336"/>
      <c r="K19" s="341"/>
      <c r="L19" s="329"/>
      <c r="M19" s="328"/>
      <c r="N19" s="328"/>
      <c r="O19" s="327"/>
      <c r="P19" s="289"/>
      <c r="Q19" s="289"/>
      <c r="R19" s="289"/>
      <c r="S19" s="326"/>
      <c r="T19" s="325"/>
      <c r="U19" s="234">
        <v>5.55</v>
      </c>
      <c r="V19" s="286">
        <f t="shared" si="0"/>
        <v>5</v>
      </c>
      <c r="W19" s="285"/>
      <c r="X19" s="285"/>
      <c r="Y19" s="239"/>
      <c r="Z19" s="239"/>
      <c r="AA19" s="239"/>
      <c r="AB19" s="284"/>
      <c r="AC19" s="283"/>
      <c r="AD19" s="282"/>
      <c r="AE19" s="282"/>
      <c r="AF19" s="282"/>
      <c r="AG19" s="282"/>
      <c r="AH19" s="282"/>
      <c r="AI19" s="282"/>
      <c r="AJ19" s="281"/>
      <c r="AK19" s="233"/>
      <c r="AL19" s="233"/>
      <c r="AM19" s="233"/>
    </row>
    <row r="20" spans="2:39" ht="15" customHeight="1">
      <c r="B20" s="254"/>
      <c r="C20" s="298">
        <v>0.32638888888889001</v>
      </c>
      <c r="D20" s="335">
        <v>10</v>
      </c>
      <c r="E20" s="334">
        <v>0</v>
      </c>
      <c r="F20" s="333">
        <v>1.9675925925925926E-4</v>
      </c>
      <c r="G20" s="332"/>
      <c r="H20" s="332"/>
      <c r="I20" s="332"/>
      <c r="J20" s="331"/>
      <c r="K20" s="348"/>
      <c r="L20" s="292"/>
      <c r="M20" s="291"/>
      <c r="N20" s="291"/>
      <c r="O20" s="290"/>
      <c r="P20" s="289"/>
      <c r="Q20" s="289"/>
      <c r="R20" s="289"/>
      <c r="S20" s="288"/>
      <c r="T20" s="287"/>
      <c r="U20" s="234">
        <v>6.65</v>
      </c>
      <c r="V20" s="286">
        <f t="shared" si="0"/>
        <v>10</v>
      </c>
      <c r="W20" s="285"/>
      <c r="X20" s="285"/>
      <c r="Y20" s="239"/>
      <c r="Z20" s="239"/>
      <c r="AA20" s="239"/>
      <c r="AB20" s="284"/>
      <c r="AC20" s="283"/>
      <c r="AD20" s="282"/>
      <c r="AE20" s="282"/>
      <c r="AF20" s="282"/>
      <c r="AG20" s="282"/>
      <c r="AH20" s="282"/>
      <c r="AI20" s="282"/>
      <c r="AJ20" s="281"/>
      <c r="AK20" s="233"/>
      <c r="AL20" s="233"/>
      <c r="AM20" s="233"/>
    </row>
    <row r="21" spans="2:39" ht="15" customHeight="1">
      <c r="B21" s="254"/>
      <c r="C21" s="347">
        <v>0.33333333333333398</v>
      </c>
      <c r="D21" s="346">
        <v>10</v>
      </c>
      <c r="E21" s="345">
        <v>0</v>
      </c>
      <c r="F21" s="344">
        <v>7.291666666666667E-4</v>
      </c>
      <c r="G21" s="343"/>
      <c r="H21" s="343"/>
      <c r="I21" s="343"/>
      <c r="J21" s="342"/>
      <c r="K21" s="341"/>
      <c r="L21" s="329"/>
      <c r="M21" s="328"/>
      <c r="N21" s="328"/>
      <c r="O21" s="327"/>
      <c r="P21" s="289"/>
      <c r="Q21" s="289"/>
      <c r="R21" s="289"/>
      <c r="S21" s="326"/>
      <c r="T21" s="325"/>
      <c r="U21" s="234">
        <v>7.8</v>
      </c>
      <c r="V21" s="286">
        <f t="shared" si="0"/>
        <v>10</v>
      </c>
      <c r="W21" s="285"/>
      <c r="X21" s="285"/>
      <c r="Y21" s="239"/>
      <c r="Z21" s="239"/>
      <c r="AA21" s="239"/>
      <c r="AB21" s="284"/>
      <c r="AC21" s="283"/>
      <c r="AD21" s="282"/>
      <c r="AE21" s="282"/>
      <c r="AF21" s="282"/>
      <c r="AG21" s="282"/>
      <c r="AH21" s="282"/>
      <c r="AI21" s="282"/>
      <c r="AJ21" s="281"/>
      <c r="AK21" s="233"/>
      <c r="AL21" s="233"/>
      <c r="AM21" s="233"/>
    </row>
    <row r="22" spans="2:39" ht="15" customHeight="1">
      <c r="B22" s="254"/>
      <c r="C22" s="304">
        <v>0.34027777777777901</v>
      </c>
      <c r="D22" s="303">
        <v>5</v>
      </c>
      <c r="E22" s="302">
        <v>0</v>
      </c>
      <c r="F22" s="301">
        <v>5.2083333333333333E-4</v>
      </c>
      <c r="G22" s="337"/>
      <c r="H22" s="337"/>
      <c r="I22" s="337"/>
      <c r="J22" s="299"/>
      <c r="K22" s="292"/>
      <c r="L22" s="292"/>
      <c r="M22" s="291"/>
      <c r="N22" s="291"/>
      <c r="O22" s="290"/>
      <c r="P22" s="289"/>
      <c r="Q22" s="289"/>
      <c r="R22" s="289"/>
      <c r="S22" s="288"/>
      <c r="T22" s="287"/>
      <c r="U22" s="234">
        <v>8.9</v>
      </c>
      <c r="V22" s="286">
        <f t="shared" si="0"/>
        <v>5</v>
      </c>
      <c r="W22" s="285"/>
      <c r="X22" s="285"/>
      <c r="Y22" s="239"/>
      <c r="Z22" s="239"/>
      <c r="AA22" s="239"/>
      <c r="AB22" s="284"/>
      <c r="AC22" s="283"/>
      <c r="AD22" s="282"/>
      <c r="AE22" s="282"/>
      <c r="AF22" s="282"/>
      <c r="AG22" s="282"/>
      <c r="AH22" s="282"/>
      <c r="AI22" s="282"/>
      <c r="AJ22" s="281"/>
      <c r="AK22" s="233"/>
      <c r="AL22" s="233"/>
      <c r="AM22" s="233"/>
    </row>
    <row r="23" spans="2:39" ht="15" customHeight="1">
      <c r="B23" s="254"/>
      <c r="C23" s="304">
        <v>0.34722222222222299</v>
      </c>
      <c r="D23" s="340">
        <v>0</v>
      </c>
      <c r="E23" s="339">
        <v>0</v>
      </c>
      <c r="F23" s="338" t="s">
        <v>307</v>
      </c>
      <c r="G23" s="337"/>
      <c r="H23" s="337"/>
      <c r="I23" s="337"/>
      <c r="J23" s="336"/>
      <c r="K23" s="329"/>
      <c r="L23" s="329"/>
      <c r="M23" s="328"/>
      <c r="N23" s="328"/>
      <c r="O23" s="327"/>
      <c r="P23" s="289"/>
      <c r="Q23" s="289"/>
      <c r="R23" s="289"/>
      <c r="S23" s="326"/>
      <c r="T23" s="325"/>
      <c r="U23" s="234">
        <v>10.029999999999999</v>
      </c>
      <c r="V23" s="286">
        <f t="shared" si="0"/>
        <v>0</v>
      </c>
      <c r="W23" s="285"/>
      <c r="X23" s="285"/>
      <c r="Y23" s="239"/>
      <c r="Z23" s="239"/>
      <c r="AA23" s="239"/>
      <c r="AB23" s="284"/>
      <c r="AC23" s="283"/>
      <c r="AD23" s="282"/>
      <c r="AE23" s="282"/>
      <c r="AF23" s="282"/>
      <c r="AG23" s="282"/>
      <c r="AH23" s="282"/>
      <c r="AI23" s="282"/>
      <c r="AJ23" s="281"/>
      <c r="AK23" s="233"/>
      <c r="AL23" s="233"/>
      <c r="AM23" s="233"/>
    </row>
    <row r="24" spans="2:39" ht="15" customHeight="1">
      <c r="B24" s="254"/>
      <c r="C24" s="304">
        <v>0.35416666666666802</v>
      </c>
      <c r="D24" s="303">
        <v>5</v>
      </c>
      <c r="E24" s="302">
        <v>0</v>
      </c>
      <c r="F24" s="301">
        <v>3.4722222222222222E-5</v>
      </c>
      <c r="G24" s="337"/>
      <c r="H24" s="337"/>
      <c r="I24" s="337"/>
      <c r="J24" s="299"/>
      <c r="K24" s="292"/>
      <c r="L24" s="292"/>
      <c r="M24" s="291"/>
      <c r="N24" s="291"/>
      <c r="O24" s="290"/>
      <c r="P24" s="289"/>
      <c r="Q24" s="289"/>
      <c r="R24" s="289"/>
      <c r="S24" s="288"/>
      <c r="T24" s="287"/>
      <c r="U24" s="234">
        <v>11.15</v>
      </c>
      <c r="V24" s="286">
        <f t="shared" si="0"/>
        <v>5</v>
      </c>
      <c r="W24" s="285"/>
      <c r="X24" s="285"/>
      <c r="Y24" s="239"/>
      <c r="Z24" s="239"/>
      <c r="AA24" s="239"/>
      <c r="AB24" s="284"/>
      <c r="AC24" s="283"/>
      <c r="AD24" s="282"/>
      <c r="AE24" s="282"/>
      <c r="AF24" s="282"/>
      <c r="AG24" s="282"/>
      <c r="AH24" s="282"/>
      <c r="AI24" s="282"/>
      <c r="AJ24" s="281"/>
      <c r="AK24" s="233"/>
      <c r="AL24" s="233"/>
      <c r="AM24" s="233"/>
    </row>
    <row r="25" spans="2:39" ht="15" customHeight="1">
      <c r="B25" s="254"/>
      <c r="C25" s="304">
        <v>0.36111111111111199</v>
      </c>
      <c r="D25" s="340">
        <v>20</v>
      </c>
      <c r="E25" s="339">
        <v>0</v>
      </c>
      <c r="F25" s="338">
        <v>2.6620370370370372E-4</v>
      </c>
      <c r="G25" s="337"/>
      <c r="H25" s="337"/>
      <c r="I25" s="337"/>
      <c r="J25" s="336"/>
      <c r="K25" s="329"/>
      <c r="L25" s="329"/>
      <c r="M25" s="328"/>
      <c r="N25" s="328"/>
      <c r="O25" s="327"/>
      <c r="P25" s="289"/>
      <c r="Q25" s="289"/>
      <c r="R25" s="289"/>
      <c r="S25" s="326"/>
      <c r="T25" s="325"/>
      <c r="U25" s="234">
        <v>12.25</v>
      </c>
      <c r="V25" s="286">
        <f t="shared" si="0"/>
        <v>20</v>
      </c>
      <c r="W25" s="285"/>
      <c r="X25" s="285"/>
      <c r="Y25" s="239"/>
      <c r="Z25" s="239"/>
      <c r="AA25" s="239"/>
      <c r="AB25" s="284"/>
      <c r="AC25" s="283"/>
      <c r="AD25" s="282"/>
      <c r="AE25" s="282"/>
      <c r="AF25" s="282"/>
      <c r="AG25" s="282"/>
      <c r="AH25" s="282"/>
      <c r="AI25" s="282"/>
      <c r="AJ25" s="281"/>
      <c r="AK25" s="233"/>
      <c r="AL25" s="233"/>
      <c r="AM25" s="233"/>
    </row>
    <row r="26" spans="2:39" ht="15" customHeight="1">
      <c r="B26" s="254"/>
      <c r="C26" s="298">
        <v>0.36805555555555702</v>
      </c>
      <c r="D26" s="335">
        <v>5</v>
      </c>
      <c r="E26" s="334">
        <v>0</v>
      </c>
      <c r="F26" s="333">
        <v>4.6296296296296294E-5</v>
      </c>
      <c r="G26" s="332"/>
      <c r="H26" s="332"/>
      <c r="I26" s="332"/>
      <c r="J26" s="331"/>
      <c r="K26" s="292"/>
      <c r="L26" s="292"/>
      <c r="M26" s="291"/>
      <c r="N26" s="291"/>
      <c r="O26" s="290"/>
      <c r="P26" s="289"/>
      <c r="Q26" s="289"/>
      <c r="R26" s="289"/>
      <c r="S26" s="288"/>
      <c r="T26" s="287"/>
      <c r="U26" s="234">
        <v>13.45</v>
      </c>
      <c r="V26" s="286">
        <f t="shared" si="0"/>
        <v>5</v>
      </c>
      <c r="W26" s="285"/>
      <c r="X26" s="285"/>
      <c r="Y26" s="239"/>
      <c r="Z26" s="239"/>
      <c r="AA26" s="239"/>
      <c r="AB26" s="284"/>
      <c r="AC26" s="283"/>
      <c r="AD26" s="282"/>
      <c r="AE26" s="282"/>
      <c r="AF26" s="282"/>
      <c r="AG26" s="282"/>
      <c r="AH26" s="282"/>
      <c r="AI26" s="282"/>
      <c r="AJ26" s="281"/>
      <c r="AK26" s="233"/>
      <c r="AL26" s="233"/>
      <c r="AM26" s="233"/>
    </row>
    <row r="27" spans="2:39" ht="15" customHeight="1">
      <c r="B27" s="254"/>
      <c r="C27" s="318">
        <v>0.375</v>
      </c>
      <c r="D27" s="323">
        <v>5</v>
      </c>
      <c r="E27" s="322">
        <v>0</v>
      </c>
      <c r="F27" s="321">
        <v>8.1018518518518516E-5</v>
      </c>
      <c r="G27" s="320"/>
      <c r="H27" s="320"/>
      <c r="I27" s="320"/>
      <c r="J27" s="319"/>
      <c r="K27" s="292"/>
      <c r="L27" s="292"/>
      <c r="M27" s="291"/>
      <c r="N27" s="291"/>
      <c r="O27" s="290"/>
      <c r="P27" s="330"/>
      <c r="Q27" s="289"/>
      <c r="R27" s="289"/>
      <c r="S27" s="288"/>
      <c r="T27" s="287"/>
      <c r="U27" s="234">
        <v>14.55</v>
      </c>
      <c r="V27" s="286">
        <f t="shared" si="0"/>
        <v>5</v>
      </c>
      <c r="W27" s="285"/>
      <c r="X27" s="285"/>
      <c r="Y27" s="239"/>
      <c r="Z27" s="239"/>
      <c r="AA27" s="239"/>
      <c r="AB27" s="284"/>
      <c r="AC27" s="283"/>
      <c r="AD27" s="282"/>
      <c r="AE27" s="282"/>
      <c r="AF27" s="282"/>
      <c r="AG27" s="282"/>
      <c r="AH27" s="282"/>
      <c r="AI27" s="282"/>
      <c r="AJ27" s="281"/>
      <c r="AK27" s="233"/>
      <c r="AL27" s="233"/>
      <c r="AM27" s="233"/>
    </row>
    <row r="28" spans="2:39" ht="15" customHeight="1">
      <c r="B28" s="254"/>
      <c r="C28" s="318">
        <v>0.41666666666666669</v>
      </c>
      <c r="D28" s="317">
        <v>5</v>
      </c>
      <c r="E28" s="316">
        <v>0</v>
      </c>
      <c r="F28" s="315">
        <v>4.861111111111111E-4</v>
      </c>
      <c r="G28" s="320"/>
      <c r="H28" s="320"/>
      <c r="I28" s="320"/>
      <c r="J28" s="313"/>
      <c r="K28" s="329"/>
      <c r="L28" s="329"/>
      <c r="M28" s="328"/>
      <c r="N28" s="328"/>
      <c r="O28" s="327"/>
      <c r="P28" s="289"/>
      <c r="Q28" s="289"/>
      <c r="R28" s="289"/>
      <c r="S28" s="326"/>
      <c r="T28" s="325"/>
      <c r="U28" s="234">
        <v>15.65</v>
      </c>
      <c r="V28" s="286">
        <f t="shared" si="0"/>
        <v>5</v>
      </c>
      <c r="W28" s="285"/>
      <c r="X28" s="285"/>
      <c r="Y28" s="239"/>
      <c r="Z28" s="239"/>
      <c r="AA28" s="239"/>
      <c r="AB28" s="284"/>
      <c r="AC28" s="283"/>
      <c r="AD28" s="282"/>
      <c r="AE28" s="282"/>
      <c r="AF28" s="282"/>
      <c r="AG28" s="282"/>
      <c r="AH28" s="282"/>
      <c r="AI28" s="282"/>
      <c r="AJ28" s="281"/>
      <c r="AK28" s="233"/>
      <c r="AL28" s="233"/>
      <c r="AM28" s="233"/>
    </row>
    <row r="29" spans="2:39" ht="15" customHeight="1">
      <c r="B29" s="254"/>
      <c r="C29" s="318">
        <v>0.45833333333333331</v>
      </c>
      <c r="D29" s="323">
        <v>0</v>
      </c>
      <c r="E29" s="322">
        <v>0</v>
      </c>
      <c r="F29" s="321" t="s">
        <v>307</v>
      </c>
      <c r="G29" s="324"/>
      <c r="H29" s="324"/>
      <c r="I29" s="324"/>
      <c r="J29" s="319"/>
      <c r="K29" s="292"/>
      <c r="L29" s="292"/>
      <c r="M29" s="291"/>
      <c r="N29" s="291"/>
      <c r="O29" s="290"/>
      <c r="P29" s="289"/>
      <c r="Q29" s="289"/>
      <c r="R29" s="289"/>
      <c r="S29" s="288"/>
      <c r="T29" s="287"/>
      <c r="U29" s="234">
        <v>16.8</v>
      </c>
      <c r="V29" s="286">
        <f t="shared" si="0"/>
        <v>0</v>
      </c>
      <c r="W29" s="285"/>
      <c r="X29" s="285"/>
      <c r="Y29" s="239"/>
      <c r="Z29" s="239"/>
      <c r="AA29" s="239"/>
      <c r="AB29" s="284"/>
      <c r="AC29" s="283"/>
      <c r="AD29" s="282"/>
      <c r="AE29" s="282"/>
      <c r="AF29" s="282"/>
      <c r="AG29" s="282"/>
      <c r="AH29" s="282"/>
      <c r="AI29" s="282"/>
      <c r="AJ29" s="281"/>
      <c r="AK29" s="233"/>
      <c r="AL29" s="233"/>
      <c r="AM29" s="233"/>
    </row>
    <row r="30" spans="2:39" ht="15" customHeight="1">
      <c r="B30" s="254"/>
      <c r="C30" s="318">
        <v>0.5</v>
      </c>
      <c r="D30" s="323">
        <v>5</v>
      </c>
      <c r="E30" s="322">
        <v>0</v>
      </c>
      <c r="F30" s="321">
        <v>3.3564814814814812E-4</v>
      </c>
      <c r="G30" s="324"/>
      <c r="H30" s="324"/>
      <c r="I30" s="324"/>
      <c r="J30" s="319"/>
      <c r="K30" s="292"/>
      <c r="L30" s="292"/>
      <c r="M30" s="291"/>
      <c r="N30" s="291"/>
      <c r="O30" s="290"/>
      <c r="P30" s="289"/>
      <c r="Q30" s="289"/>
      <c r="R30" s="289"/>
      <c r="S30" s="288"/>
      <c r="T30" s="287"/>
      <c r="U30" s="234">
        <v>17.95</v>
      </c>
      <c r="V30" s="286">
        <f t="shared" si="0"/>
        <v>5</v>
      </c>
      <c r="W30" s="285"/>
      <c r="X30" s="285"/>
      <c r="Y30" s="239"/>
      <c r="Z30" s="239"/>
      <c r="AA30" s="239"/>
      <c r="AB30" s="284"/>
      <c r="AC30" s="283"/>
      <c r="AD30" s="282"/>
      <c r="AE30" s="282"/>
      <c r="AF30" s="282"/>
      <c r="AG30" s="282"/>
      <c r="AH30" s="282"/>
      <c r="AI30" s="282"/>
      <c r="AJ30" s="281"/>
      <c r="AK30" s="233"/>
      <c r="AL30" s="233"/>
      <c r="AM30" s="233"/>
    </row>
    <row r="31" spans="2:39" ht="15" customHeight="1">
      <c r="B31" s="254"/>
      <c r="C31" s="318">
        <v>0.54166666666666663</v>
      </c>
      <c r="D31" s="323">
        <v>5</v>
      </c>
      <c r="E31" s="322">
        <v>0</v>
      </c>
      <c r="F31" s="321">
        <v>4.6296296296296294E-5</v>
      </c>
      <c r="G31" s="324"/>
      <c r="H31" s="324"/>
      <c r="I31" s="324"/>
      <c r="J31" s="319"/>
      <c r="K31" s="292"/>
      <c r="L31" s="292"/>
      <c r="M31" s="291"/>
      <c r="N31" s="291"/>
      <c r="O31" s="290"/>
      <c r="P31" s="289"/>
      <c r="Q31" s="289"/>
      <c r="R31" s="289"/>
      <c r="S31" s="288"/>
      <c r="T31" s="287"/>
      <c r="U31" s="234">
        <v>19.05</v>
      </c>
      <c r="V31" s="286">
        <f t="shared" si="0"/>
        <v>5</v>
      </c>
      <c r="W31" s="285"/>
      <c r="X31" s="285"/>
      <c r="Y31" s="239"/>
      <c r="Z31" s="239"/>
      <c r="AA31" s="239"/>
      <c r="AB31" s="284"/>
      <c r="AC31" s="283"/>
      <c r="AD31" s="282"/>
      <c r="AE31" s="282"/>
      <c r="AF31" s="282"/>
      <c r="AG31" s="282"/>
      <c r="AH31" s="282"/>
      <c r="AI31" s="282"/>
      <c r="AJ31" s="281"/>
      <c r="AK31" s="233"/>
      <c r="AL31" s="233"/>
      <c r="AM31" s="233"/>
    </row>
    <row r="32" spans="2:39" ht="15" customHeight="1">
      <c r="B32" s="254"/>
      <c r="C32" s="318">
        <v>0.58333333333333337</v>
      </c>
      <c r="D32" s="323">
        <v>5</v>
      </c>
      <c r="E32" s="322">
        <v>0</v>
      </c>
      <c r="F32" s="321">
        <v>4.6296296296296294E-5</v>
      </c>
      <c r="G32" s="324"/>
      <c r="H32" s="324"/>
      <c r="I32" s="324"/>
      <c r="J32" s="319"/>
      <c r="K32" s="292"/>
      <c r="L32" s="292"/>
      <c r="M32" s="291"/>
      <c r="N32" s="291"/>
      <c r="O32" s="290"/>
      <c r="P32" s="289"/>
      <c r="Q32" s="289"/>
      <c r="R32" s="289"/>
      <c r="S32" s="288"/>
      <c r="T32" s="287"/>
      <c r="U32" s="234">
        <v>20.149999999999999</v>
      </c>
      <c r="V32" s="286">
        <f t="shared" si="0"/>
        <v>5</v>
      </c>
      <c r="W32" s="285"/>
      <c r="X32" s="285"/>
      <c r="Y32" s="239"/>
      <c r="Z32" s="239"/>
      <c r="AA32" s="239"/>
      <c r="AB32" s="284"/>
      <c r="AC32" s="283"/>
      <c r="AD32" s="282"/>
      <c r="AE32" s="282"/>
      <c r="AF32" s="282"/>
      <c r="AG32" s="282"/>
      <c r="AH32" s="282"/>
      <c r="AI32" s="282"/>
      <c r="AJ32" s="281"/>
      <c r="AK32" s="233"/>
      <c r="AL32" s="233"/>
      <c r="AM32" s="233"/>
    </row>
    <row r="33" spans="2:39" ht="15" customHeight="1">
      <c r="B33" s="254"/>
      <c r="C33" s="318">
        <v>0.625</v>
      </c>
      <c r="D33" s="323">
        <v>5</v>
      </c>
      <c r="E33" s="322">
        <v>0</v>
      </c>
      <c r="F33" s="321">
        <v>1.273148148148148E-4</v>
      </c>
      <c r="G33" s="320"/>
      <c r="H33" s="320"/>
      <c r="I33" s="320"/>
      <c r="J33" s="319"/>
      <c r="K33" s="292"/>
      <c r="L33" s="292"/>
      <c r="M33" s="291"/>
      <c r="N33" s="291"/>
      <c r="O33" s="290"/>
      <c r="P33" s="289"/>
      <c r="Q33" s="289"/>
      <c r="R33" s="289"/>
      <c r="S33" s="288"/>
      <c r="T33" s="287"/>
      <c r="U33" s="234">
        <v>21.25</v>
      </c>
      <c r="V33" s="286">
        <f t="shared" si="0"/>
        <v>5</v>
      </c>
      <c r="W33" s="285"/>
      <c r="X33" s="285"/>
      <c r="Y33" s="239"/>
      <c r="Z33" s="239"/>
      <c r="AA33" s="239"/>
      <c r="AB33" s="284"/>
      <c r="AC33" s="283"/>
      <c r="AD33" s="282"/>
      <c r="AE33" s="282"/>
      <c r="AF33" s="282"/>
      <c r="AG33" s="282"/>
      <c r="AH33" s="282"/>
      <c r="AI33" s="282"/>
      <c r="AJ33" s="281"/>
      <c r="AK33" s="233"/>
      <c r="AL33" s="233"/>
      <c r="AM33" s="233"/>
    </row>
    <row r="34" spans="2:39" ht="15" customHeight="1">
      <c r="B34" s="254"/>
      <c r="C34" s="318">
        <v>0.66666666666666663</v>
      </c>
      <c r="D34" s="317">
        <v>10</v>
      </c>
      <c r="E34" s="316">
        <v>0</v>
      </c>
      <c r="F34" s="315">
        <v>6.8287037037037036E-4</v>
      </c>
      <c r="G34" s="314"/>
      <c r="H34" s="314"/>
      <c r="I34" s="314"/>
      <c r="J34" s="313"/>
      <c r="K34" s="292"/>
      <c r="L34" s="292"/>
      <c r="M34" s="291"/>
      <c r="N34" s="291"/>
      <c r="O34" s="290"/>
      <c r="P34" s="289"/>
      <c r="Q34" s="289"/>
      <c r="R34" s="289"/>
      <c r="S34" s="288"/>
      <c r="T34" s="287"/>
      <c r="U34" s="234">
        <v>22.4</v>
      </c>
      <c r="V34" s="286">
        <f t="shared" si="0"/>
        <v>10</v>
      </c>
      <c r="W34" s="285"/>
      <c r="X34" s="285"/>
      <c r="Y34" s="239"/>
      <c r="Z34" s="239"/>
      <c r="AA34" s="239"/>
      <c r="AB34" s="284"/>
      <c r="AC34" s="283"/>
      <c r="AD34" s="282"/>
      <c r="AE34" s="282"/>
      <c r="AF34" s="282"/>
      <c r="AG34" s="282"/>
      <c r="AH34" s="282"/>
      <c r="AI34" s="282"/>
      <c r="AJ34" s="281"/>
      <c r="AK34" s="233"/>
      <c r="AL34" s="233"/>
      <c r="AM34" s="233"/>
    </row>
    <row r="35" spans="2:39" ht="15" customHeight="1">
      <c r="B35" s="254"/>
      <c r="C35" s="310">
        <v>0.70833333333333337</v>
      </c>
      <c r="D35" s="309">
        <v>15</v>
      </c>
      <c r="E35" s="308">
        <v>0</v>
      </c>
      <c r="F35" s="307">
        <v>4.7453703703703704E-4</v>
      </c>
      <c r="G35" s="306"/>
      <c r="H35" s="306"/>
      <c r="I35" s="306"/>
      <c r="J35" s="312"/>
      <c r="K35" s="292"/>
      <c r="L35" s="292"/>
      <c r="M35" s="291"/>
      <c r="N35" s="291"/>
      <c r="O35" s="290"/>
      <c r="P35" s="289"/>
      <c r="Q35" s="289"/>
      <c r="R35" s="289"/>
      <c r="S35" s="288"/>
      <c r="T35" s="287"/>
      <c r="U35" s="234">
        <v>23.55</v>
      </c>
      <c r="V35" s="286">
        <f t="shared" si="0"/>
        <v>15</v>
      </c>
      <c r="W35" s="285"/>
      <c r="X35" s="285"/>
      <c r="Y35" s="239"/>
      <c r="Z35" s="239"/>
      <c r="AA35" s="239"/>
      <c r="AB35" s="284"/>
      <c r="AC35" s="283"/>
      <c r="AD35" s="282"/>
      <c r="AE35" s="282"/>
      <c r="AF35" s="282"/>
      <c r="AG35" s="282"/>
      <c r="AH35" s="282"/>
      <c r="AI35" s="282"/>
      <c r="AJ35" s="281"/>
      <c r="AK35" s="233"/>
      <c r="AL35" s="233"/>
      <c r="AM35" s="233"/>
    </row>
    <row r="36" spans="2:39" ht="15" customHeight="1">
      <c r="B36" s="254"/>
      <c r="C36" s="304">
        <v>0.71527777777777779</v>
      </c>
      <c r="D36" s="303">
        <v>10</v>
      </c>
      <c r="E36" s="302">
        <v>0</v>
      </c>
      <c r="F36" s="301">
        <v>6.4814814814814813E-4</v>
      </c>
      <c r="G36" s="300"/>
      <c r="H36" s="300"/>
      <c r="I36" s="300"/>
      <c r="J36" s="299"/>
      <c r="K36" s="292"/>
      <c r="L36" s="292"/>
      <c r="M36" s="291"/>
      <c r="N36" s="291"/>
      <c r="O36" s="290"/>
      <c r="P36" s="289"/>
      <c r="Q36" s="289"/>
      <c r="R36" s="289"/>
      <c r="S36" s="288"/>
      <c r="T36" s="287"/>
      <c r="U36" s="234">
        <v>24.65</v>
      </c>
      <c r="V36" s="286">
        <f t="shared" si="0"/>
        <v>10</v>
      </c>
      <c r="W36" s="285"/>
      <c r="X36" s="285"/>
      <c r="Y36" s="239"/>
      <c r="Z36" s="239"/>
      <c r="AA36" s="239"/>
      <c r="AB36" s="284"/>
      <c r="AC36" s="283"/>
      <c r="AD36" s="282"/>
      <c r="AE36" s="282"/>
      <c r="AF36" s="282"/>
      <c r="AG36" s="282"/>
      <c r="AH36" s="282"/>
      <c r="AI36" s="282"/>
      <c r="AJ36" s="281"/>
      <c r="AK36" s="233"/>
      <c r="AL36" s="233"/>
      <c r="AM36" s="233"/>
    </row>
    <row r="37" spans="2:39" ht="15" customHeight="1">
      <c r="B37" s="254"/>
      <c r="C37" s="304">
        <v>0.72222222222222221</v>
      </c>
      <c r="D37" s="303">
        <v>5</v>
      </c>
      <c r="E37" s="302">
        <v>0</v>
      </c>
      <c r="F37" s="301">
        <v>2.4305555555555555E-4</v>
      </c>
      <c r="G37" s="300"/>
      <c r="H37" s="300"/>
      <c r="I37" s="300"/>
      <c r="J37" s="299"/>
      <c r="K37" s="292"/>
      <c r="L37" s="292"/>
      <c r="M37" s="291"/>
      <c r="N37" s="291"/>
      <c r="O37" s="290"/>
      <c r="P37" s="289"/>
      <c r="Q37" s="289"/>
      <c r="R37" s="289"/>
      <c r="S37" s="288"/>
      <c r="T37" s="287"/>
      <c r="U37" s="234">
        <v>25.8</v>
      </c>
      <c r="V37" s="286">
        <f t="shared" si="0"/>
        <v>5</v>
      </c>
      <c r="W37" s="285"/>
      <c r="X37" s="285"/>
      <c r="Y37" s="239"/>
      <c r="Z37" s="239"/>
      <c r="AA37" s="311">
        <f>TIME(0,30,0)</f>
        <v>2.0833333333333332E-2</v>
      </c>
      <c r="AB37" s="284"/>
      <c r="AC37" s="283"/>
      <c r="AD37" s="282"/>
      <c r="AE37" s="282"/>
      <c r="AF37" s="282"/>
      <c r="AG37" s="282"/>
      <c r="AH37" s="282"/>
      <c r="AI37" s="282"/>
      <c r="AJ37" s="281"/>
      <c r="AK37" s="233"/>
      <c r="AL37" s="233"/>
      <c r="AM37" s="233"/>
    </row>
    <row r="38" spans="2:39" ht="15" customHeight="1">
      <c r="B38" s="254"/>
      <c r="C38" s="304">
        <v>0.72916666666666663</v>
      </c>
      <c r="D38" s="303">
        <v>5</v>
      </c>
      <c r="E38" s="302">
        <v>0</v>
      </c>
      <c r="F38" s="301">
        <v>6.9444444444444444E-5</v>
      </c>
      <c r="G38" s="300"/>
      <c r="H38" s="300"/>
      <c r="I38" s="300"/>
      <c r="J38" s="299"/>
      <c r="K38" s="292"/>
      <c r="L38" s="292"/>
      <c r="M38" s="291"/>
      <c r="N38" s="291"/>
      <c r="O38" s="290"/>
      <c r="P38" s="289"/>
      <c r="Q38" s="289"/>
      <c r="R38" s="289"/>
      <c r="S38" s="288"/>
      <c r="T38" s="287"/>
      <c r="U38" s="234">
        <v>26.9</v>
      </c>
      <c r="V38" s="286">
        <f t="shared" si="0"/>
        <v>5</v>
      </c>
      <c r="W38" s="285"/>
      <c r="X38" s="285"/>
      <c r="Y38" s="239"/>
      <c r="Z38" s="239"/>
      <c r="AA38" s="239"/>
      <c r="AB38" s="284"/>
      <c r="AC38" s="283"/>
      <c r="AD38" s="282"/>
      <c r="AE38" s="282"/>
      <c r="AF38" s="282"/>
      <c r="AG38" s="282"/>
      <c r="AH38" s="282"/>
      <c r="AI38" s="282"/>
      <c r="AJ38" s="281"/>
      <c r="AK38" s="233"/>
      <c r="AL38" s="233"/>
      <c r="AM38" s="233"/>
    </row>
    <row r="39" spans="2:39" ht="15" customHeight="1">
      <c r="B39" s="254"/>
      <c r="C39" s="304">
        <v>0.73611111111111116</v>
      </c>
      <c r="D39" s="303">
        <v>10</v>
      </c>
      <c r="E39" s="302">
        <v>0</v>
      </c>
      <c r="F39" s="301">
        <v>6.3657407407407413E-4</v>
      </c>
      <c r="G39" s="300"/>
      <c r="H39" s="300"/>
      <c r="I39" s="300"/>
      <c r="J39" s="299"/>
      <c r="K39" s="292"/>
      <c r="L39" s="292"/>
      <c r="M39" s="291"/>
      <c r="N39" s="291"/>
      <c r="O39" s="290"/>
      <c r="P39" s="289"/>
      <c r="Q39" s="289"/>
      <c r="R39" s="289"/>
      <c r="S39" s="288"/>
      <c r="T39" s="287"/>
      <c r="U39" s="234">
        <v>28.03</v>
      </c>
      <c r="V39" s="286">
        <f t="shared" si="0"/>
        <v>10</v>
      </c>
      <c r="W39" s="285"/>
      <c r="X39" s="285"/>
      <c r="Y39" s="239"/>
      <c r="Z39" s="239"/>
      <c r="AA39" s="239"/>
      <c r="AB39" s="284"/>
      <c r="AC39" s="283"/>
      <c r="AD39" s="282"/>
      <c r="AE39" s="282"/>
      <c r="AF39" s="282"/>
      <c r="AG39" s="282"/>
      <c r="AH39" s="282"/>
      <c r="AI39" s="282"/>
      <c r="AJ39" s="281"/>
      <c r="AK39" s="233"/>
      <c r="AL39" s="233"/>
      <c r="AM39" s="233"/>
    </row>
    <row r="40" spans="2:39" ht="15" customHeight="1">
      <c r="B40" s="254"/>
      <c r="C40" s="298">
        <v>0.74305555555555547</v>
      </c>
      <c r="D40" s="297">
        <v>15</v>
      </c>
      <c r="E40" s="296">
        <v>0</v>
      </c>
      <c r="F40" s="295">
        <v>6.7129629629629625E-4</v>
      </c>
      <c r="G40" s="294"/>
      <c r="H40" s="294"/>
      <c r="I40" s="294"/>
      <c r="J40" s="293"/>
      <c r="K40" s="292"/>
      <c r="L40" s="292"/>
      <c r="M40" s="291"/>
      <c r="N40" s="291"/>
      <c r="O40" s="290"/>
      <c r="P40" s="289"/>
      <c r="Q40" s="289"/>
      <c r="R40" s="289"/>
      <c r="S40" s="288"/>
      <c r="T40" s="287"/>
      <c r="U40" s="234">
        <v>29.13</v>
      </c>
      <c r="V40" s="286">
        <f t="shared" si="0"/>
        <v>15</v>
      </c>
      <c r="W40" s="285"/>
      <c r="X40" s="285"/>
      <c r="Y40" s="239"/>
      <c r="Z40" s="239"/>
      <c r="AA40" s="239"/>
      <c r="AB40" s="284"/>
      <c r="AC40" s="283"/>
      <c r="AD40" s="282"/>
      <c r="AE40" s="282"/>
      <c r="AF40" s="282"/>
      <c r="AG40" s="282"/>
      <c r="AH40" s="282"/>
      <c r="AI40" s="282"/>
      <c r="AJ40" s="281"/>
      <c r="AK40" s="233"/>
      <c r="AL40" s="233"/>
      <c r="AM40" s="233"/>
    </row>
    <row r="41" spans="2:39" ht="15" customHeight="1">
      <c r="B41" s="254"/>
      <c r="C41" s="310">
        <v>0.75</v>
      </c>
      <c r="D41" s="309">
        <v>5</v>
      </c>
      <c r="E41" s="308">
        <v>0</v>
      </c>
      <c r="F41" s="307">
        <v>6.3657407407407413E-4</v>
      </c>
      <c r="G41" s="306"/>
      <c r="H41" s="305"/>
      <c r="I41" s="305"/>
      <c r="J41" s="299"/>
      <c r="K41" s="292"/>
      <c r="L41" s="292"/>
      <c r="M41" s="291"/>
      <c r="N41" s="291"/>
      <c r="O41" s="290"/>
      <c r="P41" s="289"/>
      <c r="Q41" s="289"/>
      <c r="R41" s="289"/>
      <c r="S41" s="288"/>
      <c r="T41" s="287"/>
      <c r="U41" s="234">
        <v>30.28</v>
      </c>
      <c r="V41" s="286">
        <f t="shared" si="0"/>
        <v>5</v>
      </c>
      <c r="W41" s="285"/>
      <c r="X41" s="285"/>
      <c r="Y41" s="239"/>
      <c r="Z41" s="239"/>
      <c r="AA41" s="239"/>
      <c r="AB41" s="284"/>
      <c r="AC41" s="283"/>
      <c r="AD41" s="282"/>
      <c r="AE41" s="282"/>
      <c r="AF41" s="282"/>
      <c r="AG41" s="282"/>
      <c r="AH41" s="282"/>
      <c r="AI41" s="282"/>
      <c r="AJ41" s="281"/>
      <c r="AK41" s="233"/>
      <c r="AL41" s="233"/>
      <c r="AM41" s="233"/>
    </row>
    <row r="42" spans="2:39" ht="15" customHeight="1">
      <c r="B42" s="254"/>
      <c r="C42" s="304">
        <v>0.75694444444444453</v>
      </c>
      <c r="D42" s="303">
        <v>15</v>
      </c>
      <c r="E42" s="302">
        <v>0</v>
      </c>
      <c r="F42" s="301">
        <v>5.2083333333333333E-4</v>
      </c>
      <c r="G42" s="300"/>
      <c r="H42" s="300"/>
      <c r="I42" s="300"/>
      <c r="J42" s="299"/>
      <c r="K42" s="292"/>
      <c r="L42" s="292"/>
      <c r="M42" s="291"/>
      <c r="N42" s="291"/>
      <c r="O42" s="290"/>
      <c r="P42" s="289"/>
      <c r="Q42" s="289"/>
      <c r="R42" s="289"/>
      <c r="S42" s="288"/>
      <c r="T42" s="287"/>
      <c r="U42" s="234">
        <v>31.4</v>
      </c>
      <c r="V42" s="286">
        <f t="shared" si="0"/>
        <v>15</v>
      </c>
      <c r="W42" s="285"/>
      <c r="X42" s="285"/>
      <c r="Y42" s="239"/>
      <c r="Z42" s="239"/>
      <c r="AA42" s="239"/>
      <c r="AB42" s="284"/>
      <c r="AC42" s="283"/>
      <c r="AD42" s="282"/>
      <c r="AE42" s="282"/>
      <c r="AF42" s="282"/>
      <c r="AG42" s="282"/>
      <c r="AH42" s="282"/>
      <c r="AI42" s="282"/>
      <c r="AJ42" s="281"/>
      <c r="AK42" s="233"/>
      <c r="AL42" s="233"/>
      <c r="AM42" s="233"/>
    </row>
    <row r="43" spans="2:39" ht="15" customHeight="1">
      <c r="B43" s="254"/>
      <c r="C43" s="304">
        <v>0.76388888888888884</v>
      </c>
      <c r="D43" s="303">
        <v>20</v>
      </c>
      <c r="E43" s="302">
        <v>0</v>
      </c>
      <c r="F43" s="301">
        <v>4.0509259259259258E-4</v>
      </c>
      <c r="G43" s="300"/>
      <c r="H43" s="300"/>
      <c r="I43" s="300"/>
      <c r="J43" s="299"/>
      <c r="K43" s="292"/>
      <c r="L43" s="292"/>
      <c r="M43" s="291"/>
      <c r="N43" s="291"/>
      <c r="O43" s="290"/>
      <c r="P43" s="289"/>
      <c r="Q43" s="289"/>
      <c r="R43" s="289"/>
      <c r="S43" s="288"/>
      <c r="T43" s="287"/>
      <c r="U43" s="234">
        <v>32.5</v>
      </c>
      <c r="V43" s="286">
        <f t="shared" si="0"/>
        <v>20</v>
      </c>
      <c r="W43" s="285"/>
      <c r="X43" s="285"/>
      <c r="Y43" s="239"/>
      <c r="Z43" s="239"/>
      <c r="AA43" s="239"/>
      <c r="AB43" s="284"/>
      <c r="AC43" s="283"/>
      <c r="AD43" s="282"/>
      <c r="AE43" s="282"/>
      <c r="AF43" s="282"/>
      <c r="AG43" s="282"/>
      <c r="AH43" s="282"/>
      <c r="AI43" s="282"/>
      <c r="AJ43" s="281"/>
      <c r="AK43" s="233"/>
      <c r="AL43" s="233"/>
      <c r="AM43" s="233"/>
    </row>
    <row r="44" spans="2:39" ht="15" customHeight="1">
      <c r="B44" s="254"/>
      <c r="C44" s="304">
        <v>0.77083333333333337</v>
      </c>
      <c r="D44" s="303">
        <v>5</v>
      </c>
      <c r="E44" s="302">
        <v>0</v>
      </c>
      <c r="F44" s="301">
        <v>5.7870370370370373E-5</v>
      </c>
      <c r="G44" s="300"/>
      <c r="H44" s="300"/>
      <c r="I44" s="300"/>
      <c r="J44" s="299"/>
      <c r="K44" s="292"/>
      <c r="L44" s="292"/>
      <c r="M44" s="291"/>
      <c r="N44" s="291"/>
      <c r="O44" s="290"/>
      <c r="P44" s="289"/>
      <c r="Q44" s="289"/>
      <c r="R44" s="289"/>
      <c r="S44" s="288"/>
      <c r="T44" s="287"/>
      <c r="U44" s="234">
        <v>33.700000000000003</v>
      </c>
      <c r="V44" s="286">
        <f t="shared" si="0"/>
        <v>5</v>
      </c>
      <c r="W44" s="285"/>
      <c r="X44" s="285"/>
      <c r="Y44" s="239"/>
      <c r="Z44" s="239"/>
      <c r="AA44" s="239"/>
      <c r="AB44" s="284"/>
      <c r="AC44" s="283"/>
      <c r="AD44" s="282"/>
      <c r="AE44" s="282"/>
      <c r="AF44" s="282"/>
      <c r="AG44" s="282"/>
      <c r="AH44" s="282"/>
      <c r="AI44" s="282"/>
      <c r="AJ44" s="281"/>
      <c r="AK44" s="233"/>
      <c r="AL44" s="233"/>
      <c r="AM44" s="233"/>
    </row>
    <row r="45" spans="2:39" ht="15" customHeight="1">
      <c r="B45" s="254"/>
      <c r="C45" s="304">
        <v>0.77777777777777779</v>
      </c>
      <c r="D45" s="303">
        <v>20</v>
      </c>
      <c r="E45" s="302">
        <v>0</v>
      </c>
      <c r="F45" s="301">
        <v>8.564814814814815E-4</v>
      </c>
      <c r="G45" s="300"/>
      <c r="H45" s="300"/>
      <c r="I45" s="300"/>
      <c r="J45" s="299"/>
      <c r="K45" s="292"/>
      <c r="L45" s="292"/>
      <c r="M45" s="291"/>
      <c r="N45" s="291"/>
      <c r="O45" s="290"/>
      <c r="P45" s="289"/>
      <c r="Q45" s="289"/>
      <c r="R45" s="289"/>
      <c r="S45" s="288"/>
      <c r="T45" s="287"/>
      <c r="U45" s="234">
        <v>34.770000000000003</v>
      </c>
      <c r="V45" s="286">
        <f t="shared" si="0"/>
        <v>20</v>
      </c>
      <c r="W45" s="285"/>
      <c r="X45" s="285"/>
      <c r="Y45" s="239"/>
      <c r="Z45" s="239"/>
      <c r="AA45" s="239"/>
      <c r="AB45" s="284"/>
      <c r="AC45" s="283"/>
      <c r="AD45" s="282"/>
      <c r="AE45" s="282"/>
      <c r="AF45" s="282"/>
      <c r="AG45" s="282"/>
      <c r="AH45" s="282"/>
      <c r="AI45" s="282"/>
      <c r="AJ45" s="281"/>
      <c r="AK45" s="233"/>
      <c r="AL45" s="233"/>
      <c r="AM45" s="233"/>
    </row>
    <row r="46" spans="2:39" ht="15" customHeight="1">
      <c r="B46" s="254"/>
      <c r="C46" s="298">
        <v>0.78472222222222221</v>
      </c>
      <c r="D46" s="297">
        <v>5</v>
      </c>
      <c r="E46" s="296">
        <v>0</v>
      </c>
      <c r="F46" s="295">
        <v>5.7870370370370373E-5</v>
      </c>
      <c r="G46" s="294"/>
      <c r="H46" s="294"/>
      <c r="I46" s="294"/>
      <c r="J46" s="293"/>
      <c r="K46" s="292"/>
      <c r="L46" s="292"/>
      <c r="M46" s="291"/>
      <c r="N46" s="291"/>
      <c r="O46" s="290"/>
      <c r="P46" s="289"/>
      <c r="Q46" s="289"/>
      <c r="R46" s="289"/>
      <c r="S46" s="288"/>
      <c r="T46" s="287"/>
      <c r="U46" s="234">
        <v>35.9</v>
      </c>
      <c r="V46" s="286">
        <f t="shared" si="0"/>
        <v>5</v>
      </c>
      <c r="W46" s="285"/>
      <c r="X46" s="285"/>
      <c r="Y46" s="239"/>
      <c r="Z46" s="239"/>
      <c r="AA46" s="239"/>
      <c r="AB46" s="284"/>
      <c r="AC46" s="283"/>
      <c r="AD46" s="282"/>
      <c r="AE46" s="282"/>
      <c r="AF46" s="282"/>
      <c r="AG46" s="282"/>
      <c r="AH46" s="282"/>
      <c r="AI46" s="282"/>
      <c r="AJ46" s="281"/>
      <c r="AK46" s="233"/>
      <c r="AL46" s="233"/>
      <c r="AM46" s="233"/>
    </row>
    <row r="47" spans="2:39" ht="25.5" customHeight="1">
      <c r="B47" s="254"/>
      <c r="C47" s="280" t="s">
        <v>281</v>
      </c>
      <c r="D47" s="271"/>
      <c r="E47" s="271"/>
      <c r="F47" s="271"/>
      <c r="G47" s="271"/>
      <c r="H47" s="271"/>
      <c r="I47" s="271"/>
      <c r="J47" s="271"/>
      <c r="K47" s="271"/>
      <c r="L47" s="279"/>
      <c r="M47" s="278"/>
      <c r="N47" s="277"/>
      <c r="O47" s="276"/>
      <c r="P47" s="275"/>
      <c r="Q47" s="275"/>
      <c r="R47" s="275"/>
      <c r="S47" s="274"/>
      <c r="T47" s="246"/>
      <c r="U47" s="238"/>
      <c r="V47" s="239"/>
      <c r="W47" s="239"/>
      <c r="X47" s="239"/>
      <c r="Y47" s="239"/>
      <c r="Z47" s="239"/>
      <c r="AA47" s="239"/>
      <c r="AB47" s="239"/>
      <c r="AC47" s="241"/>
      <c r="AD47" s="240"/>
      <c r="AE47" s="240"/>
      <c r="AF47" s="240"/>
      <c r="AG47" s="240"/>
      <c r="AH47" s="240"/>
      <c r="AI47" s="240"/>
      <c r="AJ47" s="238"/>
    </row>
    <row r="48" spans="2:39" ht="5.0999999999999996" customHeight="1">
      <c r="B48" s="254"/>
      <c r="C48" s="273"/>
      <c r="D48" s="271"/>
      <c r="E48" s="271"/>
      <c r="F48" s="271"/>
      <c r="G48" s="271"/>
      <c r="H48" s="271"/>
      <c r="I48" s="271"/>
      <c r="J48" s="271"/>
      <c r="K48" s="271"/>
      <c r="L48" s="272"/>
      <c r="M48" s="272"/>
      <c r="N48" s="271"/>
      <c r="O48" s="270"/>
      <c r="P48" s="269"/>
      <c r="Q48" s="269"/>
      <c r="R48" s="269"/>
      <c r="S48" s="269"/>
      <c r="T48" s="246"/>
      <c r="U48" s="238"/>
      <c r="V48" s="239"/>
      <c r="W48" s="239"/>
      <c r="X48" s="239"/>
      <c r="Y48" s="239"/>
      <c r="Z48" s="239"/>
      <c r="AA48" s="239"/>
      <c r="AB48" s="239"/>
      <c r="AC48" s="241"/>
      <c r="AD48" s="240"/>
      <c r="AE48" s="240"/>
      <c r="AF48" s="240"/>
      <c r="AG48" s="240"/>
      <c r="AH48" s="240"/>
      <c r="AI48" s="240"/>
      <c r="AJ48" s="238"/>
    </row>
    <row r="49" spans="2:36" ht="15" customHeight="1">
      <c r="B49" s="254"/>
      <c r="C49" s="268"/>
      <c r="D49" s="267" t="s">
        <v>280</v>
      </c>
      <c r="E49" s="265"/>
      <c r="F49" s="265"/>
      <c r="G49" s="265"/>
      <c r="H49" s="265"/>
      <c r="I49" s="265"/>
      <c r="J49" s="265"/>
      <c r="K49" s="265"/>
      <c r="L49" s="266"/>
      <c r="M49" s="266"/>
      <c r="N49" s="265"/>
      <c r="O49" s="264"/>
      <c r="P49" s="263"/>
      <c r="Q49" s="263"/>
      <c r="R49" s="263"/>
      <c r="S49" s="262"/>
      <c r="T49" s="246"/>
      <c r="U49" s="238"/>
      <c r="V49" s="239"/>
      <c r="W49" s="239"/>
      <c r="X49" s="239"/>
      <c r="Y49" s="239"/>
      <c r="Z49" s="239"/>
      <c r="AA49" s="239"/>
      <c r="AB49" s="239"/>
      <c r="AC49" s="241"/>
      <c r="AD49" s="240"/>
      <c r="AE49" s="240"/>
      <c r="AF49" s="240"/>
      <c r="AG49" s="240"/>
      <c r="AH49" s="240"/>
      <c r="AI49" s="240"/>
      <c r="AJ49" s="238"/>
    </row>
    <row r="50" spans="2:36" ht="15" customHeight="1">
      <c r="B50" s="254"/>
      <c r="C50" s="261" t="s">
        <v>279</v>
      </c>
      <c r="D50" s="260" t="s">
        <v>278</v>
      </c>
      <c r="E50" s="258"/>
      <c r="F50" s="258"/>
      <c r="G50" s="258"/>
      <c r="H50" s="258"/>
      <c r="I50" s="258"/>
      <c r="J50" s="258"/>
      <c r="K50" s="258"/>
      <c r="L50" s="259"/>
      <c r="M50" s="259"/>
      <c r="N50" s="258"/>
      <c r="O50" s="257"/>
      <c r="P50" s="256"/>
      <c r="Q50" s="256"/>
      <c r="R50" s="256"/>
      <c r="S50" s="255"/>
      <c r="T50" s="246"/>
      <c r="U50" s="238"/>
      <c r="V50" s="239"/>
      <c r="W50" s="239"/>
      <c r="X50" s="239"/>
      <c r="Y50" s="239"/>
      <c r="Z50" s="239"/>
      <c r="AA50" s="239"/>
      <c r="AB50" s="239"/>
      <c r="AC50" s="241"/>
      <c r="AD50" s="240"/>
      <c r="AE50" s="240"/>
      <c r="AF50" s="240"/>
      <c r="AG50" s="240"/>
      <c r="AH50" s="240"/>
      <c r="AI50" s="240"/>
      <c r="AJ50" s="238"/>
    </row>
    <row r="51" spans="2:36" ht="15" customHeight="1">
      <c r="B51" s="254"/>
      <c r="C51" s="253"/>
      <c r="D51" s="252" t="s">
        <v>277</v>
      </c>
      <c r="E51" s="250"/>
      <c r="F51" s="250"/>
      <c r="G51" s="250"/>
      <c r="H51" s="250"/>
      <c r="I51" s="250"/>
      <c r="J51" s="250"/>
      <c r="K51" s="250"/>
      <c r="L51" s="251"/>
      <c r="M51" s="251"/>
      <c r="N51" s="250"/>
      <c r="O51" s="249"/>
      <c r="P51" s="248"/>
      <c r="Q51" s="248"/>
      <c r="R51" s="248"/>
      <c r="S51" s="247"/>
      <c r="T51" s="246"/>
      <c r="U51" s="238"/>
      <c r="V51" s="239"/>
      <c r="W51" s="239"/>
      <c r="X51" s="239"/>
      <c r="Y51" s="239"/>
      <c r="Z51" s="239"/>
      <c r="AA51" s="239"/>
      <c r="AB51" s="239"/>
      <c r="AC51" s="241"/>
      <c r="AD51" s="240"/>
      <c r="AE51" s="240"/>
      <c r="AF51" s="240"/>
      <c r="AG51" s="240"/>
      <c r="AH51" s="240"/>
      <c r="AI51" s="240"/>
      <c r="AJ51" s="238"/>
    </row>
    <row r="52" spans="2:36" ht="5.0999999999999996" customHeight="1">
      <c r="B52" s="245"/>
      <c r="C52" s="244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2"/>
      <c r="U52" s="238"/>
      <c r="V52" s="239"/>
      <c r="W52" s="239"/>
      <c r="X52" s="239"/>
      <c r="Y52" s="239"/>
      <c r="Z52" s="239"/>
      <c r="AA52" s="239"/>
      <c r="AB52" s="239"/>
      <c r="AC52" s="241"/>
      <c r="AD52" s="240"/>
      <c r="AE52" s="240"/>
      <c r="AF52" s="240"/>
      <c r="AG52" s="240"/>
      <c r="AH52" s="240"/>
      <c r="AI52" s="240"/>
      <c r="AJ52" s="238"/>
    </row>
    <row r="53" spans="2:36">
      <c r="U53" s="238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8"/>
    </row>
    <row r="54" spans="2:36">
      <c r="U54" s="238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8"/>
    </row>
    <row r="55" spans="2:36">
      <c r="U55" s="238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8"/>
    </row>
    <row r="56" spans="2:36">
      <c r="U56" s="238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8"/>
    </row>
    <row r="57" spans="2:36">
      <c r="U57" s="238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8"/>
    </row>
    <row r="58" spans="2:36">
      <c r="U58" s="238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8"/>
    </row>
    <row r="59" spans="2:36">
      <c r="U59" s="238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8"/>
    </row>
    <row r="60" spans="2:36">
      <c r="U60" s="238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8"/>
    </row>
    <row r="61" spans="2:36">
      <c r="U61" s="238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8"/>
    </row>
    <row r="62" spans="2:36">
      <c r="U62" s="238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8"/>
    </row>
    <row r="63" spans="2:36">
      <c r="U63" s="238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8"/>
    </row>
    <row r="64" spans="2:36">
      <c r="U64" s="238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8"/>
    </row>
    <row r="65" spans="21:36">
      <c r="U65" s="238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8"/>
    </row>
    <row r="66" spans="21:36">
      <c r="U66" s="238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8"/>
    </row>
    <row r="67" spans="21:36">
      <c r="U67" s="238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8"/>
    </row>
    <row r="68" spans="21:36">
      <c r="U68" s="238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8"/>
    </row>
    <row r="69" spans="21:36">
      <c r="U69" s="238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8"/>
    </row>
    <row r="70" spans="21:36">
      <c r="U70" s="238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8"/>
    </row>
    <row r="71" spans="21:36">
      <c r="U71" s="238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8"/>
    </row>
    <row r="72" spans="21:36">
      <c r="U72" s="238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8"/>
    </row>
    <row r="73" spans="21:36">
      <c r="U73" s="238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8"/>
    </row>
    <row r="74" spans="21:36">
      <c r="U74" s="238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8"/>
    </row>
    <row r="75" spans="21:36">
      <c r="U75" s="238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8"/>
    </row>
    <row r="76" spans="21:36">
      <c r="U76" s="238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8"/>
    </row>
    <row r="77" spans="21:36">
      <c r="U77" s="238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8"/>
    </row>
    <row r="78" spans="21:36">
      <c r="U78" s="238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8"/>
    </row>
    <row r="79" spans="21:36">
      <c r="U79" s="238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8"/>
    </row>
    <row r="80" spans="21:36">
      <c r="U80" s="238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8"/>
    </row>
    <row r="81" spans="21:36">
      <c r="U81" s="238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8"/>
    </row>
    <row r="82" spans="21:36">
      <c r="U82" s="238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8"/>
    </row>
    <row r="83" spans="21:36">
      <c r="U83" s="238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8"/>
    </row>
    <row r="84" spans="21:36">
      <c r="U84" s="238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8"/>
    </row>
    <row r="85" spans="21:36">
      <c r="U85" s="238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8"/>
    </row>
    <row r="86" spans="21:36">
      <c r="U86" s="238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8"/>
    </row>
    <row r="87" spans="21:36">
      <c r="U87" s="238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8"/>
    </row>
    <row r="88" spans="21:36">
      <c r="U88" s="238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8"/>
    </row>
    <row r="89" spans="21:36">
      <c r="U89" s="238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8"/>
    </row>
    <row r="90" spans="21:36">
      <c r="U90" s="238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8"/>
    </row>
    <row r="91" spans="21:36">
      <c r="U91" s="238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8"/>
    </row>
    <row r="92" spans="21:36">
      <c r="U92" s="238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8"/>
    </row>
    <row r="93" spans="21:36">
      <c r="U93" s="238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8"/>
    </row>
    <row r="94" spans="21:36">
      <c r="U94" s="238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8"/>
    </row>
    <row r="95" spans="21:36">
      <c r="U95" s="238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8"/>
    </row>
    <row r="96" spans="21:36">
      <c r="U96" s="238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8"/>
    </row>
    <row r="97" spans="21:36">
      <c r="U97" s="238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8"/>
    </row>
    <row r="98" spans="21:36">
      <c r="U98" s="238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8"/>
    </row>
    <row r="99" spans="21:36">
      <c r="U99" s="238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8"/>
    </row>
    <row r="100" spans="21:36">
      <c r="U100" s="238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8"/>
    </row>
    <row r="101" spans="21:36">
      <c r="U101" s="238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8"/>
    </row>
    <row r="102" spans="21:36">
      <c r="U102" s="238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8"/>
    </row>
    <row r="103" spans="21:36">
      <c r="U103" s="238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8"/>
    </row>
    <row r="104" spans="21:36">
      <c r="U104" s="238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8"/>
    </row>
    <row r="105" spans="21:36">
      <c r="U105" s="238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8"/>
    </row>
    <row r="106" spans="21:36">
      <c r="U106" s="238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8"/>
    </row>
    <row r="107" spans="21:36">
      <c r="U107" s="238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8"/>
    </row>
    <row r="108" spans="21:36">
      <c r="U108" s="238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8"/>
    </row>
    <row r="109" spans="21:36">
      <c r="U109" s="238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8"/>
    </row>
    <row r="110" spans="21:36">
      <c r="U110" s="238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8"/>
    </row>
    <row r="111" spans="21:36">
      <c r="U111" s="238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8"/>
    </row>
    <row r="112" spans="21:36">
      <c r="U112" s="238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8"/>
    </row>
    <row r="113" spans="21:36">
      <c r="U113" s="238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8"/>
    </row>
    <row r="114" spans="21:36">
      <c r="U114" s="238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8"/>
    </row>
    <row r="115" spans="21:36">
      <c r="U115" s="238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8"/>
    </row>
    <row r="116" spans="21:36">
      <c r="U116" s="238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8"/>
    </row>
    <row r="117" spans="21:36">
      <c r="U117" s="238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8"/>
    </row>
    <row r="118" spans="21:36">
      <c r="U118" s="238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8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9.125" defaultRowHeight="16.5" customHeight="1"/>
  <cols>
    <col min="1" max="1" width="2.875" style="66" customWidth="1"/>
    <col min="2" max="2" width="5.25" style="67" customWidth="1"/>
    <col min="3" max="3" width="5.25" style="66" customWidth="1"/>
    <col min="4" max="250" width="8.5" style="66" customWidth="1"/>
    <col min="251" max="16384" width="9.125" style="66"/>
  </cols>
  <sheetData>
    <row r="2" spans="2:14" ht="18" customHeight="1">
      <c r="B2" s="135" t="s">
        <v>240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230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239</v>
      </c>
      <c r="E14" s="450"/>
      <c r="F14" s="451"/>
      <c r="G14" s="449" t="s">
        <v>238</v>
      </c>
      <c r="H14" s="450"/>
      <c r="I14" s="451"/>
      <c r="J14" s="449" t="s">
        <v>224</v>
      </c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237</v>
      </c>
      <c r="E15" s="112" t="s">
        <v>236</v>
      </c>
      <c r="F15" s="200" t="s">
        <v>235</v>
      </c>
      <c r="G15" s="113" t="s">
        <v>237</v>
      </c>
      <c r="H15" s="112" t="s">
        <v>236</v>
      </c>
      <c r="I15" s="111" t="s">
        <v>235</v>
      </c>
      <c r="J15" s="199" t="s">
        <v>237</v>
      </c>
      <c r="K15" s="112" t="s">
        <v>236</v>
      </c>
      <c r="L15" s="111" t="s">
        <v>235</v>
      </c>
    </row>
    <row r="16" spans="2:14" ht="14.45" customHeight="1">
      <c r="B16" s="102" t="s">
        <v>121</v>
      </c>
      <c r="C16" s="101"/>
      <c r="D16" s="100">
        <v>0</v>
      </c>
      <c r="E16" s="191">
        <v>0</v>
      </c>
      <c r="F16" s="193">
        <f t="shared" ref="F16:F21" si="0">SUM(D16:E16)</f>
        <v>0</v>
      </c>
      <c r="G16" s="100">
        <v>0</v>
      </c>
      <c r="H16" s="191">
        <v>0</v>
      </c>
      <c r="I16" s="190">
        <f t="shared" ref="I16:I21" si="1">SUM(G16:H16)</f>
        <v>0</v>
      </c>
      <c r="J16" s="192">
        <f t="shared" ref="J16:K21" si="2">SUM(D16,G16)</f>
        <v>0</v>
      </c>
      <c r="K16" s="191">
        <f t="shared" si="2"/>
        <v>0</v>
      </c>
      <c r="L16" s="190">
        <f t="shared" ref="L16:L21" si="3">SUM(J16:K16)</f>
        <v>0</v>
      </c>
    </row>
    <row r="17" spans="2:12" ht="14.45" customHeight="1">
      <c r="B17" s="96" t="s">
        <v>120</v>
      </c>
      <c r="C17" s="95"/>
      <c r="D17" s="94">
        <v>0</v>
      </c>
      <c r="E17" s="187">
        <v>0</v>
      </c>
      <c r="F17" s="189">
        <f t="shared" si="0"/>
        <v>0</v>
      </c>
      <c r="G17" s="94">
        <v>0</v>
      </c>
      <c r="H17" s="187">
        <v>0</v>
      </c>
      <c r="I17" s="186">
        <f t="shared" si="1"/>
        <v>0</v>
      </c>
      <c r="J17" s="188">
        <f t="shared" si="2"/>
        <v>0</v>
      </c>
      <c r="K17" s="187">
        <f t="shared" si="2"/>
        <v>0</v>
      </c>
      <c r="L17" s="186">
        <f t="shared" si="3"/>
        <v>0</v>
      </c>
    </row>
    <row r="18" spans="2:12" ht="14.45" customHeight="1">
      <c r="B18" s="96" t="s">
        <v>119</v>
      </c>
      <c r="C18" s="95"/>
      <c r="D18" s="94">
        <v>0</v>
      </c>
      <c r="E18" s="187">
        <v>0</v>
      </c>
      <c r="F18" s="189">
        <f t="shared" si="0"/>
        <v>0</v>
      </c>
      <c r="G18" s="94">
        <v>0</v>
      </c>
      <c r="H18" s="187">
        <v>1</v>
      </c>
      <c r="I18" s="186">
        <f t="shared" si="1"/>
        <v>1</v>
      </c>
      <c r="J18" s="188">
        <f t="shared" si="2"/>
        <v>0</v>
      </c>
      <c r="K18" s="187">
        <f t="shared" si="2"/>
        <v>1</v>
      </c>
      <c r="L18" s="186">
        <f t="shared" si="3"/>
        <v>1</v>
      </c>
    </row>
    <row r="19" spans="2:12" ht="14.45" customHeight="1">
      <c r="B19" s="96" t="s">
        <v>118</v>
      </c>
      <c r="C19" s="95"/>
      <c r="D19" s="94">
        <v>1</v>
      </c>
      <c r="E19" s="187">
        <v>0</v>
      </c>
      <c r="F19" s="189">
        <f t="shared" si="0"/>
        <v>1</v>
      </c>
      <c r="G19" s="94">
        <v>0</v>
      </c>
      <c r="H19" s="187">
        <v>1</v>
      </c>
      <c r="I19" s="186">
        <f t="shared" si="1"/>
        <v>1</v>
      </c>
      <c r="J19" s="188">
        <f t="shared" si="2"/>
        <v>1</v>
      </c>
      <c r="K19" s="187">
        <f t="shared" si="2"/>
        <v>1</v>
      </c>
      <c r="L19" s="186">
        <f t="shared" si="3"/>
        <v>2</v>
      </c>
    </row>
    <row r="20" spans="2:12" ht="14.45" customHeight="1">
      <c r="B20" s="96" t="s">
        <v>117</v>
      </c>
      <c r="C20" s="95"/>
      <c r="D20" s="94">
        <v>2</v>
      </c>
      <c r="E20" s="187">
        <v>0</v>
      </c>
      <c r="F20" s="189">
        <f t="shared" si="0"/>
        <v>2</v>
      </c>
      <c r="G20" s="94">
        <v>1</v>
      </c>
      <c r="H20" s="187">
        <v>0</v>
      </c>
      <c r="I20" s="186">
        <f t="shared" si="1"/>
        <v>1</v>
      </c>
      <c r="J20" s="188">
        <f t="shared" si="2"/>
        <v>3</v>
      </c>
      <c r="K20" s="187">
        <f t="shared" si="2"/>
        <v>0</v>
      </c>
      <c r="L20" s="186">
        <f t="shared" si="3"/>
        <v>3</v>
      </c>
    </row>
    <row r="21" spans="2:12" ht="14.45" customHeight="1">
      <c r="B21" s="90" t="s">
        <v>116</v>
      </c>
      <c r="C21" s="89"/>
      <c r="D21" s="88">
        <v>0</v>
      </c>
      <c r="E21" s="183">
        <v>0</v>
      </c>
      <c r="F21" s="185">
        <f t="shared" si="0"/>
        <v>0</v>
      </c>
      <c r="G21" s="88">
        <v>0</v>
      </c>
      <c r="H21" s="183">
        <v>0</v>
      </c>
      <c r="I21" s="182">
        <f t="shared" si="1"/>
        <v>0</v>
      </c>
      <c r="J21" s="184">
        <f t="shared" si="2"/>
        <v>0</v>
      </c>
      <c r="K21" s="183">
        <f t="shared" si="2"/>
        <v>0</v>
      </c>
      <c r="L21" s="182">
        <f t="shared" si="3"/>
        <v>0</v>
      </c>
    </row>
    <row r="22" spans="2:12" ht="14.45" customHeight="1" thickBot="1">
      <c r="B22" s="84" t="s">
        <v>115</v>
      </c>
      <c r="C22" s="83"/>
      <c r="D22" s="82">
        <f t="shared" ref="D22:L22" si="4">SUBTOTAL(9,D16:D21)</f>
        <v>3</v>
      </c>
      <c r="E22" s="179">
        <f t="shared" si="4"/>
        <v>0</v>
      </c>
      <c r="F22" s="181">
        <f t="shared" si="4"/>
        <v>3</v>
      </c>
      <c r="G22" s="82">
        <f t="shared" si="4"/>
        <v>1</v>
      </c>
      <c r="H22" s="179">
        <f t="shared" si="4"/>
        <v>2</v>
      </c>
      <c r="I22" s="178">
        <f t="shared" si="4"/>
        <v>3</v>
      </c>
      <c r="J22" s="180">
        <f t="shared" si="4"/>
        <v>4</v>
      </c>
      <c r="K22" s="179">
        <f t="shared" si="4"/>
        <v>2</v>
      </c>
      <c r="L22" s="178">
        <f t="shared" si="4"/>
        <v>6</v>
      </c>
    </row>
    <row r="23" spans="2:12" ht="14.45" customHeight="1" thickTop="1">
      <c r="B23" s="102" t="s">
        <v>114</v>
      </c>
      <c r="C23" s="101"/>
      <c r="D23" s="100">
        <v>0</v>
      </c>
      <c r="E23" s="191">
        <v>0</v>
      </c>
      <c r="F23" s="193">
        <f t="shared" ref="F23:F28" si="5">SUM(D23:E23)</f>
        <v>0</v>
      </c>
      <c r="G23" s="100">
        <v>0</v>
      </c>
      <c r="H23" s="191">
        <v>0</v>
      </c>
      <c r="I23" s="190">
        <f t="shared" ref="I23:I28" si="6">SUM(G23:H23)</f>
        <v>0</v>
      </c>
      <c r="J23" s="192">
        <f t="shared" ref="J23:K28" si="7">SUM(D23,G23)</f>
        <v>0</v>
      </c>
      <c r="K23" s="191">
        <f t="shared" si="7"/>
        <v>0</v>
      </c>
      <c r="L23" s="190">
        <f t="shared" ref="L23:L28" si="8">SUM(J23:K23)</f>
        <v>0</v>
      </c>
    </row>
    <row r="24" spans="2:12" ht="14.45" customHeight="1">
      <c r="B24" s="96" t="s">
        <v>113</v>
      </c>
      <c r="C24" s="95"/>
      <c r="D24" s="94">
        <v>0</v>
      </c>
      <c r="E24" s="187">
        <v>0</v>
      </c>
      <c r="F24" s="189">
        <f t="shared" si="5"/>
        <v>0</v>
      </c>
      <c r="G24" s="94">
        <v>0</v>
      </c>
      <c r="H24" s="187">
        <v>0</v>
      </c>
      <c r="I24" s="186">
        <f t="shared" si="6"/>
        <v>0</v>
      </c>
      <c r="J24" s="188">
        <f t="shared" si="7"/>
        <v>0</v>
      </c>
      <c r="K24" s="187">
        <f t="shared" si="7"/>
        <v>0</v>
      </c>
      <c r="L24" s="186">
        <f t="shared" si="8"/>
        <v>0</v>
      </c>
    </row>
    <row r="25" spans="2:12" ht="14.45" customHeight="1">
      <c r="B25" s="96" t="s">
        <v>112</v>
      </c>
      <c r="C25" s="95"/>
      <c r="D25" s="94">
        <v>0</v>
      </c>
      <c r="E25" s="187">
        <v>0</v>
      </c>
      <c r="F25" s="189">
        <f t="shared" si="5"/>
        <v>0</v>
      </c>
      <c r="G25" s="94">
        <v>3</v>
      </c>
      <c r="H25" s="187">
        <v>1</v>
      </c>
      <c r="I25" s="186">
        <f t="shared" si="6"/>
        <v>4</v>
      </c>
      <c r="J25" s="188">
        <f t="shared" si="7"/>
        <v>3</v>
      </c>
      <c r="K25" s="187">
        <f t="shared" si="7"/>
        <v>1</v>
      </c>
      <c r="L25" s="186">
        <f t="shared" si="8"/>
        <v>4</v>
      </c>
    </row>
    <row r="26" spans="2:12" ht="14.45" customHeight="1">
      <c r="B26" s="96" t="s">
        <v>111</v>
      </c>
      <c r="C26" s="95"/>
      <c r="D26" s="94">
        <v>0</v>
      </c>
      <c r="E26" s="187">
        <v>0</v>
      </c>
      <c r="F26" s="189">
        <f t="shared" si="5"/>
        <v>0</v>
      </c>
      <c r="G26" s="94">
        <v>7</v>
      </c>
      <c r="H26" s="187">
        <v>0</v>
      </c>
      <c r="I26" s="186">
        <f t="shared" si="6"/>
        <v>7</v>
      </c>
      <c r="J26" s="188">
        <f t="shared" si="7"/>
        <v>7</v>
      </c>
      <c r="K26" s="187">
        <f t="shared" si="7"/>
        <v>0</v>
      </c>
      <c r="L26" s="186">
        <f t="shared" si="8"/>
        <v>7</v>
      </c>
    </row>
    <row r="27" spans="2:12" ht="14.45" customHeight="1">
      <c r="B27" s="96" t="s">
        <v>110</v>
      </c>
      <c r="C27" s="95"/>
      <c r="D27" s="94">
        <v>0</v>
      </c>
      <c r="E27" s="187">
        <v>0</v>
      </c>
      <c r="F27" s="189">
        <f t="shared" si="5"/>
        <v>0</v>
      </c>
      <c r="G27" s="94">
        <v>6</v>
      </c>
      <c r="H27" s="187">
        <v>1</v>
      </c>
      <c r="I27" s="186">
        <f t="shared" si="6"/>
        <v>7</v>
      </c>
      <c r="J27" s="188">
        <f t="shared" si="7"/>
        <v>6</v>
      </c>
      <c r="K27" s="187">
        <f t="shared" si="7"/>
        <v>1</v>
      </c>
      <c r="L27" s="186">
        <f t="shared" si="8"/>
        <v>7</v>
      </c>
    </row>
    <row r="28" spans="2:12" ht="14.45" customHeight="1">
      <c r="B28" s="90" t="s">
        <v>109</v>
      </c>
      <c r="C28" s="89"/>
      <c r="D28" s="88">
        <v>0</v>
      </c>
      <c r="E28" s="183">
        <v>0</v>
      </c>
      <c r="F28" s="185">
        <f t="shared" si="5"/>
        <v>0</v>
      </c>
      <c r="G28" s="88">
        <v>1</v>
      </c>
      <c r="H28" s="183">
        <v>0</v>
      </c>
      <c r="I28" s="182">
        <f t="shared" si="6"/>
        <v>1</v>
      </c>
      <c r="J28" s="184">
        <f t="shared" si="7"/>
        <v>1</v>
      </c>
      <c r="K28" s="183">
        <f t="shared" si="7"/>
        <v>0</v>
      </c>
      <c r="L28" s="182">
        <f t="shared" si="8"/>
        <v>1</v>
      </c>
    </row>
    <row r="29" spans="2:12" ht="14.45" customHeight="1" thickBot="1">
      <c r="B29" s="84" t="s">
        <v>108</v>
      </c>
      <c r="C29" s="83"/>
      <c r="D29" s="82">
        <f t="shared" ref="D29:L29" si="9">SUBTOTAL(9,D23:D28)</f>
        <v>0</v>
      </c>
      <c r="E29" s="179">
        <f t="shared" si="9"/>
        <v>0</v>
      </c>
      <c r="F29" s="181">
        <f t="shared" si="9"/>
        <v>0</v>
      </c>
      <c r="G29" s="82">
        <f t="shared" si="9"/>
        <v>17</v>
      </c>
      <c r="H29" s="179">
        <f t="shared" si="9"/>
        <v>2</v>
      </c>
      <c r="I29" s="178">
        <f t="shared" si="9"/>
        <v>19</v>
      </c>
      <c r="J29" s="180">
        <f t="shared" si="9"/>
        <v>17</v>
      </c>
      <c r="K29" s="179">
        <f t="shared" si="9"/>
        <v>2</v>
      </c>
      <c r="L29" s="178">
        <f t="shared" si="9"/>
        <v>19</v>
      </c>
    </row>
    <row r="30" spans="2:12" ht="14.45" customHeight="1" thickTop="1">
      <c r="B30" s="110" t="s">
        <v>107</v>
      </c>
      <c r="C30" s="109"/>
      <c r="D30" s="176">
        <v>0</v>
      </c>
      <c r="E30" s="174">
        <v>1</v>
      </c>
      <c r="F30" s="177">
        <f t="shared" ref="F30:F43" si="10">SUM(D30:E30)</f>
        <v>1</v>
      </c>
      <c r="G30" s="176">
        <v>0</v>
      </c>
      <c r="H30" s="174">
        <v>1</v>
      </c>
      <c r="I30" s="173">
        <f t="shared" ref="I30:I43" si="11">SUM(G30:H30)</f>
        <v>1</v>
      </c>
      <c r="J30" s="175">
        <f t="shared" ref="J30:J43" si="12">SUM(D30,G30)</f>
        <v>0</v>
      </c>
      <c r="K30" s="174">
        <f t="shared" ref="K30:K43" si="13">SUM(E30,H30)</f>
        <v>2</v>
      </c>
      <c r="L30" s="173">
        <f t="shared" ref="L30:L43" si="14">SUM(J30:K30)</f>
        <v>2</v>
      </c>
    </row>
    <row r="31" spans="2:12" ht="14.45" customHeight="1">
      <c r="B31" s="108" t="s">
        <v>106</v>
      </c>
      <c r="C31" s="107"/>
      <c r="D31" s="197">
        <v>0</v>
      </c>
      <c r="E31" s="195">
        <v>1</v>
      </c>
      <c r="F31" s="198">
        <f t="shared" si="10"/>
        <v>1</v>
      </c>
      <c r="G31" s="197">
        <v>0</v>
      </c>
      <c r="H31" s="195">
        <v>1</v>
      </c>
      <c r="I31" s="194">
        <f t="shared" si="11"/>
        <v>1</v>
      </c>
      <c r="J31" s="196">
        <f t="shared" si="12"/>
        <v>0</v>
      </c>
      <c r="K31" s="195">
        <f t="shared" si="13"/>
        <v>2</v>
      </c>
      <c r="L31" s="194">
        <f t="shared" si="14"/>
        <v>2</v>
      </c>
    </row>
    <row r="32" spans="2:12" ht="14.45" customHeight="1">
      <c r="B32" s="108" t="s">
        <v>105</v>
      </c>
      <c r="C32" s="107"/>
      <c r="D32" s="197">
        <v>4</v>
      </c>
      <c r="E32" s="195">
        <v>0</v>
      </c>
      <c r="F32" s="198">
        <f t="shared" si="10"/>
        <v>4</v>
      </c>
      <c r="G32" s="197">
        <v>1</v>
      </c>
      <c r="H32" s="195">
        <v>1</v>
      </c>
      <c r="I32" s="194">
        <f t="shared" si="11"/>
        <v>2</v>
      </c>
      <c r="J32" s="196">
        <f t="shared" si="12"/>
        <v>5</v>
      </c>
      <c r="K32" s="195">
        <f t="shared" si="13"/>
        <v>1</v>
      </c>
      <c r="L32" s="194">
        <f t="shared" si="14"/>
        <v>6</v>
      </c>
    </row>
    <row r="33" spans="2:12" ht="14.45" customHeight="1">
      <c r="B33" s="108" t="s">
        <v>104</v>
      </c>
      <c r="C33" s="107"/>
      <c r="D33" s="197">
        <v>2</v>
      </c>
      <c r="E33" s="195">
        <v>1</v>
      </c>
      <c r="F33" s="198">
        <f t="shared" si="10"/>
        <v>3</v>
      </c>
      <c r="G33" s="197">
        <v>2</v>
      </c>
      <c r="H33" s="195">
        <v>0</v>
      </c>
      <c r="I33" s="194">
        <f t="shared" si="11"/>
        <v>2</v>
      </c>
      <c r="J33" s="196">
        <f t="shared" si="12"/>
        <v>4</v>
      </c>
      <c r="K33" s="195">
        <f t="shared" si="13"/>
        <v>1</v>
      </c>
      <c r="L33" s="194">
        <f t="shared" si="14"/>
        <v>5</v>
      </c>
    </row>
    <row r="34" spans="2:12" ht="14.45" customHeight="1">
      <c r="B34" s="108" t="s">
        <v>103</v>
      </c>
      <c r="C34" s="107"/>
      <c r="D34" s="197">
        <v>0</v>
      </c>
      <c r="E34" s="195">
        <v>0</v>
      </c>
      <c r="F34" s="198">
        <f t="shared" si="10"/>
        <v>0</v>
      </c>
      <c r="G34" s="197">
        <v>0</v>
      </c>
      <c r="H34" s="195">
        <v>0</v>
      </c>
      <c r="I34" s="194">
        <f t="shared" si="11"/>
        <v>0</v>
      </c>
      <c r="J34" s="196">
        <f t="shared" si="12"/>
        <v>0</v>
      </c>
      <c r="K34" s="195">
        <f t="shared" si="13"/>
        <v>0</v>
      </c>
      <c r="L34" s="194">
        <f t="shared" si="14"/>
        <v>0</v>
      </c>
    </row>
    <row r="35" spans="2:12" ht="14.45" customHeight="1">
      <c r="B35" s="108" t="s">
        <v>102</v>
      </c>
      <c r="C35" s="107"/>
      <c r="D35" s="197">
        <v>1</v>
      </c>
      <c r="E35" s="195">
        <v>1</v>
      </c>
      <c r="F35" s="198">
        <f t="shared" si="10"/>
        <v>2</v>
      </c>
      <c r="G35" s="197">
        <v>0</v>
      </c>
      <c r="H35" s="195">
        <v>0</v>
      </c>
      <c r="I35" s="194">
        <f t="shared" si="11"/>
        <v>0</v>
      </c>
      <c r="J35" s="196">
        <f t="shared" si="12"/>
        <v>1</v>
      </c>
      <c r="K35" s="195">
        <f t="shared" si="13"/>
        <v>1</v>
      </c>
      <c r="L35" s="194">
        <f t="shared" si="14"/>
        <v>2</v>
      </c>
    </row>
    <row r="36" spans="2:12" ht="14.45" customHeight="1">
      <c r="B36" s="108" t="s">
        <v>101</v>
      </c>
      <c r="C36" s="107"/>
      <c r="D36" s="197">
        <v>5</v>
      </c>
      <c r="E36" s="195">
        <v>2</v>
      </c>
      <c r="F36" s="198">
        <f t="shared" si="10"/>
        <v>7</v>
      </c>
      <c r="G36" s="197">
        <v>5</v>
      </c>
      <c r="H36" s="195">
        <v>0</v>
      </c>
      <c r="I36" s="194">
        <f t="shared" si="11"/>
        <v>5</v>
      </c>
      <c r="J36" s="196">
        <f t="shared" si="12"/>
        <v>10</v>
      </c>
      <c r="K36" s="195">
        <f t="shared" si="13"/>
        <v>2</v>
      </c>
      <c r="L36" s="194">
        <f t="shared" si="14"/>
        <v>12</v>
      </c>
    </row>
    <row r="37" spans="2:12" ht="14.45" customHeight="1">
      <c r="B37" s="108" t="s">
        <v>100</v>
      </c>
      <c r="C37" s="107"/>
      <c r="D37" s="197">
        <v>2</v>
      </c>
      <c r="E37" s="195">
        <v>3</v>
      </c>
      <c r="F37" s="198">
        <f t="shared" si="10"/>
        <v>5</v>
      </c>
      <c r="G37" s="197">
        <v>3</v>
      </c>
      <c r="H37" s="195">
        <v>2</v>
      </c>
      <c r="I37" s="194">
        <f t="shared" si="11"/>
        <v>5</v>
      </c>
      <c r="J37" s="196">
        <f t="shared" si="12"/>
        <v>5</v>
      </c>
      <c r="K37" s="195">
        <f t="shared" si="13"/>
        <v>5</v>
      </c>
      <c r="L37" s="194">
        <f t="shared" si="14"/>
        <v>10</v>
      </c>
    </row>
    <row r="38" spans="2:12" ht="14.45" customHeight="1">
      <c r="B38" s="102" t="s">
        <v>99</v>
      </c>
      <c r="C38" s="101"/>
      <c r="D38" s="100">
        <v>1</v>
      </c>
      <c r="E38" s="191">
        <v>0</v>
      </c>
      <c r="F38" s="193">
        <f t="shared" si="10"/>
        <v>1</v>
      </c>
      <c r="G38" s="100">
        <v>3</v>
      </c>
      <c r="H38" s="191">
        <v>0</v>
      </c>
      <c r="I38" s="190">
        <f t="shared" si="11"/>
        <v>3</v>
      </c>
      <c r="J38" s="192">
        <f t="shared" si="12"/>
        <v>4</v>
      </c>
      <c r="K38" s="191">
        <f t="shared" si="13"/>
        <v>0</v>
      </c>
      <c r="L38" s="190">
        <f t="shared" si="14"/>
        <v>4</v>
      </c>
    </row>
    <row r="39" spans="2:12" ht="14.45" customHeight="1">
      <c r="B39" s="96" t="s">
        <v>98</v>
      </c>
      <c r="C39" s="95"/>
      <c r="D39" s="94">
        <v>0</v>
      </c>
      <c r="E39" s="187">
        <v>0</v>
      </c>
      <c r="F39" s="189">
        <f t="shared" si="10"/>
        <v>0</v>
      </c>
      <c r="G39" s="94">
        <v>0</v>
      </c>
      <c r="H39" s="187">
        <v>0</v>
      </c>
      <c r="I39" s="186">
        <f t="shared" si="11"/>
        <v>0</v>
      </c>
      <c r="J39" s="188">
        <f t="shared" si="12"/>
        <v>0</v>
      </c>
      <c r="K39" s="187">
        <f t="shared" si="13"/>
        <v>0</v>
      </c>
      <c r="L39" s="186">
        <f t="shared" si="14"/>
        <v>0</v>
      </c>
    </row>
    <row r="40" spans="2:12" ht="14.45" customHeight="1">
      <c r="B40" s="96" t="s">
        <v>97</v>
      </c>
      <c r="C40" s="95"/>
      <c r="D40" s="94">
        <v>0</v>
      </c>
      <c r="E40" s="187">
        <v>0</v>
      </c>
      <c r="F40" s="189">
        <f t="shared" si="10"/>
        <v>0</v>
      </c>
      <c r="G40" s="94">
        <v>0</v>
      </c>
      <c r="H40" s="187">
        <v>0</v>
      </c>
      <c r="I40" s="186">
        <f t="shared" si="11"/>
        <v>0</v>
      </c>
      <c r="J40" s="188">
        <f t="shared" si="12"/>
        <v>0</v>
      </c>
      <c r="K40" s="187">
        <f t="shared" si="13"/>
        <v>0</v>
      </c>
      <c r="L40" s="186">
        <f t="shared" si="14"/>
        <v>0</v>
      </c>
    </row>
    <row r="41" spans="2:12" ht="14.45" customHeight="1">
      <c r="B41" s="96" t="s">
        <v>96</v>
      </c>
      <c r="C41" s="95"/>
      <c r="D41" s="94">
        <v>0</v>
      </c>
      <c r="E41" s="187">
        <v>0</v>
      </c>
      <c r="F41" s="189">
        <f t="shared" si="10"/>
        <v>0</v>
      </c>
      <c r="G41" s="94">
        <v>0</v>
      </c>
      <c r="H41" s="187">
        <v>0</v>
      </c>
      <c r="I41" s="186">
        <f t="shared" si="11"/>
        <v>0</v>
      </c>
      <c r="J41" s="188">
        <f t="shared" si="12"/>
        <v>0</v>
      </c>
      <c r="K41" s="187">
        <f t="shared" si="13"/>
        <v>0</v>
      </c>
      <c r="L41" s="186">
        <f t="shared" si="14"/>
        <v>0</v>
      </c>
    </row>
    <row r="42" spans="2:12" ht="14.45" customHeight="1">
      <c r="B42" s="96" t="s">
        <v>95</v>
      </c>
      <c r="C42" s="95"/>
      <c r="D42" s="94">
        <v>0</v>
      </c>
      <c r="E42" s="187">
        <v>0</v>
      </c>
      <c r="F42" s="189">
        <f t="shared" si="10"/>
        <v>0</v>
      </c>
      <c r="G42" s="94">
        <v>0</v>
      </c>
      <c r="H42" s="187">
        <v>0</v>
      </c>
      <c r="I42" s="186">
        <f t="shared" si="11"/>
        <v>0</v>
      </c>
      <c r="J42" s="188">
        <f t="shared" si="12"/>
        <v>0</v>
      </c>
      <c r="K42" s="187">
        <f t="shared" si="13"/>
        <v>0</v>
      </c>
      <c r="L42" s="186">
        <f t="shared" si="14"/>
        <v>0</v>
      </c>
    </row>
    <row r="43" spans="2:12" ht="14.45" customHeight="1">
      <c r="B43" s="90" t="s">
        <v>94</v>
      </c>
      <c r="C43" s="89"/>
      <c r="D43" s="88">
        <v>0</v>
      </c>
      <c r="E43" s="183">
        <v>0</v>
      </c>
      <c r="F43" s="185">
        <f t="shared" si="10"/>
        <v>0</v>
      </c>
      <c r="G43" s="88">
        <v>0</v>
      </c>
      <c r="H43" s="183">
        <v>1</v>
      </c>
      <c r="I43" s="182">
        <f t="shared" si="11"/>
        <v>1</v>
      </c>
      <c r="J43" s="184">
        <f t="shared" si="12"/>
        <v>0</v>
      </c>
      <c r="K43" s="183">
        <f t="shared" si="13"/>
        <v>1</v>
      </c>
      <c r="L43" s="182">
        <f t="shared" si="14"/>
        <v>1</v>
      </c>
    </row>
    <row r="44" spans="2:12" ht="14.45" customHeight="1" thickBot="1">
      <c r="B44" s="84" t="s">
        <v>93</v>
      </c>
      <c r="C44" s="83"/>
      <c r="D44" s="82">
        <f t="shared" ref="D44:L44" si="15">SUBTOTAL(9,D38:D43)</f>
        <v>1</v>
      </c>
      <c r="E44" s="179">
        <f t="shared" si="15"/>
        <v>0</v>
      </c>
      <c r="F44" s="181">
        <f t="shared" si="15"/>
        <v>1</v>
      </c>
      <c r="G44" s="82">
        <f t="shared" si="15"/>
        <v>3</v>
      </c>
      <c r="H44" s="179">
        <f t="shared" si="15"/>
        <v>1</v>
      </c>
      <c r="I44" s="178">
        <f t="shared" si="15"/>
        <v>4</v>
      </c>
      <c r="J44" s="180">
        <f t="shared" si="15"/>
        <v>4</v>
      </c>
      <c r="K44" s="179">
        <f t="shared" si="15"/>
        <v>1</v>
      </c>
      <c r="L44" s="178">
        <f t="shared" si="15"/>
        <v>5</v>
      </c>
    </row>
    <row r="45" spans="2:12" ht="14.45" customHeight="1" thickTop="1">
      <c r="B45" s="102" t="s">
        <v>92</v>
      </c>
      <c r="C45" s="101"/>
      <c r="D45" s="100">
        <v>0</v>
      </c>
      <c r="E45" s="191">
        <v>1</v>
      </c>
      <c r="F45" s="193">
        <f t="shared" ref="F45:F50" si="16">SUM(D45:E45)</f>
        <v>1</v>
      </c>
      <c r="G45" s="100">
        <v>0</v>
      </c>
      <c r="H45" s="191">
        <v>0</v>
      </c>
      <c r="I45" s="190">
        <f t="shared" ref="I45:I50" si="17">SUM(G45:H45)</f>
        <v>0</v>
      </c>
      <c r="J45" s="192">
        <f t="shared" ref="J45:K50" si="18">SUM(D45,G45)</f>
        <v>0</v>
      </c>
      <c r="K45" s="191">
        <f t="shared" si="18"/>
        <v>1</v>
      </c>
      <c r="L45" s="190">
        <f t="shared" ref="L45:L50" si="19">SUM(J45:K45)</f>
        <v>1</v>
      </c>
    </row>
    <row r="46" spans="2:12" ht="14.45" customHeight="1">
      <c r="B46" s="96" t="s">
        <v>91</v>
      </c>
      <c r="C46" s="95"/>
      <c r="D46" s="94">
        <v>0</v>
      </c>
      <c r="E46" s="187">
        <v>0</v>
      </c>
      <c r="F46" s="189">
        <f t="shared" si="16"/>
        <v>0</v>
      </c>
      <c r="G46" s="94">
        <v>0</v>
      </c>
      <c r="H46" s="187">
        <v>1</v>
      </c>
      <c r="I46" s="186">
        <f t="shared" si="17"/>
        <v>1</v>
      </c>
      <c r="J46" s="188">
        <f t="shared" si="18"/>
        <v>0</v>
      </c>
      <c r="K46" s="187">
        <f t="shared" si="18"/>
        <v>1</v>
      </c>
      <c r="L46" s="186">
        <f t="shared" si="19"/>
        <v>1</v>
      </c>
    </row>
    <row r="47" spans="2:12" ht="14.45" customHeight="1">
      <c r="B47" s="96" t="s">
        <v>90</v>
      </c>
      <c r="C47" s="95"/>
      <c r="D47" s="94">
        <v>0</v>
      </c>
      <c r="E47" s="187">
        <v>0</v>
      </c>
      <c r="F47" s="189">
        <f t="shared" si="16"/>
        <v>0</v>
      </c>
      <c r="G47" s="94">
        <v>0</v>
      </c>
      <c r="H47" s="187">
        <v>0</v>
      </c>
      <c r="I47" s="186">
        <f t="shared" si="17"/>
        <v>0</v>
      </c>
      <c r="J47" s="188">
        <f t="shared" si="18"/>
        <v>0</v>
      </c>
      <c r="K47" s="187">
        <f t="shared" si="18"/>
        <v>0</v>
      </c>
      <c r="L47" s="186">
        <f t="shared" si="19"/>
        <v>0</v>
      </c>
    </row>
    <row r="48" spans="2:12" ht="14.45" customHeight="1">
      <c r="B48" s="96" t="s">
        <v>89</v>
      </c>
      <c r="C48" s="95"/>
      <c r="D48" s="94">
        <v>0</v>
      </c>
      <c r="E48" s="187">
        <v>0</v>
      </c>
      <c r="F48" s="189">
        <f t="shared" si="16"/>
        <v>0</v>
      </c>
      <c r="G48" s="94">
        <v>0</v>
      </c>
      <c r="H48" s="187">
        <v>0</v>
      </c>
      <c r="I48" s="186">
        <f t="shared" si="17"/>
        <v>0</v>
      </c>
      <c r="J48" s="188">
        <f t="shared" si="18"/>
        <v>0</v>
      </c>
      <c r="K48" s="187">
        <f t="shared" si="18"/>
        <v>0</v>
      </c>
      <c r="L48" s="186">
        <f t="shared" si="19"/>
        <v>0</v>
      </c>
    </row>
    <row r="49" spans="2:13" ht="14.45" customHeight="1">
      <c r="B49" s="96" t="s">
        <v>88</v>
      </c>
      <c r="C49" s="95"/>
      <c r="D49" s="94">
        <v>0</v>
      </c>
      <c r="E49" s="187">
        <v>0</v>
      </c>
      <c r="F49" s="189">
        <f t="shared" si="16"/>
        <v>0</v>
      </c>
      <c r="G49" s="94">
        <v>0</v>
      </c>
      <c r="H49" s="187">
        <v>0</v>
      </c>
      <c r="I49" s="186">
        <f t="shared" si="17"/>
        <v>0</v>
      </c>
      <c r="J49" s="188">
        <f t="shared" si="18"/>
        <v>0</v>
      </c>
      <c r="K49" s="187">
        <f t="shared" si="18"/>
        <v>0</v>
      </c>
      <c r="L49" s="186">
        <f t="shared" si="19"/>
        <v>0</v>
      </c>
    </row>
    <row r="50" spans="2:13" ht="14.45" customHeight="1">
      <c r="B50" s="90" t="s">
        <v>87</v>
      </c>
      <c r="C50" s="89"/>
      <c r="D50" s="88">
        <v>0</v>
      </c>
      <c r="E50" s="183">
        <v>0</v>
      </c>
      <c r="F50" s="185">
        <f t="shared" si="16"/>
        <v>0</v>
      </c>
      <c r="G50" s="88">
        <v>1</v>
      </c>
      <c r="H50" s="183">
        <v>0</v>
      </c>
      <c r="I50" s="182">
        <f t="shared" si="17"/>
        <v>1</v>
      </c>
      <c r="J50" s="184">
        <f t="shared" si="18"/>
        <v>1</v>
      </c>
      <c r="K50" s="183">
        <f t="shared" si="18"/>
        <v>0</v>
      </c>
      <c r="L50" s="182">
        <f t="shared" si="19"/>
        <v>1</v>
      </c>
    </row>
    <row r="51" spans="2:13" ht="14.45" customHeight="1" thickBot="1">
      <c r="B51" s="84" t="s">
        <v>86</v>
      </c>
      <c r="C51" s="83"/>
      <c r="D51" s="82">
        <f t="shared" ref="D51:L51" si="20">SUBTOTAL(9,D45:D50)</f>
        <v>0</v>
      </c>
      <c r="E51" s="179">
        <f t="shared" si="20"/>
        <v>1</v>
      </c>
      <c r="F51" s="181">
        <f t="shared" si="20"/>
        <v>1</v>
      </c>
      <c r="G51" s="82">
        <f t="shared" si="20"/>
        <v>1</v>
      </c>
      <c r="H51" s="179">
        <f t="shared" si="20"/>
        <v>1</v>
      </c>
      <c r="I51" s="178">
        <f t="shared" si="20"/>
        <v>2</v>
      </c>
      <c r="J51" s="180">
        <f t="shared" si="20"/>
        <v>1</v>
      </c>
      <c r="K51" s="179">
        <f t="shared" si="20"/>
        <v>2</v>
      </c>
      <c r="L51" s="178">
        <f t="shared" si="20"/>
        <v>3</v>
      </c>
    </row>
    <row r="52" spans="2:13" ht="14.45" customHeight="1" thickTop="1">
      <c r="B52" s="78" t="s">
        <v>13</v>
      </c>
      <c r="C52" s="77"/>
      <c r="D52" s="176">
        <f t="shared" ref="D52:L52" si="21">SUBTOTAL(9,D16:D51)</f>
        <v>18</v>
      </c>
      <c r="E52" s="174">
        <f t="shared" si="21"/>
        <v>10</v>
      </c>
      <c r="F52" s="177">
        <f t="shared" si="21"/>
        <v>28</v>
      </c>
      <c r="G52" s="176">
        <f t="shared" si="21"/>
        <v>33</v>
      </c>
      <c r="H52" s="174">
        <f t="shared" si="21"/>
        <v>11</v>
      </c>
      <c r="I52" s="173">
        <f t="shared" si="21"/>
        <v>44</v>
      </c>
      <c r="J52" s="175">
        <f t="shared" si="21"/>
        <v>51</v>
      </c>
      <c r="K52" s="174">
        <f t="shared" si="21"/>
        <v>21</v>
      </c>
      <c r="L52" s="173">
        <f t="shared" si="21"/>
        <v>72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4">
    <mergeCell ref="G4:G10"/>
    <mergeCell ref="D14:F14"/>
    <mergeCell ref="G14:I14"/>
    <mergeCell ref="J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4" sqref="D4"/>
    </sheetView>
  </sheetViews>
  <sheetFormatPr defaultColWidth="9.125" defaultRowHeight="16.5" customHeight="1"/>
  <cols>
    <col min="1" max="1" width="2.875" style="66" customWidth="1"/>
    <col min="2" max="2" width="5.25" style="67" customWidth="1"/>
    <col min="3" max="3" width="5.25" style="66" customWidth="1"/>
    <col min="4" max="250" width="8.5" style="66" customWidth="1"/>
    <col min="251" max="16384" width="9.125" style="66"/>
  </cols>
  <sheetData>
    <row r="2" spans="2:14" ht="18" customHeight="1">
      <c r="B2" s="135" t="s">
        <v>240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230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223</v>
      </c>
      <c r="E14" s="450"/>
      <c r="F14" s="451"/>
      <c r="G14" s="449" t="s">
        <v>222</v>
      </c>
      <c r="H14" s="450"/>
      <c r="I14" s="451"/>
      <c r="J14" s="449" t="s">
        <v>221</v>
      </c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237</v>
      </c>
      <c r="E15" s="112" t="s">
        <v>236</v>
      </c>
      <c r="F15" s="200" t="s">
        <v>235</v>
      </c>
      <c r="G15" s="113" t="s">
        <v>237</v>
      </c>
      <c r="H15" s="112" t="s">
        <v>236</v>
      </c>
      <c r="I15" s="111" t="s">
        <v>235</v>
      </c>
      <c r="J15" s="199" t="s">
        <v>237</v>
      </c>
      <c r="K15" s="112" t="s">
        <v>236</v>
      </c>
      <c r="L15" s="111" t="s">
        <v>235</v>
      </c>
    </row>
    <row r="16" spans="2:14" ht="14.45" customHeight="1">
      <c r="B16" s="102" t="s">
        <v>257</v>
      </c>
      <c r="C16" s="101"/>
      <c r="D16" s="100">
        <v>0</v>
      </c>
      <c r="E16" s="191">
        <v>0</v>
      </c>
      <c r="F16" s="193">
        <f t="shared" ref="F16:F21" si="0">SUM(D16:E16)</f>
        <v>0</v>
      </c>
      <c r="G16" s="100">
        <v>0</v>
      </c>
      <c r="H16" s="191">
        <v>0</v>
      </c>
      <c r="I16" s="190">
        <f t="shared" ref="I16:I21" si="1">SUM(G16:H16)</f>
        <v>0</v>
      </c>
      <c r="J16" s="192">
        <f t="shared" ref="J16:K21" si="2">SUM(D16,G16)</f>
        <v>0</v>
      </c>
      <c r="K16" s="191">
        <f t="shared" si="2"/>
        <v>0</v>
      </c>
      <c r="L16" s="190">
        <f t="shared" ref="L16:L21" si="3">SUM(J16:K16)</f>
        <v>0</v>
      </c>
    </row>
    <row r="17" spans="2:12" ht="14.45" customHeight="1">
      <c r="B17" s="96" t="s">
        <v>256</v>
      </c>
      <c r="C17" s="95"/>
      <c r="D17" s="94">
        <v>0</v>
      </c>
      <c r="E17" s="187">
        <v>0</v>
      </c>
      <c r="F17" s="189">
        <f t="shared" si="0"/>
        <v>0</v>
      </c>
      <c r="G17" s="94">
        <v>0</v>
      </c>
      <c r="H17" s="187">
        <v>0</v>
      </c>
      <c r="I17" s="186">
        <f t="shared" si="1"/>
        <v>0</v>
      </c>
      <c r="J17" s="188">
        <f t="shared" si="2"/>
        <v>0</v>
      </c>
      <c r="K17" s="187">
        <f t="shared" si="2"/>
        <v>0</v>
      </c>
      <c r="L17" s="186">
        <f t="shared" si="3"/>
        <v>0</v>
      </c>
    </row>
    <row r="18" spans="2:12" ht="14.45" customHeight="1">
      <c r="B18" s="96" t="s">
        <v>255</v>
      </c>
      <c r="C18" s="95"/>
      <c r="D18" s="94">
        <v>0</v>
      </c>
      <c r="E18" s="187">
        <v>1</v>
      </c>
      <c r="F18" s="189">
        <f t="shared" si="0"/>
        <v>1</v>
      </c>
      <c r="G18" s="94">
        <v>0</v>
      </c>
      <c r="H18" s="187">
        <v>1</v>
      </c>
      <c r="I18" s="186">
        <f t="shared" si="1"/>
        <v>1</v>
      </c>
      <c r="J18" s="188">
        <f t="shared" si="2"/>
        <v>0</v>
      </c>
      <c r="K18" s="187">
        <f t="shared" si="2"/>
        <v>2</v>
      </c>
      <c r="L18" s="186">
        <f t="shared" si="3"/>
        <v>2</v>
      </c>
    </row>
    <row r="19" spans="2:12" ht="14.45" customHeight="1">
      <c r="B19" s="96" t="s">
        <v>254</v>
      </c>
      <c r="C19" s="95"/>
      <c r="D19" s="94">
        <v>2</v>
      </c>
      <c r="E19" s="187">
        <v>0</v>
      </c>
      <c r="F19" s="189">
        <f t="shared" si="0"/>
        <v>2</v>
      </c>
      <c r="G19" s="94">
        <v>0</v>
      </c>
      <c r="H19" s="187">
        <v>1</v>
      </c>
      <c r="I19" s="186">
        <f t="shared" si="1"/>
        <v>1</v>
      </c>
      <c r="J19" s="188">
        <f t="shared" si="2"/>
        <v>2</v>
      </c>
      <c r="K19" s="187">
        <f t="shared" si="2"/>
        <v>1</v>
      </c>
      <c r="L19" s="186">
        <f t="shared" si="3"/>
        <v>3</v>
      </c>
    </row>
    <row r="20" spans="2:12" ht="14.45" customHeight="1">
      <c r="B20" s="96" t="s">
        <v>253</v>
      </c>
      <c r="C20" s="95"/>
      <c r="D20" s="94">
        <v>0</v>
      </c>
      <c r="E20" s="187">
        <v>2</v>
      </c>
      <c r="F20" s="189">
        <f t="shared" si="0"/>
        <v>2</v>
      </c>
      <c r="G20" s="94">
        <v>0</v>
      </c>
      <c r="H20" s="187">
        <v>7</v>
      </c>
      <c r="I20" s="186">
        <f t="shared" si="1"/>
        <v>7</v>
      </c>
      <c r="J20" s="188">
        <f t="shared" si="2"/>
        <v>0</v>
      </c>
      <c r="K20" s="187">
        <f t="shared" si="2"/>
        <v>9</v>
      </c>
      <c r="L20" s="186">
        <f t="shared" si="3"/>
        <v>9</v>
      </c>
    </row>
    <row r="21" spans="2:12" ht="14.45" customHeight="1">
      <c r="B21" s="90" t="s">
        <v>252</v>
      </c>
      <c r="C21" s="89"/>
      <c r="D21" s="88">
        <v>0</v>
      </c>
      <c r="E21" s="183">
        <v>0</v>
      </c>
      <c r="F21" s="185">
        <f t="shared" si="0"/>
        <v>0</v>
      </c>
      <c r="G21" s="88">
        <v>0</v>
      </c>
      <c r="H21" s="183">
        <v>1</v>
      </c>
      <c r="I21" s="182">
        <f t="shared" si="1"/>
        <v>1</v>
      </c>
      <c r="J21" s="184">
        <f t="shared" si="2"/>
        <v>0</v>
      </c>
      <c r="K21" s="183">
        <f t="shared" si="2"/>
        <v>1</v>
      </c>
      <c r="L21" s="182">
        <f t="shared" si="3"/>
        <v>1</v>
      </c>
    </row>
    <row r="22" spans="2:12" ht="14.45" customHeight="1" thickBot="1">
      <c r="B22" s="84" t="s">
        <v>115</v>
      </c>
      <c r="C22" s="83"/>
      <c r="D22" s="82">
        <f t="shared" ref="D22:L22" si="4">SUBTOTAL(9,D16:D21)</f>
        <v>2</v>
      </c>
      <c r="E22" s="179">
        <f t="shared" si="4"/>
        <v>3</v>
      </c>
      <c r="F22" s="181">
        <f t="shared" si="4"/>
        <v>5</v>
      </c>
      <c r="G22" s="82">
        <f t="shared" si="4"/>
        <v>0</v>
      </c>
      <c r="H22" s="179">
        <f t="shared" si="4"/>
        <v>10</v>
      </c>
      <c r="I22" s="178">
        <f t="shared" si="4"/>
        <v>10</v>
      </c>
      <c r="J22" s="180">
        <f t="shared" si="4"/>
        <v>2</v>
      </c>
      <c r="K22" s="179">
        <f t="shared" si="4"/>
        <v>13</v>
      </c>
      <c r="L22" s="178">
        <f t="shared" si="4"/>
        <v>15</v>
      </c>
    </row>
    <row r="23" spans="2:12" ht="14.45" customHeight="1" thickTop="1">
      <c r="B23" s="102" t="s">
        <v>114</v>
      </c>
      <c r="C23" s="101"/>
      <c r="D23" s="100">
        <v>1</v>
      </c>
      <c r="E23" s="191">
        <v>0</v>
      </c>
      <c r="F23" s="193">
        <f t="shared" ref="F23:F28" si="5">SUM(D23:E23)</f>
        <v>1</v>
      </c>
      <c r="G23" s="100">
        <v>2</v>
      </c>
      <c r="H23" s="191">
        <v>0</v>
      </c>
      <c r="I23" s="190">
        <f t="shared" ref="I23:I28" si="6">SUM(G23:H23)</f>
        <v>2</v>
      </c>
      <c r="J23" s="192">
        <f t="shared" ref="J23:K28" si="7">SUM(D23,G23)</f>
        <v>3</v>
      </c>
      <c r="K23" s="191">
        <f t="shared" si="7"/>
        <v>0</v>
      </c>
      <c r="L23" s="190">
        <f t="shared" ref="L23:L28" si="8">SUM(J23:K23)</f>
        <v>3</v>
      </c>
    </row>
    <row r="24" spans="2:12" ht="14.45" customHeight="1">
      <c r="B24" s="96" t="s">
        <v>113</v>
      </c>
      <c r="C24" s="95"/>
      <c r="D24" s="94">
        <v>0</v>
      </c>
      <c r="E24" s="187">
        <v>0</v>
      </c>
      <c r="F24" s="189">
        <f t="shared" si="5"/>
        <v>0</v>
      </c>
      <c r="G24" s="94">
        <v>0</v>
      </c>
      <c r="H24" s="187">
        <v>0</v>
      </c>
      <c r="I24" s="186">
        <f t="shared" si="6"/>
        <v>0</v>
      </c>
      <c r="J24" s="188">
        <f t="shared" si="7"/>
        <v>0</v>
      </c>
      <c r="K24" s="187">
        <f t="shared" si="7"/>
        <v>0</v>
      </c>
      <c r="L24" s="186">
        <f t="shared" si="8"/>
        <v>0</v>
      </c>
    </row>
    <row r="25" spans="2:12" ht="14.45" customHeight="1">
      <c r="B25" s="96" t="s">
        <v>112</v>
      </c>
      <c r="C25" s="95"/>
      <c r="D25" s="94">
        <v>0</v>
      </c>
      <c r="E25" s="187">
        <v>0</v>
      </c>
      <c r="F25" s="189">
        <f t="shared" si="5"/>
        <v>0</v>
      </c>
      <c r="G25" s="94">
        <v>0</v>
      </c>
      <c r="H25" s="187">
        <v>0</v>
      </c>
      <c r="I25" s="186">
        <f t="shared" si="6"/>
        <v>0</v>
      </c>
      <c r="J25" s="188">
        <f t="shared" si="7"/>
        <v>0</v>
      </c>
      <c r="K25" s="187">
        <f t="shared" si="7"/>
        <v>0</v>
      </c>
      <c r="L25" s="186">
        <f t="shared" si="8"/>
        <v>0</v>
      </c>
    </row>
    <row r="26" spans="2:12" ht="14.45" customHeight="1">
      <c r="B26" s="96" t="s">
        <v>111</v>
      </c>
      <c r="C26" s="95"/>
      <c r="D26" s="94">
        <v>2</v>
      </c>
      <c r="E26" s="187">
        <v>1</v>
      </c>
      <c r="F26" s="189">
        <f t="shared" si="5"/>
        <v>3</v>
      </c>
      <c r="G26" s="94">
        <v>0</v>
      </c>
      <c r="H26" s="187">
        <v>0</v>
      </c>
      <c r="I26" s="186">
        <f t="shared" si="6"/>
        <v>0</v>
      </c>
      <c r="J26" s="188">
        <f t="shared" si="7"/>
        <v>2</v>
      </c>
      <c r="K26" s="187">
        <f t="shared" si="7"/>
        <v>1</v>
      </c>
      <c r="L26" s="186">
        <f t="shared" si="8"/>
        <v>3</v>
      </c>
    </row>
    <row r="27" spans="2:12" ht="14.45" customHeight="1">
      <c r="B27" s="96" t="s">
        <v>110</v>
      </c>
      <c r="C27" s="95"/>
      <c r="D27" s="94">
        <v>0</v>
      </c>
      <c r="E27" s="187">
        <v>0</v>
      </c>
      <c r="F27" s="189">
        <f t="shared" si="5"/>
        <v>0</v>
      </c>
      <c r="G27" s="94">
        <v>1</v>
      </c>
      <c r="H27" s="187">
        <v>0</v>
      </c>
      <c r="I27" s="186">
        <f t="shared" si="6"/>
        <v>1</v>
      </c>
      <c r="J27" s="188">
        <f t="shared" si="7"/>
        <v>1</v>
      </c>
      <c r="K27" s="187">
        <f t="shared" si="7"/>
        <v>0</v>
      </c>
      <c r="L27" s="186">
        <f t="shared" si="8"/>
        <v>1</v>
      </c>
    </row>
    <row r="28" spans="2:12" ht="14.45" customHeight="1">
      <c r="B28" s="90" t="s">
        <v>251</v>
      </c>
      <c r="C28" s="89"/>
      <c r="D28" s="88">
        <v>0</v>
      </c>
      <c r="E28" s="183">
        <v>0</v>
      </c>
      <c r="F28" s="185">
        <f t="shared" si="5"/>
        <v>0</v>
      </c>
      <c r="G28" s="88">
        <v>1</v>
      </c>
      <c r="H28" s="183">
        <v>0</v>
      </c>
      <c r="I28" s="182">
        <f t="shared" si="6"/>
        <v>1</v>
      </c>
      <c r="J28" s="184">
        <f t="shared" si="7"/>
        <v>1</v>
      </c>
      <c r="K28" s="183">
        <f t="shared" si="7"/>
        <v>0</v>
      </c>
      <c r="L28" s="182">
        <f t="shared" si="8"/>
        <v>1</v>
      </c>
    </row>
    <row r="29" spans="2:12" ht="14.45" customHeight="1" thickBot="1">
      <c r="B29" s="84" t="s">
        <v>108</v>
      </c>
      <c r="C29" s="83"/>
      <c r="D29" s="82">
        <f t="shared" ref="D29:L29" si="9">SUBTOTAL(9,D23:D28)</f>
        <v>3</v>
      </c>
      <c r="E29" s="179">
        <f t="shared" si="9"/>
        <v>1</v>
      </c>
      <c r="F29" s="181">
        <f t="shared" si="9"/>
        <v>4</v>
      </c>
      <c r="G29" s="82">
        <f t="shared" si="9"/>
        <v>4</v>
      </c>
      <c r="H29" s="179">
        <f t="shared" si="9"/>
        <v>0</v>
      </c>
      <c r="I29" s="178">
        <f t="shared" si="9"/>
        <v>4</v>
      </c>
      <c r="J29" s="180">
        <f t="shared" si="9"/>
        <v>7</v>
      </c>
      <c r="K29" s="179">
        <f t="shared" si="9"/>
        <v>1</v>
      </c>
      <c r="L29" s="178">
        <f t="shared" si="9"/>
        <v>8</v>
      </c>
    </row>
    <row r="30" spans="2:12" ht="14.45" customHeight="1" thickTop="1">
      <c r="B30" s="110" t="s">
        <v>250</v>
      </c>
      <c r="C30" s="109"/>
      <c r="D30" s="176">
        <v>3</v>
      </c>
      <c r="E30" s="174">
        <v>1</v>
      </c>
      <c r="F30" s="177">
        <f t="shared" ref="F30:F43" si="10">SUM(D30:E30)</f>
        <v>4</v>
      </c>
      <c r="G30" s="176">
        <v>0</v>
      </c>
      <c r="H30" s="174">
        <v>1</v>
      </c>
      <c r="I30" s="173">
        <f t="shared" ref="I30:I43" si="11">SUM(G30:H30)</f>
        <v>1</v>
      </c>
      <c r="J30" s="175">
        <f t="shared" ref="J30:J43" si="12">SUM(D30,G30)</f>
        <v>3</v>
      </c>
      <c r="K30" s="174">
        <f t="shared" ref="K30:K43" si="13">SUM(E30,H30)</f>
        <v>2</v>
      </c>
      <c r="L30" s="173">
        <f t="shared" ref="L30:L43" si="14">SUM(J30:K30)</f>
        <v>5</v>
      </c>
    </row>
    <row r="31" spans="2:12" ht="14.45" customHeight="1">
      <c r="B31" s="108" t="s">
        <v>249</v>
      </c>
      <c r="C31" s="107"/>
      <c r="D31" s="197">
        <v>0</v>
      </c>
      <c r="E31" s="195">
        <v>2</v>
      </c>
      <c r="F31" s="198">
        <f t="shared" si="10"/>
        <v>2</v>
      </c>
      <c r="G31" s="197">
        <v>0</v>
      </c>
      <c r="H31" s="195">
        <v>0</v>
      </c>
      <c r="I31" s="194">
        <f t="shared" si="11"/>
        <v>0</v>
      </c>
      <c r="J31" s="196">
        <f t="shared" si="12"/>
        <v>0</v>
      </c>
      <c r="K31" s="195">
        <f t="shared" si="13"/>
        <v>2</v>
      </c>
      <c r="L31" s="194">
        <f t="shared" si="14"/>
        <v>2</v>
      </c>
    </row>
    <row r="32" spans="2:12" ht="14.45" customHeight="1">
      <c r="B32" s="108" t="s">
        <v>248</v>
      </c>
      <c r="C32" s="107"/>
      <c r="D32" s="197">
        <v>3</v>
      </c>
      <c r="E32" s="195">
        <v>2</v>
      </c>
      <c r="F32" s="198">
        <f t="shared" si="10"/>
        <v>5</v>
      </c>
      <c r="G32" s="197">
        <v>2</v>
      </c>
      <c r="H32" s="195">
        <v>0</v>
      </c>
      <c r="I32" s="194">
        <f t="shared" si="11"/>
        <v>2</v>
      </c>
      <c r="J32" s="196">
        <f t="shared" si="12"/>
        <v>5</v>
      </c>
      <c r="K32" s="195">
        <f t="shared" si="13"/>
        <v>2</v>
      </c>
      <c r="L32" s="194">
        <f t="shared" si="14"/>
        <v>7</v>
      </c>
    </row>
    <row r="33" spans="2:12" ht="14.45" customHeight="1">
      <c r="B33" s="108" t="s">
        <v>247</v>
      </c>
      <c r="C33" s="107"/>
      <c r="D33" s="197">
        <v>2</v>
      </c>
      <c r="E33" s="195">
        <v>3</v>
      </c>
      <c r="F33" s="198">
        <f t="shared" si="10"/>
        <v>5</v>
      </c>
      <c r="G33" s="197">
        <v>4</v>
      </c>
      <c r="H33" s="195">
        <v>0</v>
      </c>
      <c r="I33" s="194">
        <f t="shared" si="11"/>
        <v>4</v>
      </c>
      <c r="J33" s="196">
        <f t="shared" si="12"/>
        <v>6</v>
      </c>
      <c r="K33" s="195">
        <f t="shared" si="13"/>
        <v>3</v>
      </c>
      <c r="L33" s="194">
        <f t="shared" si="14"/>
        <v>9</v>
      </c>
    </row>
    <row r="34" spans="2:12" ht="14.45" customHeight="1">
      <c r="B34" s="108" t="s">
        <v>246</v>
      </c>
      <c r="C34" s="107"/>
      <c r="D34" s="197">
        <v>0</v>
      </c>
      <c r="E34" s="195">
        <v>1</v>
      </c>
      <c r="F34" s="198">
        <f t="shared" si="10"/>
        <v>1</v>
      </c>
      <c r="G34" s="197">
        <v>0</v>
      </c>
      <c r="H34" s="195">
        <v>0</v>
      </c>
      <c r="I34" s="194">
        <f t="shared" si="11"/>
        <v>0</v>
      </c>
      <c r="J34" s="196">
        <f t="shared" si="12"/>
        <v>0</v>
      </c>
      <c r="K34" s="195">
        <f t="shared" si="13"/>
        <v>1</v>
      </c>
      <c r="L34" s="194">
        <f t="shared" si="14"/>
        <v>1</v>
      </c>
    </row>
    <row r="35" spans="2:12" ht="14.45" customHeight="1">
      <c r="B35" s="108" t="s">
        <v>245</v>
      </c>
      <c r="C35" s="107"/>
      <c r="D35" s="197">
        <v>1</v>
      </c>
      <c r="E35" s="195">
        <v>0</v>
      </c>
      <c r="F35" s="198">
        <f t="shared" si="10"/>
        <v>1</v>
      </c>
      <c r="G35" s="197">
        <v>0</v>
      </c>
      <c r="H35" s="195">
        <v>2</v>
      </c>
      <c r="I35" s="194">
        <f t="shared" si="11"/>
        <v>2</v>
      </c>
      <c r="J35" s="196">
        <f t="shared" si="12"/>
        <v>1</v>
      </c>
      <c r="K35" s="195">
        <f t="shared" si="13"/>
        <v>2</v>
      </c>
      <c r="L35" s="194">
        <f t="shared" si="14"/>
        <v>3</v>
      </c>
    </row>
    <row r="36" spans="2:12" ht="14.45" customHeight="1">
      <c r="B36" s="108" t="s">
        <v>244</v>
      </c>
      <c r="C36" s="107"/>
      <c r="D36" s="197">
        <v>1</v>
      </c>
      <c r="E36" s="195">
        <v>11</v>
      </c>
      <c r="F36" s="198">
        <f t="shared" si="10"/>
        <v>12</v>
      </c>
      <c r="G36" s="197">
        <v>0</v>
      </c>
      <c r="H36" s="195">
        <v>0</v>
      </c>
      <c r="I36" s="194">
        <f t="shared" si="11"/>
        <v>0</v>
      </c>
      <c r="J36" s="196">
        <f t="shared" si="12"/>
        <v>1</v>
      </c>
      <c r="K36" s="195">
        <f t="shared" si="13"/>
        <v>11</v>
      </c>
      <c r="L36" s="194">
        <f t="shared" si="14"/>
        <v>12</v>
      </c>
    </row>
    <row r="37" spans="2:12" ht="14.45" customHeight="1">
      <c r="B37" s="108" t="s">
        <v>243</v>
      </c>
      <c r="C37" s="107"/>
      <c r="D37" s="197">
        <v>4</v>
      </c>
      <c r="E37" s="195">
        <v>18</v>
      </c>
      <c r="F37" s="198">
        <f t="shared" si="10"/>
        <v>22</v>
      </c>
      <c r="G37" s="197">
        <v>1</v>
      </c>
      <c r="H37" s="195">
        <v>0</v>
      </c>
      <c r="I37" s="194">
        <f t="shared" si="11"/>
        <v>1</v>
      </c>
      <c r="J37" s="196">
        <f t="shared" si="12"/>
        <v>5</v>
      </c>
      <c r="K37" s="195">
        <f t="shared" si="13"/>
        <v>18</v>
      </c>
      <c r="L37" s="194">
        <f t="shared" si="14"/>
        <v>23</v>
      </c>
    </row>
    <row r="38" spans="2:12" ht="14.45" customHeight="1">
      <c r="B38" s="102" t="s">
        <v>99</v>
      </c>
      <c r="C38" s="101"/>
      <c r="D38" s="100">
        <v>0</v>
      </c>
      <c r="E38" s="191">
        <v>1</v>
      </c>
      <c r="F38" s="193">
        <f t="shared" si="10"/>
        <v>1</v>
      </c>
      <c r="G38" s="100">
        <v>1</v>
      </c>
      <c r="H38" s="191">
        <v>0</v>
      </c>
      <c r="I38" s="190">
        <f t="shared" si="11"/>
        <v>1</v>
      </c>
      <c r="J38" s="192">
        <f t="shared" si="12"/>
        <v>1</v>
      </c>
      <c r="K38" s="191">
        <f t="shared" si="13"/>
        <v>1</v>
      </c>
      <c r="L38" s="190">
        <f t="shared" si="14"/>
        <v>2</v>
      </c>
    </row>
    <row r="39" spans="2:12" ht="14.45" customHeight="1">
      <c r="B39" s="96" t="s">
        <v>98</v>
      </c>
      <c r="C39" s="95"/>
      <c r="D39" s="94">
        <v>0</v>
      </c>
      <c r="E39" s="187">
        <v>0</v>
      </c>
      <c r="F39" s="189">
        <f t="shared" si="10"/>
        <v>0</v>
      </c>
      <c r="G39" s="94">
        <v>0</v>
      </c>
      <c r="H39" s="187">
        <v>0</v>
      </c>
      <c r="I39" s="186">
        <f t="shared" si="11"/>
        <v>0</v>
      </c>
      <c r="J39" s="188">
        <f t="shared" si="12"/>
        <v>0</v>
      </c>
      <c r="K39" s="187">
        <f t="shared" si="13"/>
        <v>0</v>
      </c>
      <c r="L39" s="186">
        <f t="shared" si="14"/>
        <v>0</v>
      </c>
    </row>
    <row r="40" spans="2:12" ht="14.45" customHeight="1">
      <c r="B40" s="96" t="s">
        <v>97</v>
      </c>
      <c r="C40" s="95"/>
      <c r="D40" s="94">
        <v>0</v>
      </c>
      <c r="E40" s="187">
        <v>0</v>
      </c>
      <c r="F40" s="189">
        <f t="shared" si="10"/>
        <v>0</v>
      </c>
      <c r="G40" s="94">
        <v>0</v>
      </c>
      <c r="H40" s="187">
        <v>0</v>
      </c>
      <c r="I40" s="186">
        <f t="shared" si="11"/>
        <v>0</v>
      </c>
      <c r="J40" s="188">
        <f t="shared" si="12"/>
        <v>0</v>
      </c>
      <c r="K40" s="187">
        <f t="shared" si="13"/>
        <v>0</v>
      </c>
      <c r="L40" s="186">
        <f t="shared" si="14"/>
        <v>0</v>
      </c>
    </row>
    <row r="41" spans="2:12" ht="14.45" customHeight="1">
      <c r="B41" s="96" t="s">
        <v>96</v>
      </c>
      <c r="C41" s="95"/>
      <c r="D41" s="94">
        <v>0</v>
      </c>
      <c r="E41" s="187">
        <v>0</v>
      </c>
      <c r="F41" s="189">
        <f t="shared" si="10"/>
        <v>0</v>
      </c>
      <c r="G41" s="94">
        <v>0</v>
      </c>
      <c r="H41" s="187">
        <v>0</v>
      </c>
      <c r="I41" s="186">
        <f t="shared" si="11"/>
        <v>0</v>
      </c>
      <c r="J41" s="188">
        <f t="shared" si="12"/>
        <v>0</v>
      </c>
      <c r="K41" s="187">
        <f t="shared" si="13"/>
        <v>0</v>
      </c>
      <c r="L41" s="186">
        <f t="shared" si="14"/>
        <v>0</v>
      </c>
    </row>
    <row r="42" spans="2:12" ht="14.45" customHeight="1">
      <c r="B42" s="96" t="s">
        <v>95</v>
      </c>
      <c r="C42" s="95"/>
      <c r="D42" s="94">
        <v>2</v>
      </c>
      <c r="E42" s="187">
        <v>0</v>
      </c>
      <c r="F42" s="189">
        <f t="shared" si="10"/>
        <v>2</v>
      </c>
      <c r="G42" s="94">
        <v>0</v>
      </c>
      <c r="H42" s="187">
        <v>0</v>
      </c>
      <c r="I42" s="186">
        <f t="shared" si="11"/>
        <v>0</v>
      </c>
      <c r="J42" s="188">
        <f t="shared" si="12"/>
        <v>2</v>
      </c>
      <c r="K42" s="187">
        <f t="shared" si="13"/>
        <v>0</v>
      </c>
      <c r="L42" s="186">
        <f t="shared" si="14"/>
        <v>2</v>
      </c>
    </row>
    <row r="43" spans="2:12" ht="14.45" customHeight="1">
      <c r="B43" s="90" t="s">
        <v>242</v>
      </c>
      <c r="C43" s="89"/>
      <c r="D43" s="88">
        <v>0</v>
      </c>
      <c r="E43" s="183">
        <v>0</v>
      </c>
      <c r="F43" s="185">
        <f t="shared" si="10"/>
        <v>0</v>
      </c>
      <c r="G43" s="88">
        <v>0</v>
      </c>
      <c r="H43" s="183">
        <v>0</v>
      </c>
      <c r="I43" s="182">
        <f t="shared" si="11"/>
        <v>0</v>
      </c>
      <c r="J43" s="184">
        <f t="shared" si="12"/>
        <v>0</v>
      </c>
      <c r="K43" s="183">
        <f t="shared" si="13"/>
        <v>0</v>
      </c>
      <c r="L43" s="182">
        <f t="shared" si="14"/>
        <v>0</v>
      </c>
    </row>
    <row r="44" spans="2:12" ht="14.45" customHeight="1" thickBot="1">
      <c r="B44" s="84" t="s">
        <v>93</v>
      </c>
      <c r="C44" s="83"/>
      <c r="D44" s="82">
        <f t="shared" ref="D44:L44" si="15">SUBTOTAL(9,D38:D43)</f>
        <v>2</v>
      </c>
      <c r="E44" s="179">
        <f t="shared" si="15"/>
        <v>1</v>
      </c>
      <c r="F44" s="181">
        <f t="shared" si="15"/>
        <v>3</v>
      </c>
      <c r="G44" s="82">
        <f t="shared" si="15"/>
        <v>1</v>
      </c>
      <c r="H44" s="179">
        <f t="shared" si="15"/>
        <v>0</v>
      </c>
      <c r="I44" s="178">
        <f t="shared" si="15"/>
        <v>1</v>
      </c>
      <c r="J44" s="180">
        <f t="shared" si="15"/>
        <v>3</v>
      </c>
      <c r="K44" s="179">
        <f t="shared" si="15"/>
        <v>1</v>
      </c>
      <c r="L44" s="178">
        <f t="shared" si="15"/>
        <v>4</v>
      </c>
    </row>
    <row r="45" spans="2:12" ht="14.45" customHeight="1" thickTop="1">
      <c r="B45" s="102" t="s">
        <v>92</v>
      </c>
      <c r="C45" s="101"/>
      <c r="D45" s="100">
        <v>2</v>
      </c>
      <c r="E45" s="191">
        <v>0</v>
      </c>
      <c r="F45" s="193">
        <f t="shared" ref="F45:F50" si="16">SUM(D45:E45)</f>
        <v>2</v>
      </c>
      <c r="G45" s="100">
        <v>1</v>
      </c>
      <c r="H45" s="191">
        <v>1</v>
      </c>
      <c r="I45" s="190">
        <f t="shared" ref="I45:I50" si="17">SUM(G45:H45)</f>
        <v>2</v>
      </c>
      <c r="J45" s="192">
        <f t="shared" ref="J45:K50" si="18">SUM(D45,G45)</f>
        <v>3</v>
      </c>
      <c r="K45" s="191">
        <f t="shared" si="18"/>
        <v>1</v>
      </c>
      <c r="L45" s="190">
        <f t="shared" ref="L45:L50" si="19">SUM(J45:K45)</f>
        <v>4</v>
      </c>
    </row>
    <row r="46" spans="2:12" ht="14.45" customHeight="1">
      <c r="B46" s="96" t="s">
        <v>91</v>
      </c>
      <c r="C46" s="95"/>
      <c r="D46" s="94">
        <v>0</v>
      </c>
      <c r="E46" s="187">
        <v>0</v>
      </c>
      <c r="F46" s="189">
        <f t="shared" si="16"/>
        <v>0</v>
      </c>
      <c r="G46" s="94">
        <v>0</v>
      </c>
      <c r="H46" s="187">
        <v>0</v>
      </c>
      <c r="I46" s="186">
        <f t="shared" si="17"/>
        <v>0</v>
      </c>
      <c r="J46" s="188">
        <f t="shared" si="18"/>
        <v>0</v>
      </c>
      <c r="K46" s="187">
        <f t="shared" si="18"/>
        <v>0</v>
      </c>
      <c r="L46" s="186">
        <f t="shared" si="19"/>
        <v>0</v>
      </c>
    </row>
    <row r="47" spans="2:12" ht="14.45" customHeight="1">
      <c r="B47" s="96" t="s">
        <v>90</v>
      </c>
      <c r="C47" s="95"/>
      <c r="D47" s="94">
        <v>0</v>
      </c>
      <c r="E47" s="187">
        <v>0</v>
      </c>
      <c r="F47" s="189">
        <f t="shared" si="16"/>
        <v>0</v>
      </c>
      <c r="G47" s="94">
        <v>0</v>
      </c>
      <c r="H47" s="187">
        <v>0</v>
      </c>
      <c r="I47" s="186">
        <f t="shared" si="17"/>
        <v>0</v>
      </c>
      <c r="J47" s="188">
        <f t="shared" si="18"/>
        <v>0</v>
      </c>
      <c r="K47" s="187">
        <f t="shared" si="18"/>
        <v>0</v>
      </c>
      <c r="L47" s="186">
        <f t="shared" si="19"/>
        <v>0</v>
      </c>
    </row>
    <row r="48" spans="2:12" ht="14.45" customHeight="1">
      <c r="B48" s="96" t="s">
        <v>89</v>
      </c>
      <c r="C48" s="95"/>
      <c r="D48" s="94">
        <v>0</v>
      </c>
      <c r="E48" s="187">
        <v>3</v>
      </c>
      <c r="F48" s="189">
        <f t="shared" si="16"/>
        <v>3</v>
      </c>
      <c r="G48" s="94">
        <v>0</v>
      </c>
      <c r="H48" s="187">
        <v>0</v>
      </c>
      <c r="I48" s="186">
        <f t="shared" si="17"/>
        <v>0</v>
      </c>
      <c r="J48" s="188">
        <f t="shared" si="18"/>
        <v>0</v>
      </c>
      <c r="K48" s="187">
        <f t="shared" si="18"/>
        <v>3</v>
      </c>
      <c r="L48" s="186">
        <f t="shared" si="19"/>
        <v>3</v>
      </c>
    </row>
    <row r="49" spans="2:13" ht="14.45" customHeight="1">
      <c r="B49" s="96" t="s">
        <v>88</v>
      </c>
      <c r="C49" s="95"/>
      <c r="D49" s="94">
        <v>0</v>
      </c>
      <c r="E49" s="187">
        <v>0</v>
      </c>
      <c r="F49" s="189">
        <f t="shared" si="16"/>
        <v>0</v>
      </c>
      <c r="G49" s="94">
        <v>0</v>
      </c>
      <c r="H49" s="187">
        <v>0</v>
      </c>
      <c r="I49" s="186">
        <f t="shared" si="17"/>
        <v>0</v>
      </c>
      <c r="J49" s="188">
        <f t="shared" si="18"/>
        <v>0</v>
      </c>
      <c r="K49" s="187">
        <f t="shared" si="18"/>
        <v>0</v>
      </c>
      <c r="L49" s="186">
        <f t="shared" si="19"/>
        <v>0</v>
      </c>
    </row>
    <row r="50" spans="2:13" ht="14.45" customHeight="1">
      <c r="B50" s="90" t="s">
        <v>241</v>
      </c>
      <c r="C50" s="89"/>
      <c r="D50" s="88">
        <v>0</v>
      </c>
      <c r="E50" s="183">
        <v>0</v>
      </c>
      <c r="F50" s="185">
        <f t="shared" si="16"/>
        <v>0</v>
      </c>
      <c r="G50" s="88">
        <v>0</v>
      </c>
      <c r="H50" s="183">
        <v>0</v>
      </c>
      <c r="I50" s="182">
        <f t="shared" si="17"/>
        <v>0</v>
      </c>
      <c r="J50" s="184">
        <f t="shared" si="18"/>
        <v>0</v>
      </c>
      <c r="K50" s="183">
        <f t="shared" si="18"/>
        <v>0</v>
      </c>
      <c r="L50" s="182">
        <f t="shared" si="19"/>
        <v>0</v>
      </c>
    </row>
    <row r="51" spans="2:13" ht="14.45" customHeight="1" thickBot="1">
      <c r="B51" s="84" t="s">
        <v>86</v>
      </c>
      <c r="C51" s="83"/>
      <c r="D51" s="82">
        <f t="shared" ref="D51:L51" si="20">SUBTOTAL(9,D45:D50)</f>
        <v>2</v>
      </c>
      <c r="E51" s="179">
        <f t="shared" si="20"/>
        <v>3</v>
      </c>
      <c r="F51" s="181">
        <f t="shared" si="20"/>
        <v>5</v>
      </c>
      <c r="G51" s="82">
        <f t="shared" si="20"/>
        <v>1</v>
      </c>
      <c r="H51" s="179">
        <f t="shared" si="20"/>
        <v>1</v>
      </c>
      <c r="I51" s="178">
        <f t="shared" si="20"/>
        <v>2</v>
      </c>
      <c r="J51" s="180">
        <f t="shared" si="20"/>
        <v>3</v>
      </c>
      <c r="K51" s="179">
        <f t="shared" si="20"/>
        <v>4</v>
      </c>
      <c r="L51" s="178">
        <f t="shared" si="20"/>
        <v>7</v>
      </c>
    </row>
    <row r="52" spans="2:13" ht="14.45" customHeight="1" thickTop="1">
      <c r="B52" s="78" t="s">
        <v>13</v>
      </c>
      <c r="C52" s="77"/>
      <c r="D52" s="176">
        <f t="shared" ref="D52:L52" si="21">SUBTOTAL(9,D16:D51)</f>
        <v>23</v>
      </c>
      <c r="E52" s="174">
        <f t="shared" si="21"/>
        <v>46</v>
      </c>
      <c r="F52" s="177">
        <f t="shared" si="21"/>
        <v>69</v>
      </c>
      <c r="G52" s="176">
        <f t="shared" si="21"/>
        <v>13</v>
      </c>
      <c r="H52" s="174">
        <f t="shared" si="21"/>
        <v>14</v>
      </c>
      <c r="I52" s="173">
        <f t="shared" si="21"/>
        <v>27</v>
      </c>
      <c r="J52" s="175">
        <f t="shared" si="21"/>
        <v>36</v>
      </c>
      <c r="K52" s="174">
        <f t="shared" si="21"/>
        <v>60</v>
      </c>
      <c r="L52" s="173">
        <f t="shared" si="21"/>
        <v>96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4">
    <mergeCell ref="G4:G10"/>
    <mergeCell ref="D14:F14"/>
    <mergeCell ref="G14:I14"/>
    <mergeCell ref="J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9.125" defaultRowHeight="16.5" customHeight="1"/>
  <cols>
    <col min="1" max="1" width="2.875" style="66" customWidth="1"/>
    <col min="2" max="2" width="5.25" style="67" customWidth="1"/>
    <col min="3" max="3" width="5.25" style="66" customWidth="1"/>
    <col min="4" max="250" width="8.5" style="66" customWidth="1"/>
    <col min="251" max="16384" width="9.125" style="66"/>
  </cols>
  <sheetData>
    <row r="2" spans="2:14" ht="18" customHeight="1">
      <c r="B2" s="135" t="s">
        <v>240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230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234</v>
      </c>
      <c r="E14" s="450"/>
      <c r="F14" s="451"/>
      <c r="G14" s="449" t="s">
        <v>233</v>
      </c>
      <c r="H14" s="450"/>
      <c r="I14" s="451"/>
      <c r="J14" s="449" t="s">
        <v>232</v>
      </c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237</v>
      </c>
      <c r="E15" s="112" t="s">
        <v>236</v>
      </c>
      <c r="F15" s="200" t="s">
        <v>235</v>
      </c>
      <c r="G15" s="113" t="s">
        <v>237</v>
      </c>
      <c r="H15" s="112" t="s">
        <v>236</v>
      </c>
      <c r="I15" s="111" t="s">
        <v>235</v>
      </c>
      <c r="J15" s="199" t="s">
        <v>237</v>
      </c>
      <c r="K15" s="112" t="s">
        <v>236</v>
      </c>
      <c r="L15" s="111" t="s">
        <v>235</v>
      </c>
    </row>
    <row r="16" spans="2:14" ht="14.45" customHeight="1">
      <c r="B16" s="102" t="s">
        <v>121</v>
      </c>
      <c r="C16" s="101"/>
      <c r="D16" s="100">
        <v>0</v>
      </c>
      <c r="E16" s="191">
        <v>0</v>
      </c>
      <c r="F16" s="193">
        <f t="shared" ref="F16:F21" si="0">SUM(D16:E16)</f>
        <v>0</v>
      </c>
      <c r="G16" s="100">
        <v>0</v>
      </c>
      <c r="H16" s="191">
        <v>0</v>
      </c>
      <c r="I16" s="190">
        <f t="shared" ref="I16:I21" si="1">SUM(G16:H16)</f>
        <v>0</v>
      </c>
      <c r="J16" s="192">
        <f t="shared" ref="J16:K21" si="2">SUM(D16,G16)</f>
        <v>0</v>
      </c>
      <c r="K16" s="191">
        <f t="shared" si="2"/>
        <v>0</v>
      </c>
      <c r="L16" s="190">
        <f t="shared" ref="L16:L21" si="3">SUM(J16:K16)</f>
        <v>0</v>
      </c>
    </row>
    <row r="17" spans="2:12" ht="14.45" customHeight="1">
      <c r="B17" s="96" t="s">
        <v>120</v>
      </c>
      <c r="C17" s="95"/>
      <c r="D17" s="94">
        <v>0</v>
      </c>
      <c r="E17" s="187">
        <v>0</v>
      </c>
      <c r="F17" s="189">
        <f t="shared" si="0"/>
        <v>0</v>
      </c>
      <c r="G17" s="94">
        <v>0</v>
      </c>
      <c r="H17" s="187">
        <v>1</v>
      </c>
      <c r="I17" s="186">
        <f t="shared" si="1"/>
        <v>1</v>
      </c>
      <c r="J17" s="188">
        <f t="shared" si="2"/>
        <v>0</v>
      </c>
      <c r="K17" s="187">
        <f t="shared" si="2"/>
        <v>1</v>
      </c>
      <c r="L17" s="186">
        <f t="shared" si="3"/>
        <v>1</v>
      </c>
    </row>
    <row r="18" spans="2:12" ht="14.45" customHeight="1">
      <c r="B18" s="96" t="s">
        <v>119</v>
      </c>
      <c r="C18" s="95"/>
      <c r="D18" s="94">
        <v>0</v>
      </c>
      <c r="E18" s="187">
        <v>0</v>
      </c>
      <c r="F18" s="189">
        <f t="shared" si="0"/>
        <v>0</v>
      </c>
      <c r="G18" s="94">
        <v>0</v>
      </c>
      <c r="H18" s="187">
        <v>1</v>
      </c>
      <c r="I18" s="186">
        <f t="shared" si="1"/>
        <v>1</v>
      </c>
      <c r="J18" s="188">
        <f t="shared" si="2"/>
        <v>0</v>
      </c>
      <c r="K18" s="187">
        <f t="shared" si="2"/>
        <v>1</v>
      </c>
      <c r="L18" s="186">
        <f t="shared" si="3"/>
        <v>1</v>
      </c>
    </row>
    <row r="19" spans="2:12" ht="14.45" customHeight="1">
      <c r="B19" s="96" t="s">
        <v>118</v>
      </c>
      <c r="C19" s="95"/>
      <c r="D19" s="94">
        <v>1</v>
      </c>
      <c r="E19" s="187">
        <v>0</v>
      </c>
      <c r="F19" s="189">
        <f t="shared" si="0"/>
        <v>1</v>
      </c>
      <c r="G19" s="94">
        <v>1</v>
      </c>
      <c r="H19" s="187">
        <v>0</v>
      </c>
      <c r="I19" s="186">
        <f t="shared" si="1"/>
        <v>1</v>
      </c>
      <c r="J19" s="188">
        <f t="shared" si="2"/>
        <v>2</v>
      </c>
      <c r="K19" s="187">
        <f t="shared" si="2"/>
        <v>0</v>
      </c>
      <c r="L19" s="186">
        <f t="shared" si="3"/>
        <v>2</v>
      </c>
    </row>
    <row r="20" spans="2:12" ht="14.45" customHeight="1">
      <c r="B20" s="96" t="s">
        <v>117</v>
      </c>
      <c r="C20" s="95"/>
      <c r="D20" s="94">
        <v>0</v>
      </c>
      <c r="E20" s="187">
        <v>0</v>
      </c>
      <c r="F20" s="189">
        <f t="shared" si="0"/>
        <v>0</v>
      </c>
      <c r="G20" s="94">
        <v>0</v>
      </c>
      <c r="H20" s="187">
        <v>1</v>
      </c>
      <c r="I20" s="186">
        <f t="shared" si="1"/>
        <v>1</v>
      </c>
      <c r="J20" s="188">
        <f t="shared" si="2"/>
        <v>0</v>
      </c>
      <c r="K20" s="187">
        <f t="shared" si="2"/>
        <v>1</v>
      </c>
      <c r="L20" s="186">
        <f t="shared" si="3"/>
        <v>1</v>
      </c>
    </row>
    <row r="21" spans="2:12" ht="14.45" customHeight="1">
      <c r="B21" s="90" t="s">
        <v>116</v>
      </c>
      <c r="C21" s="89"/>
      <c r="D21" s="88">
        <v>0</v>
      </c>
      <c r="E21" s="183">
        <v>1</v>
      </c>
      <c r="F21" s="185">
        <f t="shared" si="0"/>
        <v>1</v>
      </c>
      <c r="G21" s="88">
        <v>0</v>
      </c>
      <c r="H21" s="183">
        <v>1</v>
      </c>
      <c r="I21" s="182">
        <f t="shared" si="1"/>
        <v>1</v>
      </c>
      <c r="J21" s="184">
        <f t="shared" si="2"/>
        <v>0</v>
      </c>
      <c r="K21" s="183">
        <f t="shared" si="2"/>
        <v>2</v>
      </c>
      <c r="L21" s="182">
        <f t="shared" si="3"/>
        <v>2</v>
      </c>
    </row>
    <row r="22" spans="2:12" ht="14.45" customHeight="1" thickBot="1">
      <c r="B22" s="84" t="s">
        <v>115</v>
      </c>
      <c r="C22" s="83"/>
      <c r="D22" s="82">
        <f t="shared" ref="D22:L22" si="4">SUBTOTAL(9,D16:D21)</f>
        <v>1</v>
      </c>
      <c r="E22" s="179">
        <f t="shared" si="4"/>
        <v>1</v>
      </c>
      <c r="F22" s="181">
        <f t="shared" si="4"/>
        <v>2</v>
      </c>
      <c r="G22" s="82">
        <f t="shared" si="4"/>
        <v>1</v>
      </c>
      <c r="H22" s="179">
        <f t="shared" si="4"/>
        <v>4</v>
      </c>
      <c r="I22" s="178">
        <f t="shared" si="4"/>
        <v>5</v>
      </c>
      <c r="J22" s="180">
        <f t="shared" si="4"/>
        <v>2</v>
      </c>
      <c r="K22" s="179">
        <f t="shared" si="4"/>
        <v>5</v>
      </c>
      <c r="L22" s="178">
        <f t="shared" si="4"/>
        <v>7</v>
      </c>
    </row>
    <row r="23" spans="2:12" ht="14.45" customHeight="1" thickTop="1">
      <c r="B23" s="102" t="s">
        <v>114</v>
      </c>
      <c r="C23" s="101"/>
      <c r="D23" s="100">
        <v>0</v>
      </c>
      <c r="E23" s="191">
        <v>0</v>
      </c>
      <c r="F23" s="193">
        <f t="shared" ref="F23:F28" si="5">SUM(D23:E23)</f>
        <v>0</v>
      </c>
      <c r="G23" s="100">
        <v>0</v>
      </c>
      <c r="H23" s="191">
        <v>0</v>
      </c>
      <c r="I23" s="190">
        <f t="shared" ref="I23:I28" si="6">SUM(G23:H23)</f>
        <v>0</v>
      </c>
      <c r="J23" s="192">
        <f t="shared" ref="J23:K28" si="7">SUM(D23,G23)</f>
        <v>0</v>
      </c>
      <c r="K23" s="191">
        <f t="shared" si="7"/>
        <v>0</v>
      </c>
      <c r="L23" s="190">
        <f t="shared" ref="L23:L28" si="8">SUM(J23:K23)</f>
        <v>0</v>
      </c>
    </row>
    <row r="24" spans="2:12" ht="14.45" customHeight="1">
      <c r="B24" s="96" t="s">
        <v>113</v>
      </c>
      <c r="C24" s="95"/>
      <c r="D24" s="94">
        <v>0</v>
      </c>
      <c r="E24" s="187">
        <v>0</v>
      </c>
      <c r="F24" s="189">
        <f t="shared" si="5"/>
        <v>0</v>
      </c>
      <c r="G24" s="94">
        <v>0</v>
      </c>
      <c r="H24" s="187">
        <v>0</v>
      </c>
      <c r="I24" s="186">
        <f t="shared" si="6"/>
        <v>0</v>
      </c>
      <c r="J24" s="188">
        <f t="shared" si="7"/>
        <v>0</v>
      </c>
      <c r="K24" s="187">
        <f t="shared" si="7"/>
        <v>0</v>
      </c>
      <c r="L24" s="186">
        <f t="shared" si="8"/>
        <v>0</v>
      </c>
    </row>
    <row r="25" spans="2:12" ht="14.45" customHeight="1">
      <c r="B25" s="96" t="s">
        <v>112</v>
      </c>
      <c r="C25" s="95"/>
      <c r="D25" s="94">
        <v>4</v>
      </c>
      <c r="E25" s="187">
        <v>0</v>
      </c>
      <c r="F25" s="189">
        <f t="shared" si="5"/>
        <v>4</v>
      </c>
      <c r="G25" s="94">
        <v>0</v>
      </c>
      <c r="H25" s="187">
        <v>0</v>
      </c>
      <c r="I25" s="186">
        <f t="shared" si="6"/>
        <v>0</v>
      </c>
      <c r="J25" s="188">
        <f t="shared" si="7"/>
        <v>4</v>
      </c>
      <c r="K25" s="187">
        <f t="shared" si="7"/>
        <v>0</v>
      </c>
      <c r="L25" s="186">
        <f t="shared" si="8"/>
        <v>4</v>
      </c>
    </row>
    <row r="26" spans="2:12" ht="14.45" customHeight="1">
      <c r="B26" s="96" t="s">
        <v>111</v>
      </c>
      <c r="C26" s="95"/>
      <c r="D26" s="94">
        <v>1</v>
      </c>
      <c r="E26" s="187">
        <v>0</v>
      </c>
      <c r="F26" s="189">
        <f t="shared" si="5"/>
        <v>1</v>
      </c>
      <c r="G26" s="94">
        <v>0</v>
      </c>
      <c r="H26" s="187">
        <v>1</v>
      </c>
      <c r="I26" s="186">
        <f t="shared" si="6"/>
        <v>1</v>
      </c>
      <c r="J26" s="188">
        <f t="shared" si="7"/>
        <v>1</v>
      </c>
      <c r="K26" s="187">
        <f t="shared" si="7"/>
        <v>1</v>
      </c>
      <c r="L26" s="186">
        <f t="shared" si="8"/>
        <v>2</v>
      </c>
    </row>
    <row r="27" spans="2:12" ht="14.45" customHeight="1">
      <c r="B27" s="96" t="s">
        <v>110</v>
      </c>
      <c r="C27" s="95"/>
      <c r="D27" s="94">
        <v>1</v>
      </c>
      <c r="E27" s="187">
        <v>0</v>
      </c>
      <c r="F27" s="189">
        <f t="shared" si="5"/>
        <v>1</v>
      </c>
      <c r="G27" s="94">
        <v>0</v>
      </c>
      <c r="H27" s="187">
        <v>0</v>
      </c>
      <c r="I27" s="186">
        <f t="shared" si="6"/>
        <v>0</v>
      </c>
      <c r="J27" s="188">
        <f t="shared" si="7"/>
        <v>1</v>
      </c>
      <c r="K27" s="187">
        <f t="shared" si="7"/>
        <v>0</v>
      </c>
      <c r="L27" s="186">
        <f t="shared" si="8"/>
        <v>1</v>
      </c>
    </row>
    <row r="28" spans="2:12" ht="14.45" customHeight="1">
      <c r="B28" s="90" t="s">
        <v>109</v>
      </c>
      <c r="C28" s="89"/>
      <c r="D28" s="88">
        <v>2</v>
      </c>
      <c r="E28" s="183">
        <v>0</v>
      </c>
      <c r="F28" s="185">
        <f t="shared" si="5"/>
        <v>2</v>
      </c>
      <c r="G28" s="88">
        <v>0</v>
      </c>
      <c r="H28" s="183">
        <v>0</v>
      </c>
      <c r="I28" s="182">
        <f t="shared" si="6"/>
        <v>0</v>
      </c>
      <c r="J28" s="184">
        <f t="shared" si="7"/>
        <v>2</v>
      </c>
      <c r="K28" s="183">
        <f t="shared" si="7"/>
        <v>0</v>
      </c>
      <c r="L28" s="182">
        <f t="shared" si="8"/>
        <v>2</v>
      </c>
    </row>
    <row r="29" spans="2:12" ht="14.45" customHeight="1" thickBot="1">
      <c r="B29" s="84" t="s">
        <v>108</v>
      </c>
      <c r="C29" s="83"/>
      <c r="D29" s="82">
        <f t="shared" ref="D29:L29" si="9">SUBTOTAL(9,D23:D28)</f>
        <v>8</v>
      </c>
      <c r="E29" s="179">
        <f t="shared" si="9"/>
        <v>0</v>
      </c>
      <c r="F29" s="181">
        <f t="shared" si="9"/>
        <v>8</v>
      </c>
      <c r="G29" s="82">
        <f t="shared" si="9"/>
        <v>0</v>
      </c>
      <c r="H29" s="179">
        <f t="shared" si="9"/>
        <v>1</v>
      </c>
      <c r="I29" s="178">
        <f t="shared" si="9"/>
        <v>1</v>
      </c>
      <c r="J29" s="180">
        <f t="shared" si="9"/>
        <v>8</v>
      </c>
      <c r="K29" s="179">
        <f t="shared" si="9"/>
        <v>1</v>
      </c>
      <c r="L29" s="178">
        <f t="shared" si="9"/>
        <v>9</v>
      </c>
    </row>
    <row r="30" spans="2:12" ht="14.45" customHeight="1" thickTop="1">
      <c r="B30" s="110" t="s">
        <v>107</v>
      </c>
      <c r="C30" s="109"/>
      <c r="D30" s="176">
        <v>0</v>
      </c>
      <c r="E30" s="174">
        <v>0</v>
      </c>
      <c r="F30" s="177">
        <f t="shared" ref="F30:F43" si="10">SUM(D30:E30)</f>
        <v>0</v>
      </c>
      <c r="G30" s="176">
        <v>3</v>
      </c>
      <c r="H30" s="174">
        <v>2</v>
      </c>
      <c r="I30" s="173">
        <f t="shared" ref="I30:I43" si="11">SUM(G30:H30)</f>
        <v>5</v>
      </c>
      <c r="J30" s="175">
        <f t="shared" ref="J30:J43" si="12">SUM(D30,G30)</f>
        <v>3</v>
      </c>
      <c r="K30" s="174">
        <f t="shared" ref="K30:K43" si="13">SUM(E30,H30)</f>
        <v>2</v>
      </c>
      <c r="L30" s="173">
        <f t="shared" ref="L30:L43" si="14">SUM(J30:K30)</f>
        <v>5</v>
      </c>
    </row>
    <row r="31" spans="2:12" ht="14.45" customHeight="1">
      <c r="B31" s="108" t="s">
        <v>106</v>
      </c>
      <c r="C31" s="107"/>
      <c r="D31" s="197">
        <v>0</v>
      </c>
      <c r="E31" s="195">
        <v>0</v>
      </c>
      <c r="F31" s="198">
        <f t="shared" si="10"/>
        <v>0</v>
      </c>
      <c r="G31" s="197">
        <v>0</v>
      </c>
      <c r="H31" s="195">
        <v>0</v>
      </c>
      <c r="I31" s="194">
        <f t="shared" si="11"/>
        <v>0</v>
      </c>
      <c r="J31" s="196">
        <f t="shared" si="12"/>
        <v>0</v>
      </c>
      <c r="K31" s="195">
        <f t="shared" si="13"/>
        <v>0</v>
      </c>
      <c r="L31" s="194">
        <f t="shared" si="14"/>
        <v>0</v>
      </c>
    </row>
    <row r="32" spans="2:12" ht="14.45" customHeight="1">
      <c r="B32" s="108" t="s">
        <v>105</v>
      </c>
      <c r="C32" s="107"/>
      <c r="D32" s="197">
        <v>0</v>
      </c>
      <c r="E32" s="195">
        <v>1</v>
      </c>
      <c r="F32" s="198">
        <f t="shared" si="10"/>
        <v>1</v>
      </c>
      <c r="G32" s="197">
        <v>0</v>
      </c>
      <c r="H32" s="195">
        <v>0</v>
      </c>
      <c r="I32" s="194">
        <f t="shared" si="11"/>
        <v>0</v>
      </c>
      <c r="J32" s="196">
        <f t="shared" si="12"/>
        <v>0</v>
      </c>
      <c r="K32" s="195">
        <f t="shared" si="13"/>
        <v>1</v>
      </c>
      <c r="L32" s="194">
        <f t="shared" si="14"/>
        <v>1</v>
      </c>
    </row>
    <row r="33" spans="2:12" ht="14.45" customHeight="1">
      <c r="B33" s="108" t="s">
        <v>104</v>
      </c>
      <c r="C33" s="107"/>
      <c r="D33" s="197">
        <v>4</v>
      </c>
      <c r="E33" s="195">
        <v>0</v>
      </c>
      <c r="F33" s="198">
        <f t="shared" si="10"/>
        <v>4</v>
      </c>
      <c r="G33" s="197">
        <v>0</v>
      </c>
      <c r="H33" s="195">
        <v>1</v>
      </c>
      <c r="I33" s="194">
        <f t="shared" si="11"/>
        <v>1</v>
      </c>
      <c r="J33" s="196">
        <f t="shared" si="12"/>
        <v>4</v>
      </c>
      <c r="K33" s="195">
        <f t="shared" si="13"/>
        <v>1</v>
      </c>
      <c r="L33" s="194">
        <f t="shared" si="14"/>
        <v>5</v>
      </c>
    </row>
    <row r="34" spans="2:12" ht="14.45" customHeight="1">
      <c r="B34" s="108" t="s">
        <v>103</v>
      </c>
      <c r="C34" s="107"/>
      <c r="D34" s="197">
        <v>0</v>
      </c>
      <c r="E34" s="195">
        <v>0</v>
      </c>
      <c r="F34" s="198">
        <f t="shared" si="10"/>
        <v>0</v>
      </c>
      <c r="G34" s="197">
        <v>2</v>
      </c>
      <c r="H34" s="195">
        <v>0</v>
      </c>
      <c r="I34" s="194">
        <f t="shared" si="11"/>
        <v>2</v>
      </c>
      <c r="J34" s="196">
        <f t="shared" si="12"/>
        <v>2</v>
      </c>
      <c r="K34" s="195">
        <f t="shared" si="13"/>
        <v>0</v>
      </c>
      <c r="L34" s="194">
        <f t="shared" si="14"/>
        <v>2</v>
      </c>
    </row>
    <row r="35" spans="2:12" ht="14.45" customHeight="1">
      <c r="B35" s="108" t="s">
        <v>102</v>
      </c>
      <c r="C35" s="107"/>
      <c r="D35" s="197">
        <v>2</v>
      </c>
      <c r="E35" s="195">
        <v>1</v>
      </c>
      <c r="F35" s="198">
        <f t="shared" si="10"/>
        <v>3</v>
      </c>
      <c r="G35" s="197">
        <v>8</v>
      </c>
      <c r="H35" s="195">
        <v>0</v>
      </c>
      <c r="I35" s="194">
        <f t="shared" si="11"/>
        <v>8</v>
      </c>
      <c r="J35" s="196">
        <f t="shared" si="12"/>
        <v>10</v>
      </c>
      <c r="K35" s="195">
        <f t="shared" si="13"/>
        <v>1</v>
      </c>
      <c r="L35" s="194">
        <f t="shared" si="14"/>
        <v>11</v>
      </c>
    </row>
    <row r="36" spans="2:12" ht="14.45" customHeight="1">
      <c r="B36" s="108" t="s">
        <v>101</v>
      </c>
      <c r="C36" s="107"/>
      <c r="D36" s="197">
        <v>2</v>
      </c>
      <c r="E36" s="195">
        <v>0</v>
      </c>
      <c r="F36" s="198">
        <f t="shared" si="10"/>
        <v>2</v>
      </c>
      <c r="G36" s="197">
        <v>3</v>
      </c>
      <c r="H36" s="195">
        <v>1</v>
      </c>
      <c r="I36" s="194">
        <f t="shared" si="11"/>
        <v>4</v>
      </c>
      <c r="J36" s="196">
        <f t="shared" si="12"/>
        <v>5</v>
      </c>
      <c r="K36" s="195">
        <f t="shared" si="13"/>
        <v>1</v>
      </c>
      <c r="L36" s="194">
        <f t="shared" si="14"/>
        <v>6</v>
      </c>
    </row>
    <row r="37" spans="2:12" ht="14.45" customHeight="1">
      <c r="B37" s="108" t="s">
        <v>100</v>
      </c>
      <c r="C37" s="107"/>
      <c r="D37" s="197">
        <v>4</v>
      </c>
      <c r="E37" s="195">
        <v>1</v>
      </c>
      <c r="F37" s="198">
        <f t="shared" si="10"/>
        <v>5</v>
      </c>
      <c r="G37" s="197">
        <v>9</v>
      </c>
      <c r="H37" s="195">
        <v>2</v>
      </c>
      <c r="I37" s="194">
        <f t="shared" si="11"/>
        <v>11</v>
      </c>
      <c r="J37" s="196">
        <f t="shared" si="12"/>
        <v>13</v>
      </c>
      <c r="K37" s="195">
        <f t="shared" si="13"/>
        <v>3</v>
      </c>
      <c r="L37" s="194">
        <f t="shared" si="14"/>
        <v>16</v>
      </c>
    </row>
    <row r="38" spans="2:12" ht="14.45" customHeight="1">
      <c r="B38" s="102" t="s">
        <v>99</v>
      </c>
      <c r="C38" s="101"/>
      <c r="D38" s="100">
        <v>0</v>
      </c>
      <c r="E38" s="191">
        <v>0</v>
      </c>
      <c r="F38" s="193">
        <f t="shared" si="10"/>
        <v>0</v>
      </c>
      <c r="G38" s="100">
        <v>0</v>
      </c>
      <c r="H38" s="191">
        <v>0</v>
      </c>
      <c r="I38" s="190">
        <f t="shared" si="11"/>
        <v>0</v>
      </c>
      <c r="J38" s="192">
        <f t="shared" si="12"/>
        <v>0</v>
      </c>
      <c r="K38" s="191">
        <f t="shared" si="13"/>
        <v>0</v>
      </c>
      <c r="L38" s="190">
        <f t="shared" si="14"/>
        <v>0</v>
      </c>
    </row>
    <row r="39" spans="2:12" ht="14.45" customHeight="1">
      <c r="B39" s="96" t="s">
        <v>98</v>
      </c>
      <c r="C39" s="95"/>
      <c r="D39" s="94">
        <v>0</v>
      </c>
      <c r="E39" s="187">
        <v>0</v>
      </c>
      <c r="F39" s="189">
        <f t="shared" si="10"/>
        <v>0</v>
      </c>
      <c r="G39" s="94">
        <v>0</v>
      </c>
      <c r="H39" s="187">
        <v>0</v>
      </c>
      <c r="I39" s="186">
        <f t="shared" si="11"/>
        <v>0</v>
      </c>
      <c r="J39" s="188">
        <f t="shared" si="12"/>
        <v>0</v>
      </c>
      <c r="K39" s="187">
        <f t="shared" si="13"/>
        <v>0</v>
      </c>
      <c r="L39" s="186">
        <f t="shared" si="14"/>
        <v>0</v>
      </c>
    </row>
    <row r="40" spans="2:12" ht="14.45" customHeight="1">
      <c r="B40" s="96" t="s">
        <v>97</v>
      </c>
      <c r="C40" s="95"/>
      <c r="D40" s="94">
        <v>0</v>
      </c>
      <c r="E40" s="187">
        <v>0</v>
      </c>
      <c r="F40" s="189">
        <f t="shared" si="10"/>
        <v>0</v>
      </c>
      <c r="G40" s="94">
        <v>0</v>
      </c>
      <c r="H40" s="187">
        <v>0</v>
      </c>
      <c r="I40" s="186">
        <f t="shared" si="11"/>
        <v>0</v>
      </c>
      <c r="J40" s="188">
        <f t="shared" si="12"/>
        <v>0</v>
      </c>
      <c r="K40" s="187">
        <f t="shared" si="13"/>
        <v>0</v>
      </c>
      <c r="L40" s="186">
        <f t="shared" si="14"/>
        <v>0</v>
      </c>
    </row>
    <row r="41" spans="2:12" ht="14.45" customHeight="1">
      <c r="B41" s="96" t="s">
        <v>96</v>
      </c>
      <c r="C41" s="95"/>
      <c r="D41" s="94">
        <v>0</v>
      </c>
      <c r="E41" s="187">
        <v>0</v>
      </c>
      <c r="F41" s="189">
        <f t="shared" si="10"/>
        <v>0</v>
      </c>
      <c r="G41" s="94">
        <v>1</v>
      </c>
      <c r="H41" s="187">
        <v>0</v>
      </c>
      <c r="I41" s="186">
        <f t="shared" si="11"/>
        <v>1</v>
      </c>
      <c r="J41" s="188">
        <f t="shared" si="12"/>
        <v>1</v>
      </c>
      <c r="K41" s="187">
        <f t="shared" si="13"/>
        <v>0</v>
      </c>
      <c r="L41" s="186">
        <f t="shared" si="14"/>
        <v>1</v>
      </c>
    </row>
    <row r="42" spans="2:12" ht="14.45" customHeight="1">
      <c r="B42" s="96" t="s">
        <v>95</v>
      </c>
      <c r="C42" s="95"/>
      <c r="D42" s="94">
        <v>0</v>
      </c>
      <c r="E42" s="187">
        <v>0</v>
      </c>
      <c r="F42" s="189">
        <f t="shared" si="10"/>
        <v>0</v>
      </c>
      <c r="G42" s="94">
        <v>0</v>
      </c>
      <c r="H42" s="187">
        <v>0</v>
      </c>
      <c r="I42" s="186">
        <f t="shared" si="11"/>
        <v>0</v>
      </c>
      <c r="J42" s="188">
        <f t="shared" si="12"/>
        <v>0</v>
      </c>
      <c r="K42" s="187">
        <f t="shared" si="13"/>
        <v>0</v>
      </c>
      <c r="L42" s="186">
        <f t="shared" si="14"/>
        <v>0</v>
      </c>
    </row>
    <row r="43" spans="2:12" ht="14.45" customHeight="1">
      <c r="B43" s="90" t="s">
        <v>94</v>
      </c>
      <c r="C43" s="89"/>
      <c r="D43" s="88">
        <v>0</v>
      </c>
      <c r="E43" s="183">
        <v>0</v>
      </c>
      <c r="F43" s="185">
        <f t="shared" si="10"/>
        <v>0</v>
      </c>
      <c r="G43" s="88">
        <v>0</v>
      </c>
      <c r="H43" s="183">
        <v>0</v>
      </c>
      <c r="I43" s="182">
        <f t="shared" si="11"/>
        <v>0</v>
      </c>
      <c r="J43" s="184">
        <f t="shared" si="12"/>
        <v>0</v>
      </c>
      <c r="K43" s="183">
        <f t="shared" si="13"/>
        <v>0</v>
      </c>
      <c r="L43" s="182">
        <f t="shared" si="14"/>
        <v>0</v>
      </c>
    </row>
    <row r="44" spans="2:12" ht="14.45" customHeight="1" thickBot="1">
      <c r="B44" s="84" t="s">
        <v>93</v>
      </c>
      <c r="C44" s="83"/>
      <c r="D44" s="82">
        <f t="shared" ref="D44:L44" si="15">SUBTOTAL(9,D38:D43)</f>
        <v>0</v>
      </c>
      <c r="E44" s="179">
        <f t="shared" si="15"/>
        <v>0</v>
      </c>
      <c r="F44" s="181">
        <f t="shared" si="15"/>
        <v>0</v>
      </c>
      <c r="G44" s="82">
        <f t="shared" si="15"/>
        <v>1</v>
      </c>
      <c r="H44" s="179">
        <f t="shared" si="15"/>
        <v>0</v>
      </c>
      <c r="I44" s="178">
        <f t="shared" si="15"/>
        <v>1</v>
      </c>
      <c r="J44" s="180">
        <f t="shared" si="15"/>
        <v>1</v>
      </c>
      <c r="K44" s="179">
        <f t="shared" si="15"/>
        <v>0</v>
      </c>
      <c r="L44" s="178">
        <f t="shared" si="15"/>
        <v>1</v>
      </c>
    </row>
    <row r="45" spans="2:12" ht="14.45" customHeight="1" thickTop="1">
      <c r="B45" s="102" t="s">
        <v>92</v>
      </c>
      <c r="C45" s="101"/>
      <c r="D45" s="100">
        <v>0</v>
      </c>
      <c r="E45" s="191">
        <v>1</v>
      </c>
      <c r="F45" s="193">
        <f t="shared" ref="F45:F50" si="16">SUM(D45:E45)</f>
        <v>1</v>
      </c>
      <c r="G45" s="100">
        <v>1</v>
      </c>
      <c r="H45" s="191">
        <v>0</v>
      </c>
      <c r="I45" s="190">
        <f t="shared" ref="I45:I50" si="17">SUM(G45:H45)</f>
        <v>1</v>
      </c>
      <c r="J45" s="192">
        <f t="shared" ref="J45:K50" si="18">SUM(D45,G45)</f>
        <v>1</v>
      </c>
      <c r="K45" s="191">
        <f t="shared" si="18"/>
        <v>1</v>
      </c>
      <c r="L45" s="190">
        <f t="shared" ref="L45:L50" si="19">SUM(J45:K45)</f>
        <v>2</v>
      </c>
    </row>
    <row r="46" spans="2:12" ht="14.45" customHeight="1">
      <c r="B46" s="96" t="s">
        <v>91</v>
      </c>
      <c r="C46" s="95"/>
      <c r="D46" s="94">
        <v>0</v>
      </c>
      <c r="E46" s="187">
        <v>0</v>
      </c>
      <c r="F46" s="189">
        <f t="shared" si="16"/>
        <v>0</v>
      </c>
      <c r="G46" s="94">
        <v>0</v>
      </c>
      <c r="H46" s="187">
        <v>0</v>
      </c>
      <c r="I46" s="186">
        <f t="shared" si="17"/>
        <v>0</v>
      </c>
      <c r="J46" s="188">
        <f t="shared" si="18"/>
        <v>0</v>
      </c>
      <c r="K46" s="187">
        <f t="shared" si="18"/>
        <v>0</v>
      </c>
      <c r="L46" s="186">
        <f t="shared" si="19"/>
        <v>0</v>
      </c>
    </row>
    <row r="47" spans="2:12" ht="14.45" customHeight="1">
      <c r="B47" s="96" t="s">
        <v>90</v>
      </c>
      <c r="C47" s="95"/>
      <c r="D47" s="94">
        <v>0</v>
      </c>
      <c r="E47" s="187">
        <v>0</v>
      </c>
      <c r="F47" s="189">
        <f t="shared" si="16"/>
        <v>0</v>
      </c>
      <c r="G47" s="94">
        <v>0</v>
      </c>
      <c r="H47" s="187">
        <v>0</v>
      </c>
      <c r="I47" s="186">
        <f t="shared" si="17"/>
        <v>0</v>
      </c>
      <c r="J47" s="188">
        <f t="shared" si="18"/>
        <v>0</v>
      </c>
      <c r="K47" s="187">
        <f t="shared" si="18"/>
        <v>0</v>
      </c>
      <c r="L47" s="186">
        <f t="shared" si="19"/>
        <v>0</v>
      </c>
    </row>
    <row r="48" spans="2:12" ht="14.45" customHeight="1">
      <c r="B48" s="96" t="s">
        <v>89</v>
      </c>
      <c r="C48" s="95"/>
      <c r="D48" s="94">
        <v>0</v>
      </c>
      <c r="E48" s="187">
        <v>0</v>
      </c>
      <c r="F48" s="189">
        <f t="shared" si="16"/>
        <v>0</v>
      </c>
      <c r="G48" s="94">
        <v>0</v>
      </c>
      <c r="H48" s="187">
        <v>3</v>
      </c>
      <c r="I48" s="186">
        <f t="shared" si="17"/>
        <v>3</v>
      </c>
      <c r="J48" s="188">
        <f t="shared" si="18"/>
        <v>0</v>
      </c>
      <c r="K48" s="187">
        <f t="shared" si="18"/>
        <v>3</v>
      </c>
      <c r="L48" s="186">
        <f t="shared" si="19"/>
        <v>3</v>
      </c>
    </row>
    <row r="49" spans="2:13" ht="14.45" customHeight="1">
      <c r="B49" s="96" t="s">
        <v>88</v>
      </c>
      <c r="C49" s="95"/>
      <c r="D49" s="94">
        <v>0</v>
      </c>
      <c r="E49" s="187">
        <v>0</v>
      </c>
      <c r="F49" s="189">
        <f t="shared" si="16"/>
        <v>0</v>
      </c>
      <c r="G49" s="94">
        <v>0</v>
      </c>
      <c r="H49" s="187">
        <v>0</v>
      </c>
      <c r="I49" s="186">
        <f t="shared" si="17"/>
        <v>0</v>
      </c>
      <c r="J49" s="188">
        <f t="shared" si="18"/>
        <v>0</v>
      </c>
      <c r="K49" s="187">
        <f t="shared" si="18"/>
        <v>0</v>
      </c>
      <c r="L49" s="186">
        <f t="shared" si="19"/>
        <v>0</v>
      </c>
    </row>
    <row r="50" spans="2:13" ht="14.45" customHeight="1">
      <c r="B50" s="90" t="s">
        <v>87</v>
      </c>
      <c r="C50" s="89"/>
      <c r="D50" s="88">
        <v>0</v>
      </c>
      <c r="E50" s="183">
        <v>0</v>
      </c>
      <c r="F50" s="185">
        <f t="shared" si="16"/>
        <v>0</v>
      </c>
      <c r="G50" s="88">
        <v>0</v>
      </c>
      <c r="H50" s="183">
        <v>0</v>
      </c>
      <c r="I50" s="182">
        <f t="shared" si="17"/>
        <v>0</v>
      </c>
      <c r="J50" s="184">
        <f t="shared" si="18"/>
        <v>0</v>
      </c>
      <c r="K50" s="183">
        <f t="shared" si="18"/>
        <v>0</v>
      </c>
      <c r="L50" s="182">
        <f t="shared" si="19"/>
        <v>0</v>
      </c>
    </row>
    <row r="51" spans="2:13" ht="14.45" customHeight="1" thickBot="1">
      <c r="B51" s="84" t="s">
        <v>86</v>
      </c>
      <c r="C51" s="83"/>
      <c r="D51" s="82">
        <f t="shared" ref="D51:L51" si="20">SUBTOTAL(9,D45:D50)</f>
        <v>0</v>
      </c>
      <c r="E51" s="179">
        <f t="shared" si="20"/>
        <v>1</v>
      </c>
      <c r="F51" s="181">
        <f t="shared" si="20"/>
        <v>1</v>
      </c>
      <c r="G51" s="82">
        <f t="shared" si="20"/>
        <v>1</v>
      </c>
      <c r="H51" s="179">
        <f t="shared" si="20"/>
        <v>3</v>
      </c>
      <c r="I51" s="178">
        <f t="shared" si="20"/>
        <v>4</v>
      </c>
      <c r="J51" s="180">
        <f t="shared" si="20"/>
        <v>1</v>
      </c>
      <c r="K51" s="179">
        <f t="shared" si="20"/>
        <v>4</v>
      </c>
      <c r="L51" s="178">
        <f t="shared" si="20"/>
        <v>5</v>
      </c>
    </row>
    <row r="52" spans="2:13" ht="14.45" customHeight="1" thickTop="1">
      <c r="B52" s="78" t="s">
        <v>13</v>
      </c>
      <c r="C52" s="77"/>
      <c r="D52" s="176">
        <f t="shared" ref="D52:L52" si="21">SUBTOTAL(9,D16:D51)</f>
        <v>21</v>
      </c>
      <c r="E52" s="174">
        <f t="shared" si="21"/>
        <v>5</v>
      </c>
      <c r="F52" s="177">
        <f t="shared" si="21"/>
        <v>26</v>
      </c>
      <c r="G52" s="176">
        <f t="shared" si="21"/>
        <v>28</v>
      </c>
      <c r="H52" s="174">
        <f t="shared" si="21"/>
        <v>14</v>
      </c>
      <c r="I52" s="173">
        <f t="shared" si="21"/>
        <v>42</v>
      </c>
      <c r="J52" s="175">
        <f t="shared" si="21"/>
        <v>49</v>
      </c>
      <c r="K52" s="174">
        <f t="shared" si="21"/>
        <v>19</v>
      </c>
      <c r="L52" s="173">
        <f t="shared" si="21"/>
        <v>68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4">
    <mergeCell ref="G4:G10"/>
    <mergeCell ref="D14:F14"/>
    <mergeCell ref="G14:I14"/>
    <mergeCell ref="J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25" width="3.5" style="6" customWidth="1"/>
    <col min="26" max="41" width="5.625" style="6" customWidth="1"/>
    <col min="42" max="16384" width="9" style="6"/>
  </cols>
  <sheetData>
    <row r="1" spans="1:25" ht="12.75" customHeight="1">
      <c r="A1" s="6">
        <v>12</v>
      </c>
    </row>
    <row r="2" spans="1:25" ht="14.25">
      <c r="B2" s="32" t="s">
        <v>231</v>
      </c>
      <c r="C2" s="7"/>
      <c r="D2" s="7"/>
      <c r="E2" s="7"/>
      <c r="F2" s="7"/>
      <c r="G2" s="10"/>
      <c r="H2" s="10"/>
      <c r="I2" s="10"/>
      <c r="N2" s="35"/>
      <c r="O2" s="1"/>
      <c r="P2" s="2"/>
      <c r="Q2" s="2"/>
      <c r="R2" s="2"/>
      <c r="S2" s="2"/>
      <c r="T2" s="2"/>
      <c r="U2" s="38"/>
      <c r="V2" s="2"/>
      <c r="W2" s="2"/>
      <c r="X2" s="2"/>
      <c r="Y2" s="34"/>
    </row>
    <row r="3" spans="1:25" ht="11.25" customHeight="1">
      <c r="B3" s="7"/>
      <c r="C3" s="7"/>
      <c r="D3" s="7"/>
      <c r="E3" s="7"/>
      <c r="F3" s="7"/>
      <c r="G3" s="7"/>
      <c r="H3" s="7"/>
      <c r="I3" s="7"/>
      <c r="N3" s="33"/>
      <c r="O3" s="171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 ht="11.25" customHeight="1">
      <c r="B4" s="7"/>
      <c r="C4" s="7"/>
      <c r="D4" s="7"/>
      <c r="E4" s="7"/>
      <c r="F4" s="7"/>
      <c r="G4" s="7"/>
      <c r="H4" s="7"/>
      <c r="I4" s="7"/>
      <c r="N4" s="33"/>
      <c r="O4" s="171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 ht="11.25" customHeight="1">
      <c r="B5" s="7"/>
      <c r="C5" s="7"/>
      <c r="D5" s="7"/>
      <c r="E5" s="7"/>
      <c r="F5" s="7"/>
      <c r="G5" s="7"/>
      <c r="H5" s="7"/>
      <c r="I5" s="7"/>
      <c r="N5" s="474" t="s">
        <v>7</v>
      </c>
      <c r="O5" s="171"/>
      <c r="P5" s="7"/>
      <c r="Q5" s="7"/>
      <c r="R5" s="7"/>
      <c r="S5" s="7"/>
      <c r="T5" s="7"/>
      <c r="U5" s="7"/>
      <c r="V5" s="7"/>
      <c r="W5" s="7"/>
      <c r="X5" s="7"/>
      <c r="Y5" s="8"/>
    </row>
    <row r="6" spans="1:25" ht="11.25" customHeight="1">
      <c r="B6" s="172" t="s">
        <v>3</v>
      </c>
      <c r="C6" s="172"/>
      <c r="D6" s="6" t="s">
        <v>29</v>
      </c>
      <c r="G6" s="7"/>
      <c r="H6" s="7"/>
      <c r="I6" s="7"/>
      <c r="N6" s="474"/>
      <c r="O6" s="171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ht="11.25" customHeight="1">
      <c r="B7" s="172"/>
      <c r="C7" s="172"/>
      <c r="D7" s="6" t="s">
        <v>230</v>
      </c>
      <c r="G7" s="7"/>
      <c r="H7" s="7"/>
      <c r="I7" s="7"/>
      <c r="N7" s="474"/>
      <c r="O7" s="171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ht="11.25" customHeight="1">
      <c r="B8" s="172"/>
      <c r="C8" s="172"/>
      <c r="D8" s="172"/>
      <c r="H8" s="7"/>
      <c r="I8" s="7"/>
      <c r="N8" s="474"/>
      <c r="O8" s="171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ht="11.25" customHeight="1">
      <c r="B9" s="172" t="s">
        <v>4</v>
      </c>
      <c r="C9" s="172"/>
      <c r="D9" s="172" t="s">
        <v>229</v>
      </c>
      <c r="G9" s="7"/>
      <c r="H9" s="7"/>
      <c r="I9" s="7"/>
      <c r="N9" s="474"/>
      <c r="O9" s="171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ht="11.25" customHeight="1">
      <c r="B10" s="172"/>
      <c r="C10" s="172"/>
      <c r="D10" s="172" t="s">
        <v>26</v>
      </c>
      <c r="G10" s="7"/>
      <c r="H10" s="7"/>
      <c r="I10" s="7"/>
      <c r="N10" s="474"/>
      <c r="O10" s="171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ht="11.25" customHeight="1">
      <c r="B11" s="172"/>
      <c r="C11" s="172"/>
      <c r="D11" s="172"/>
      <c r="G11" s="7"/>
      <c r="H11" s="7"/>
      <c r="I11" s="7"/>
      <c r="N11" s="474"/>
      <c r="O11" s="171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ht="11.25" customHeight="1">
      <c r="B12" s="172" t="s">
        <v>5</v>
      </c>
      <c r="C12" s="172"/>
      <c r="D12" s="172" t="s">
        <v>228</v>
      </c>
      <c r="G12" s="7"/>
      <c r="H12" s="7"/>
      <c r="I12" s="7"/>
      <c r="N12" s="474"/>
      <c r="O12" s="171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25" ht="11.25" customHeight="1">
      <c r="N13" s="474"/>
      <c r="O13" s="171"/>
      <c r="P13" s="7"/>
      <c r="Q13" s="7"/>
      <c r="R13" s="7"/>
      <c r="S13" s="7"/>
      <c r="T13" s="7"/>
      <c r="U13" s="7"/>
      <c r="V13" s="7"/>
      <c r="W13" s="7"/>
      <c r="X13" s="7"/>
      <c r="Y13" s="8"/>
    </row>
    <row r="14" spans="1:25" ht="11.25" customHeight="1">
      <c r="N14" s="33"/>
      <c r="O14" s="171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11.25" customHeight="1">
      <c r="N15" s="33"/>
      <c r="O15" s="171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1:25" ht="11.25" customHeight="1">
      <c r="N16" s="36"/>
      <c r="O16" s="170"/>
      <c r="P16" s="4"/>
      <c r="Q16" s="4"/>
      <c r="R16" s="4"/>
      <c r="S16" s="4"/>
      <c r="T16" s="4"/>
      <c r="U16" s="4"/>
      <c r="V16" s="4"/>
      <c r="W16" s="4"/>
      <c r="X16" s="4"/>
      <c r="Y16" s="9"/>
    </row>
    <row r="17" spans="3:25" ht="11.25" customHeight="1">
      <c r="C17" s="37"/>
      <c r="N17" s="37"/>
    </row>
    <row r="18" spans="3:25" ht="15" customHeight="1">
      <c r="C18" s="37"/>
      <c r="N18" s="37"/>
      <c r="Y18" s="169" t="s">
        <v>227</v>
      </c>
    </row>
    <row r="19" spans="3:25" ht="11.25" customHeight="1"/>
    <row r="20" spans="3:25" ht="11.25" customHeight="1"/>
    <row r="21" spans="3:25" ht="11.25" customHeight="1"/>
    <row r="22" spans="3:25" ht="11.25" customHeight="1"/>
    <row r="23" spans="3:25" ht="11.25" customHeight="1"/>
    <row r="24" spans="3:25" ht="11.25" customHeight="1"/>
    <row r="25" spans="3:25" ht="11.25" customHeight="1"/>
    <row r="26" spans="3:25" ht="11.25" customHeight="1"/>
    <row r="27" spans="3:25" ht="11.25" customHeight="1"/>
    <row r="28" spans="3:25" ht="11.25" customHeight="1"/>
    <row r="29" spans="3:25" ht="11.25" customHeight="1"/>
    <row r="30" spans="3:25" ht="11.25" customHeight="1"/>
    <row r="31" spans="3:25" ht="11.25" customHeight="1"/>
    <row r="32" spans="3:25" ht="11.25" customHeight="1"/>
    <row r="33" spans="1:25" ht="11.25" customHeight="1"/>
    <row r="34" spans="1:25" ht="11.25" customHeight="1"/>
    <row r="35" spans="1:25" ht="11.25" customHeight="1"/>
    <row r="36" spans="1:25" ht="11.25" customHeight="1"/>
    <row r="37" spans="1:25" ht="11.25" customHeight="1"/>
    <row r="38" spans="1:25" ht="11.25" customHeight="1"/>
    <row r="39" spans="1:25" ht="11.25" customHeight="1"/>
    <row r="40" spans="1:25" ht="11.25" customHeight="1"/>
    <row r="41" spans="1:25" ht="11.25" customHeight="1"/>
    <row r="42" spans="1:25" ht="11.25" customHeight="1"/>
    <row r="43" spans="1:25" ht="6" customHeight="1"/>
    <row r="44" spans="1:25" ht="28.5" customHeight="1">
      <c r="A44" s="41"/>
      <c r="B44" s="487" t="str">
        <f>E72</f>
        <v>①ア</v>
      </c>
      <c r="C44" s="487"/>
      <c r="D44" s="487"/>
      <c r="E44" s="487"/>
      <c r="F44" s="487"/>
      <c r="G44" s="487"/>
      <c r="H44" s="487"/>
      <c r="I44" s="487"/>
      <c r="J44" s="487" t="str">
        <f>H72</f>
        <v>①イ</v>
      </c>
      <c r="K44" s="487"/>
      <c r="L44" s="487"/>
      <c r="M44" s="487"/>
      <c r="N44" s="487"/>
      <c r="O44" s="487"/>
      <c r="P44" s="487"/>
      <c r="Q44" s="487"/>
      <c r="R44" s="487" t="str">
        <f>K72</f>
        <v>①断面計(ア+イ)</v>
      </c>
      <c r="S44" s="487"/>
      <c r="T44" s="487"/>
      <c r="U44" s="487"/>
      <c r="V44" s="487"/>
      <c r="W44" s="487"/>
      <c r="X44" s="487"/>
      <c r="Y44" s="487"/>
    </row>
    <row r="45" spans="1:25" ht="11.25" customHeight="1"/>
    <row r="46" spans="1:25" ht="11.25" customHeight="1"/>
    <row r="47" spans="1:25" ht="11.25" customHeight="1"/>
    <row r="48" spans="1:25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spans="2:25" ht="11.25" customHeight="1"/>
    <row r="66" spans="2:25" ht="11.25" customHeight="1"/>
    <row r="67" spans="2:25" ht="11.25" customHeight="1"/>
    <row r="68" spans="2:25" ht="11.25" customHeight="1"/>
    <row r="69" spans="2:25" ht="6" customHeight="1"/>
    <row r="70" spans="2:25" ht="28.5" customHeight="1">
      <c r="B70" s="487" t="str">
        <f>E88</f>
        <v>②ア</v>
      </c>
      <c r="C70" s="487"/>
      <c r="D70" s="487"/>
      <c r="E70" s="487"/>
      <c r="F70" s="487"/>
      <c r="G70" s="487"/>
      <c r="H70" s="487"/>
      <c r="I70" s="487"/>
      <c r="J70" s="487" t="str">
        <f>H88</f>
        <v>②イ</v>
      </c>
      <c r="K70" s="487"/>
      <c r="L70" s="487"/>
      <c r="M70" s="487"/>
      <c r="N70" s="487"/>
      <c r="O70" s="487"/>
      <c r="P70" s="487"/>
      <c r="Q70" s="487"/>
      <c r="R70" s="487" t="str">
        <f>K88</f>
        <v>②断面計(ア+イ)</v>
      </c>
      <c r="S70" s="487"/>
      <c r="T70" s="487"/>
      <c r="U70" s="487"/>
      <c r="V70" s="487"/>
      <c r="W70" s="487"/>
      <c r="X70" s="487"/>
      <c r="Y70" s="487"/>
    </row>
    <row r="71" spans="2:25" ht="12" customHeight="1"/>
    <row r="72" spans="2:25" ht="13.5" customHeight="1">
      <c r="B72" s="161"/>
      <c r="C72" s="160"/>
      <c r="D72" s="159" t="s">
        <v>0</v>
      </c>
      <c r="E72" s="157" t="s">
        <v>226</v>
      </c>
      <c r="F72" s="157"/>
      <c r="G72" s="156"/>
      <c r="H72" s="158" t="s">
        <v>225</v>
      </c>
      <c r="I72" s="157"/>
      <c r="J72" s="156"/>
      <c r="K72" s="157" t="s">
        <v>224</v>
      </c>
      <c r="L72" s="157"/>
      <c r="M72" s="156"/>
      <c r="O72" s="55"/>
      <c r="P72" s="55"/>
      <c r="Q72" s="55"/>
      <c r="R72" s="55"/>
      <c r="S72" s="55"/>
      <c r="T72" s="55"/>
      <c r="U72" s="55"/>
      <c r="V72" s="55"/>
    </row>
    <row r="73" spans="2:25">
      <c r="B73" s="155" t="s">
        <v>1</v>
      </c>
      <c r="C73" s="154"/>
      <c r="D73" s="153" t="s">
        <v>2</v>
      </c>
      <c r="E73" s="168" t="s">
        <v>220</v>
      </c>
      <c r="F73" s="152" t="s">
        <v>219</v>
      </c>
      <c r="G73" s="151" t="s">
        <v>218</v>
      </c>
      <c r="H73" s="152" t="s">
        <v>220</v>
      </c>
      <c r="I73" s="152" t="s">
        <v>219</v>
      </c>
      <c r="J73" s="151" t="s">
        <v>218</v>
      </c>
      <c r="K73" s="168" t="s">
        <v>220</v>
      </c>
      <c r="L73" s="152" t="s">
        <v>219</v>
      </c>
      <c r="M73" s="151" t="s">
        <v>218</v>
      </c>
      <c r="O73" s="42"/>
      <c r="P73" s="42"/>
      <c r="Q73" s="42"/>
      <c r="R73" s="42"/>
      <c r="S73" s="42"/>
      <c r="T73" s="42"/>
      <c r="U73" s="42"/>
      <c r="V73" s="42"/>
    </row>
    <row r="74" spans="2:25" ht="13.5" customHeight="1">
      <c r="B74" s="150">
        <v>0.29166666666666669</v>
      </c>
      <c r="C74" s="149" t="s">
        <v>6</v>
      </c>
      <c r="D74" s="148">
        <v>0.33333333333333331</v>
      </c>
      <c r="E74" s="167">
        <v>3</v>
      </c>
      <c r="F74" s="147">
        <v>0</v>
      </c>
      <c r="G74" s="146">
        <f t="shared" ref="G74:G85" si="0">SUM(E74:F74)</f>
        <v>3</v>
      </c>
      <c r="H74" s="147">
        <v>1</v>
      </c>
      <c r="I74" s="147">
        <v>2</v>
      </c>
      <c r="J74" s="146">
        <f t="shared" ref="J74:J85" si="1">SUM(H74:I74)</f>
        <v>3</v>
      </c>
      <c r="K74" s="167">
        <v>4</v>
      </c>
      <c r="L74" s="147">
        <v>2</v>
      </c>
      <c r="M74" s="146">
        <f t="shared" ref="M74:M85" si="2">SUM(K74:L74)</f>
        <v>6</v>
      </c>
      <c r="O74" s="43"/>
      <c r="P74" s="43"/>
      <c r="Q74" s="43"/>
      <c r="R74" s="43"/>
      <c r="S74" s="43"/>
      <c r="T74" s="43"/>
      <c r="U74" s="43"/>
      <c r="V74" s="43"/>
    </row>
    <row r="75" spans="2:25" ht="13.5" customHeight="1">
      <c r="B75" s="145">
        <v>0.33333333333333331</v>
      </c>
      <c r="C75" s="144" t="s">
        <v>6</v>
      </c>
      <c r="D75" s="143">
        <v>0.375</v>
      </c>
      <c r="E75" s="166">
        <v>0</v>
      </c>
      <c r="F75" s="142">
        <v>0</v>
      </c>
      <c r="G75" s="141">
        <f t="shared" si="0"/>
        <v>0</v>
      </c>
      <c r="H75" s="142">
        <v>17</v>
      </c>
      <c r="I75" s="142">
        <v>2</v>
      </c>
      <c r="J75" s="141">
        <f t="shared" si="1"/>
        <v>19</v>
      </c>
      <c r="K75" s="166">
        <v>17</v>
      </c>
      <c r="L75" s="142">
        <v>2</v>
      </c>
      <c r="M75" s="141">
        <f t="shared" si="2"/>
        <v>19</v>
      </c>
      <c r="O75" s="43"/>
      <c r="P75" s="43"/>
      <c r="Q75" s="43"/>
      <c r="R75" s="43"/>
      <c r="S75" s="43"/>
      <c r="T75" s="43"/>
      <c r="U75" s="43"/>
      <c r="V75" s="43"/>
    </row>
    <row r="76" spans="2:25" ht="13.5" customHeight="1">
      <c r="B76" s="145">
        <v>0.375</v>
      </c>
      <c r="C76" s="144" t="s">
        <v>6</v>
      </c>
      <c r="D76" s="143">
        <v>0.41666666666666702</v>
      </c>
      <c r="E76" s="166">
        <v>0</v>
      </c>
      <c r="F76" s="142">
        <v>1</v>
      </c>
      <c r="G76" s="141">
        <f t="shared" si="0"/>
        <v>1</v>
      </c>
      <c r="H76" s="142">
        <v>0</v>
      </c>
      <c r="I76" s="142">
        <v>1</v>
      </c>
      <c r="J76" s="141">
        <f t="shared" si="1"/>
        <v>1</v>
      </c>
      <c r="K76" s="166">
        <v>0</v>
      </c>
      <c r="L76" s="142">
        <v>2</v>
      </c>
      <c r="M76" s="141">
        <f t="shared" si="2"/>
        <v>2</v>
      </c>
      <c r="O76" s="43"/>
      <c r="P76" s="43"/>
      <c r="Q76" s="43"/>
      <c r="R76" s="43"/>
      <c r="S76" s="43"/>
      <c r="T76" s="43"/>
      <c r="U76" s="43"/>
      <c r="V76" s="43"/>
    </row>
    <row r="77" spans="2:25" ht="13.5" customHeight="1">
      <c r="B77" s="145">
        <v>0.41666666666666702</v>
      </c>
      <c r="C77" s="144" t="s">
        <v>6</v>
      </c>
      <c r="D77" s="143">
        <v>0.45833333333333298</v>
      </c>
      <c r="E77" s="166">
        <v>0</v>
      </c>
      <c r="F77" s="142">
        <v>1</v>
      </c>
      <c r="G77" s="141">
        <f t="shared" si="0"/>
        <v>1</v>
      </c>
      <c r="H77" s="142">
        <v>0</v>
      </c>
      <c r="I77" s="142">
        <v>1</v>
      </c>
      <c r="J77" s="141">
        <f t="shared" si="1"/>
        <v>1</v>
      </c>
      <c r="K77" s="166">
        <v>0</v>
      </c>
      <c r="L77" s="142">
        <v>2</v>
      </c>
      <c r="M77" s="141">
        <f t="shared" si="2"/>
        <v>2</v>
      </c>
      <c r="O77" s="43"/>
      <c r="P77" s="43"/>
      <c r="Q77" s="43"/>
      <c r="R77" s="43"/>
      <c r="S77" s="43"/>
      <c r="T77" s="43"/>
      <c r="U77" s="43"/>
      <c r="V77" s="43"/>
    </row>
    <row r="78" spans="2:25" ht="13.5" customHeight="1">
      <c r="B78" s="145">
        <v>0.45833333333333398</v>
      </c>
      <c r="C78" s="144" t="s">
        <v>6</v>
      </c>
      <c r="D78" s="143">
        <v>0.5</v>
      </c>
      <c r="E78" s="166">
        <v>4</v>
      </c>
      <c r="F78" s="142">
        <v>0</v>
      </c>
      <c r="G78" s="141">
        <f t="shared" si="0"/>
        <v>4</v>
      </c>
      <c r="H78" s="142">
        <v>1</v>
      </c>
      <c r="I78" s="142">
        <v>1</v>
      </c>
      <c r="J78" s="141">
        <f t="shared" si="1"/>
        <v>2</v>
      </c>
      <c r="K78" s="166">
        <v>5</v>
      </c>
      <c r="L78" s="142">
        <v>1</v>
      </c>
      <c r="M78" s="141">
        <f t="shared" si="2"/>
        <v>6</v>
      </c>
      <c r="O78" s="43"/>
      <c r="P78" s="43"/>
      <c r="Q78" s="43"/>
      <c r="R78" s="43"/>
      <c r="S78" s="43"/>
      <c r="T78" s="43"/>
      <c r="U78" s="43"/>
      <c r="V78" s="43"/>
    </row>
    <row r="79" spans="2:25" ht="13.5" customHeight="1">
      <c r="B79" s="145">
        <v>0.5</v>
      </c>
      <c r="C79" s="144" t="s">
        <v>6</v>
      </c>
      <c r="D79" s="143">
        <v>0.54166666666666596</v>
      </c>
      <c r="E79" s="166">
        <v>2</v>
      </c>
      <c r="F79" s="142">
        <v>1</v>
      </c>
      <c r="G79" s="141">
        <f t="shared" si="0"/>
        <v>3</v>
      </c>
      <c r="H79" s="142">
        <v>2</v>
      </c>
      <c r="I79" s="142">
        <v>0</v>
      </c>
      <c r="J79" s="141">
        <f t="shared" si="1"/>
        <v>2</v>
      </c>
      <c r="K79" s="166">
        <v>4</v>
      </c>
      <c r="L79" s="142">
        <v>1</v>
      </c>
      <c r="M79" s="141">
        <f t="shared" si="2"/>
        <v>5</v>
      </c>
      <c r="O79" s="43"/>
      <c r="P79" s="43"/>
      <c r="Q79" s="43"/>
      <c r="R79" s="43"/>
      <c r="S79" s="43"/>
      <c r="T79" s="43"/>
      <c r="U79" s="43"/>
      <c r="V79" s="43"/>
    </row>
    <row r="80" spans="2:25" ht="13.5" customHeight="1">
      <c r="B80" s="145">
        <v>0.54166666666666696</v>
      </c>
      <c r="C80" s="144" t="s">
        <v>6</v>
      </c>
      <c r="D80" s="143">
        <v>0.58333333333333304</v>
      </c>
      <c r="E80" s="166">
        <v>0</v>
      </c>
      <c r="F80" s="142">
        <v>0</v>
      </c>
      <c r="G80" s="141">
        <f t="shared" si="0"/>
        <v>0</v>
      </c>
      <c r="H80" s="142">
        <v>0</v>
      </c>
      <c r="I80" s="142">
        <v>0</v>
      </c>
      <c r="J80" s="141">
        <f t="shared" si="1"/>
        <v>0</v>
      </c>
      <c r="K80" s="166">
        <v>0</v>
      </c>
      <c r="L80" s="142">
        <v>0</v>
      </c>
      <c r="M80" s="141">
        <f t="shared" si="2"/>
        <v>0</v>
      </c>
      <c r="O80" s="43"/>
      <c r="P80" s="43"/>
      <c r="Q80" s="43"/>
      <c r="R80" s="43"/>
      <c r="S80" s="43"/>
      <c r="T80" s="43"/>
      <c r="U80" s="43"/>
      <c r="V80" s="43"/>
    </row>
    <row r="81" spans="2:22" ht="13.5" customHeight="1">
      <c r="B81" s="145">
        <v>0.58333333333333304</v>
      </c>
      <c r="C81" s="144" t="s">
        <v>6</v>
      </c>
      <c r="D81" s="143">
        <v>0.625</v>
      </c>
      <c r="E81" s="166">
        <v>1</v>
      </c>
      <c r="F81" s="142">
        <v>1</v>
      </c>
      <c r="G81" s="141">
        <f t="shared" si="0"/>
        <v>2</v>
      </c>
      <c r="H81" s="142">
        <v>0</v>
      </c>
      <c r="I81" s="142">
        <v>0</v>
      </c>
      <c r="J81" s="141">
        <f t="shared" si="1"/>
        <v>0</v>
      </c>
      <c r="K81" s="166">
        <v>1</v>
      </c>
      <c r="L81" s="142">
        <v>1</v>
      </c>
      <c r="M81" s="141">
        <f t="shared" si="2"/>
        <v>2</v>
      </c>
      <c r="O81" s="43"/>
      <c r="P81" s="43"/>
      <c r="Q81" s="43"/>
      <c r="R81" s="43"/>
      <c r="S81" s="43"/>
      <c r="T81" s="43"/>
      <c r="U81" s="43"/>
      <c r="V81" s="43"/>
    </row>
    <row r="82" spans="2:22" ht="13.5" customHeight="1">
      <c r="B82" s="145">
        <v>0.625</v>
      </c>
      <c r="C82" s="144" t="s">
        <v>6</v>
      </c>
      <c r="D82" s="143">
        <v>0.66666666666666596</v>
      </c>
      <c r="E82" s="166">
        <v>5</v>
      </c>
      <c r="F82" s="142">
        <v>2</v>
      </c>
      <c r="G82" s="141">
        <f t="shared" si="0"/>
        <v>7</v>
      </c>
      <c r="H82" s="142">
        <v>5</v>
      </c>
      <c r="I82" s="142">
        <v>0</v>
      </c>
      <c r="J82" s="141">
        <f t="shared" si="1"/>
        <v>5</v>
      </c>
      <c r="K82" s="166">
        <v>10</v>
      </c>
      <c r="L82" s="142">
        <v>2</v>
      </c>
      <c r="M82" s="141">
        <f t="shared" si="2"/>
        <v>12</v>
      </c>
      <c r="O82" s="43"/>
      <c r="P82" s="43"/>
      <c r="Q82" s="43"/>
      <c r="R82" s="43"/>
      <c r="S82" s="43"/>
      <c r="T82" s="43"/>
      <c r="U82" s="43"/>
      <c r="V82" s="43"/>
    </row>
    <row r="83" spans="2:22" ht="13.5" customHeight="1">
      <c r="B83" s="145">
        <v>0.66666666666666696</v>
      </c>
      <c r="C83" s="144" t="s">
        <v>6</v>
      </c>
      <c r="D83" s="143">
        <v>0.70833333333333304</v>
      </c>
      <c r="E83" s="166">
        <v>2</v>
      </c>
      <c r="F83" s="142">
        <v>3</v>
      </c>
      <c r="G83" s="141">
        <f t="shared" si="0"/>
        <v>5</v>
      </c>
      <c r="H83" s="142">
        <v>3</v>
      </c>
      <c r="I83" s="142">
        <v>2</v>
      </c>
      <c r="J83" s="141">
        <f t="shared" si="1"/>
        <v>5</v>
      </c>
      <c r="K83" s="166">
        <v>5</v>
      </c>
      <c r="L83" s="142">
        <v>5</v>
      </c>
      <c r="M83" s="141">
        <f t="shared" si="2"/>
        <v>10</v>
      </c>
      <c r="O83" s="43"/>
      <c r="P83" s="43"/>
      <c r="Q83" s="43"/>
      <c r="R83" s="43"/>
      <c r="S83" s="43"/>
      <c r="T83" s="43"/>
      <c r="U83" s="43"/>
      <c r="V83" s="43"/>
    </row>
    <row r="84" spans="2:22" ht="13.5" customHeight="1">
      <c r="B84" s="145">
        <v>0.70833333333333304</v>
      </c>
      <c r="C84" s="144" t="s">
        <v>6</v>
      </c>
      <c r="D84" s="143">
        <v>0.75</v>
      </c>
      <c r="E84" s="166">
        <v>1</v>
      </c>
      <c r="F84" s="142">
        <v>0</v>
      </c>
      <c r="G84" s="141">
        <f t="shared" si="0"/>
        <v>1</v>
      </c>
      <c r="H84" s="142">
        <v>3</v>
      </c>
      <c r="I84" s="142">
        <v>1</v>
      </c>
      <c r="J84" s="141">
        <f t="shared" si="1"/>
        <v>4</v>
      </c>
      <c r="K84" s="166">
        <v>4</v>
      </c>
      <c r="L84" s="142">
        <v>1</v>
      </c>
      <c r="M84" s="141">
        <f t="shared" si="2"/>
        <v>5</v>
      </c>
      <c r="O84" s="43"/>
      <c r="P84" s="43"/>
      <c r="Q84" s="43"/>
      <c r="R84" s="43"/>
      <c r="S84" s="43"/>
      <c r="T84" s="43"/>
      <c r="U84" s="43"/>
      <c r="V84" s="43"/>
    </row>
    <row r="85" spans="2:22" ht="13.5" customHeight="1" thickBot="1">
      <c r="B85" s="145">
        <v>0.75</v>
      </c>
      <c r="C85" s="144" t="s">
        <v>6</v>
      </c>
      <c r="D85" s="143">
        <v>0.79166666666666696</v>
      </c>
      <c r="E85" s="166">
        <v>0</v>
      </c>
      <c r="F85" s="142">
        <v>1</v>
      </c>
      <c r="G85" s="141">
        <f t="shared" si="0"/>
        <v>1</v>
      </c>
      <c r="H85" s="142">
        <v>1</v>
      </c>
      <c r="I85" s="142">
        <v>1</v>
      </c>
      <c r="J85" s="141">
        <f t="shared" si="1"/>
        <v>2</v>
      </c>
      <c r="K85" s="166">
        <v>1</v>
      </c>
      <c r="L85" s="142">
        <v>2</v>
      </c>
      <c r="M85" s="141">
        <f t="shared" si="2"/>
        <v>3</v>
      </c>
      <c r="O85" s="43"/>
      <c r="P85" s="43"/>
      <c r="Q85" s="43"/>
      <c r="R85" s="43"/>
      <c r="S85" s="43"/>
      <c r="T85" s="43"/>
      <c r="U85" s="43"/>
      <c r="V85" s="43"/>
    </row>
    <row r="86" spans="2:22" ht="14.25" customHeight="1" thickTop="1">
      <c r="B86" s="140"/>
      <c r="C86" s="139" t="s">
        <v>13</v>
      </c>
      <c r="D86" s="138"/>
      <c r="E86" s="165">
        <f t="shared" ref="E86:M86" si="3">SUM(E74:E85)</f>
        <v>18</v>
      </c>
      <c r="F86" s="137">
        <f t="shared" si="3"/>
        <v>10</v>
      </c>
      <c r="G86" s="136">
        <f t="shared" si="3"/>
        <v>28</v>
      </c>
      <c r="H86" s="137">
        <f t="shared" si="3"/>
        <v>33</v>
      </c>
      <c r="I86" s="137">
        <f t="shared" si="3"/>
        <v>11</v>
      </c>
      <c r="J86" s="136">
        <f t="shared" si="3"/>
        <v>44</v>
      </c>
      <c r="K86" s="165">
        <f t="shared" si="3"/>
        <v>51</v>
      </c>
      <c r="L86" s="137">
        <f t="shared" si="3"/>
        <v>21</v>
      </c>
      <c r="M86" s="136">
        <f t="shared" si="3"/>
        <v>72</v>
      </c>
      <c r="O86" s="7"/>
      <c r="P86" s="7"/>
      <c r="Q86" s="7"/>
      <c r="R86" s="7"/>
      <c r="S86" s="7"/>
      <c r="T86" s="7"/>
      <c r="U86" s="7"/>
      <c r="V86" s="7"/>
    </row>
    <row r="87" spans="2:22">
      <c r="B87" s="164"/>
      <c r="C87" s="163"/>
      <c r="D87" s="163"/>
      <c r="E87" s="162"/>
      <c r="F87" s="162"/>
      <c r="G87" s="162"/>
      <c r="H87" s="162"/>
      <c r="I87" s="162"/>
      <c r="J87" s="162"/>
      <c r="K87" s="162"/>
      <c r="L87" s="162"/>
      <c r="M87" s="162"/>
    </row>
    <row r="88" spans="2:22">
      <c r="B88" s="161"/>
      <c r="C88" s="160"/>
      <c r="D88" s="159" t="s">
        <v>0</v>
      </c>
      <c r="E88" s="158" t="s">
        <v>223</v>
      </c>
      <c r="F88" s="157"/>
      <c r="G88" s="156"/>
      <c r="H88" s="158" t="s">
        <v>222</v>
      </c>
      <c r="I88" s="157"/>
      <c r="J88" s="156"/>
      <c r="K88" s="158" t="s">
        <v>221</v>
      </c>
      <c r="L88" s="157"/>
      <c r="M88" s="156"/>
    </row>
    <row r="89" spans="2:22">
      <c r="B89" s="155" t="s">
        <v>1</v>
      </c>
      <c r="C89" s="154"/>
      <c r="D89" s="153" t="s">
        <v>2</v>
      </c>
      <c r="E89" s="152" t="s">
        <v>220</v>
      </c>
      <c r="F89" s="152" t="s">
        <v>219</v>
      </c>
      <c r="G89" s="151" t="s">
        <v>218</v>
      </c>
      <c r="H89" s="152" t="s">
        <v>220</v>
      </c>
      <c r="I89" s="152" t="s">
        <v>219</v>
      </c>
      <c r="J89" s="151" t="s">
        <v>218</v>
      </c>
      <c r="K89" s="152" t="s">
        <v>220</v>
      </c>
      <c r="L89" s="152" t="s">
        <v>219</v>
      </c>
      <c r="M89" s="151" t="s">
        <v>218</v>
      </c>
    </row>
    <row r="90" spans="2:22">
      <c r="B90" s="150">
        <v>0.29166666666666669</v>
      </c>
      <c r="C90" s="149" t="s">
        <v>6</v>
      </c>
      <c r="D90" s="148">
        <v>0.33333333333333331</v>
      </c>
      <c r="E90" s="147">
        <v>2</v>
      </c>
      <c r="F90" s="147">
        <v>3</v>
      </c>
      <c r="G90" s="146">
        <f t="shared" ref="G90:G101" si="4">SUM(E90:F90)</f>
        <v>5</v>
      </c>
      <c r="H90" s="147">
        <v>0</v>
      </c>
      <c r="I90" s="147">
        <v>10</v>
      </c>
      <c r="J90" s="146">
        <f t="shared" ref="J90:J101" si="5">SUM(H90:I90)</f>
        <v>10</v>
      </c>
      <c r="K90" s="147">
        <v>2</v>
      </c>
      <c r="L90" s="147">
        <v>13</v>
      </c>
      <c r="M90" s="146">
        <f t="shared" ref="M90:M101" si="6">SUM(K90:L90)</f>
        <v>15</v>
      </c>
    </row>
    <row r="91" spans="2:22">
      <c r="B91" s="145">
        <v>0.33333333333333331</v>
      </c>
      <c r="C91" s="144" t="s">
        <v>6</v>
      </c>
      <c r="D91" s="143">
        <v>0.375</v>
      </c>
      <c r="E91" s="142">
        <v>3</v>
      </c>
      <c r="F91" s="142">
        <v>1</v>
      </c>
      <c r="G91" s="141">
        <f t="shared" si="4"/>
        <v>4</v>
      </c>
      <c r="H91" s="142">
        <v>4</v>
      </c>
      <c r="I91" s="142">
        <v>0</v>
      </c>
      <c r="J91" s="141">
        <f t="shared" si="5"/>
        <v>4</v>
      </c>
      <c r="K91" s="142">
        <v>7</v>
      </c>
      <c r="L91" s="142">
        <v>1</v>
      </c>
      <c r="M91" s="141">
        <f t="shared" si="6"/>
        <v>8</v>
      </c>
    </row>
    <row r="92" spans="2:22">
      <c r="B92" s="145">
        <v>0.375</v>
      </c>
      <c r="C92" s="144" t="s">
        <v>6</v>
      </c>
      <c r="D92" s="143">
        <v>0.41666666666666702</v>
      </c>
      <c r="E92" s="142">
        <v>3</v>
      </c>
      <c r="F92" s="142">
        <v>1</v>
      </c>
      <c r="G92" s="141">
        <f t="shared" si="4"/>
        <v>4</v>
      </c>
      <c r="H92" s="142">
        <v>0</v>
      </c>
      <c r="I92" s="142">
        <v>1</v>
      </c>
      <c r="J92" s="141">
        <f t="shared" si="5"/>
        <v>1</v>
      </c>
      <c r="K92" s="142">
        <v>3</v>
      </c>
      <c r="L92" s="142">
        <v>2</v>
      </c>
      <c r="M92" s="141">
        <f t="shared" si="6"/>
        <v>5</v>
      </c>
    </row>
    <row r="93" spans="2:22">
      <c r="B93" s="145">
        <v>0.41666666666666702</v>
      </c>
      <c r="C93" s="144" t="s">
        <v>6</v>
      </c>
      <c r="D93" s="143">
        <v>0.45833333333333298</v>
      </c>
      <c r="E93" s="142">
        <v>0</v>
      </c>
      <c r="F93" s="142">
        <v>2</v>
      </c>
      <c r="G93" s="141">
        <f t="shared" si="4"/>
        <v>2</v>
      </c>
      <c r="H93" s="142">
        <v>0</v>
      </c>
      <c r="I93" s="142">
        <v>0</v>
      </c>
      <c r="J93" s="141">
        <f t="shared" si="5"/>
        <v>0</v>
      </c>
      <c r="K93" s="142">
        <v>0</v>
      </c>
      <c r="L93" s="142">
        <v>2</v>
      </c>
      <c r="M93" s="141">
        <f t="shared" si="6"/>
        <v>2</v>
      </c>
    </row>
    <row r="94" spans="2:22">
      <c r="B94" s="145">
        <v>0.45833333333333398</v>
      </c>
      <c r="C94" s="144" t="s">
        <v>6</v>
      </c>
      <c r="D94" s="143">
        <v>0.5</v>
      </c>
      <c r="E94" s="142">
        <v>3</v>
      </c>
      <c r="F94" s="142">
        <v>2</v>
      </c>
      <c r="G94" s="141">
        <f t="shared" si="4"/>
        <v>5</v>
      </c>
      <c r="H94" s="142">
        <v>2</v>
      </c>
      <c r="I94" s="142">
        <v>0</v>
      </c>
      <c r="J94" s="141">
        <f t="shared" si="5"/>
        <v>2</v>
      </c>
      <c r="K94" s="142">
        <v>5</v>
      </c>
      <c r="L94" s="142">
        <v>2</v>
      </c>
      <c r="M94" s="141">
        <f t="shared" si="6"/>
        <v>7</v>
      </c>
    </row>
    <row r="95" spans="2:22">
      <c r="B95" s="145">
        <v>0.5</v>
      </c>
      <c r="C95" s="144" t="s">
        <v>6</v>
      </c>
      <c r="D95" s="143">
        <v>0.54166666666666596</v>
      </c>
      <c r="E95" s="142">
        <v>2</v>
      </c>
      <c r="F95" s="142">
        <v>3</v>
      </c>
      <c r="G95" s="141">
        <f t="shared" si="4"/>
        <v>5</v>
      </c>
      <c r="H95" s="142">
        <v>4</v>
      </c>
      <c r="I95" s="142">
        <v>0</v>
      </c>
      <c r="J95" s="141">
        <f t="shared" si="5"/>
        <v>4</v>
      </c>
      <c r="K95" s="142">
        <v>6</v>
      </c>
      <c r="L95" s="142">
        <v>3</v>
      </c>
      <c r="M95" s="141">
        <f t="shared" si="6"/>
        <v>9</v>
      </c>
    </row>
    <row r="96" spans="2:22">
      <c r="B96" s="145">
        <v>0.54166666666666696</v>
      </c>
      <c r="C96" s="144" t="s">
        <v>6</v>
      </c>
      <c r="D96" s="143">
        <v>0.58333333333333304</v>
      </c>
      <c r="E96" s="142">
        <v>0</v>
      </c>
      <c r="F96" s="142">
        <v>1</v>
      </c>
      <c r="G96" s="141">
        <f t="shared" si="4"/>
        <v>1</v>
      </c>
      <c r="H96" s="142">
        <v>0</v>
      </c>
      <c r="I96" s="142">
        <v>0</v>
      </c>
      <c r="J96" s="141">
        <f t="shared" si="5"/>
        <v>0</v>
      </c>
      <c r="K96" s="142">
        <v>0</v>
      </c>
      <c r="L96" s="142">
        <v>1</v>
      </c>
      <c r="M96" s="141">
        <f t="shared" si="6"/>
        <v>1</v>
      </c>
    </row>
    <row r="97" spans="2:13">
      <c r="B97" s="145">
        <v>0.58333333333333304</v>
      </c>
      <c r="C97" s="144" t="s">
        <v>6</v>
      </c>
      <c r="D97" s="143">
        <v>0.625</v>
      </c>
      <c r="E97" s="142">
        <v>1</v>
      </c>
      <c r="F97" s="142">
        <v>0</v>
      </c>
      <c r="G97" s="141">
        <f t="shared" si="4"/>
        <v>1</v>
      </c>
      <c r="H97" s="142">
        <v>0</v>
      </c>
      <c r="I97" s="142">
        <v>2</v>
      </c>
      <c r="J97" s="141">
        <f t="shared" si="5"/>
        <v>2</v>
      </c>
      <c r="K97" s="142">
        <v>1</v>
      </c>
      <c r="L97" s="142">
        <v>2</v>
      </c>
      <c r="M97" s="141">
        <f t="shared" si="6"/>
        <v>3</v>
      </c>
    </row>
    <row r="98" spans="2:13">
      <c r="B98" s="145">
        <v>0.625</v>
      </c>
      <c r="C98" s="144" t="s">
        <v>6</v>
      </c>
      <c r="D98" s="143">
        <v>0.66666666666666596</v>
      </c>
      <c r="E98" s="142">
        <v>1</v>
      </c>
      <c r="F98" s="142">
        <v>11</v>
      </c>
      <c r="G98" s="141">
        <f t="shared" si="4"/>
        <v>12</v>
      </c>
      <c r="H98" s="142">
        <v>0</v>
      </c>
      <c r="I98" s="142">
        <v>0</v>
      </c>
      <c r="J98" s="141">
        <f t="shared" si="5"/>
        <v>0</v>
      </c>
      <c r="K98" s="142">
        <v>1</v>
      </c>
      <c r="L98" s="142">
        <v>11</v>
      </c>
      <c r="M98" s="141">
        <f t="shared" si="6"/>
        <v>12</v>
      </c>
    </row>
    <row r="99" spans="2:13">
      <c r="B99" s="145">
        <v>0.66666666666666696</v>
      </c>
      <c r="C99" s="144" t="s">
        <v>6</v>
      </c>
      <c r="D99" s="143">
        <v>0.70833333333333304</v>
      </c>
      <c r="E99" s="142">
        <v>4</v>
      </c>
      <c r="F99" s="142">
        <v>18</v>
      </c>
      <c r="G99" s="141">
        <f t="shared" si="4"/>
        <v>22</v>
      </c>
      <c r="H99" s="142">
        <v>1</v>
      </c>
      <c r="I99" s="142">
        <v>0</v>
      </c>
      <c r="J99" s="141">
        <f t="shared" si="5"/>
        <v>1</v>
      </c>
      <c r="K99" s="142">
        <v>5</v>
      </c>
      <c r="L99" s="142">
        <v>18</v>
      </c>
      <c r="M99" s="141">
        <f t="shared" si="6"/>
        <v>23</v>
      </c>
    </row>
    <row r="100" spans="2:13">
      <c r="B100" s="145">
        <v>0.70833333333333304</v>
      </c>
      <c r="C100" s="144" t="s">
        <v>6</v>
      </c>
      <c r="D100" s="143">
        <v>0.75</v>
      </c>
      <c r="E100" s="142">
        <v>2</v>
      </c>
      <c r="F100" s="142">
        <v>1</v>
      </c>
      <c r="G100" s="141">
        <f t="shared" si="4"/>
        <v>3</v>
      </c>
      <c r="H100" s="142">
        <v>1</v>
      </c>
      <c r="I100" s="142">
        <v>0</v>
      </c>
      <c r="J100" s="141">
        <f t="shared" si="5"/>
        <v>1</v>
      </c>
      <c r="K100" s="142">
        <v>3</v>
      </c>
      <c r="L100" s="142">
        <v>1</v>
      </c>
      <c r="M100" s="141">
        <f t="shared" si="6"/>
        <v>4</v>
      </c>
    </row>
    <row r="101" spans="2:13" ht="12.75" thickBot="1">
      <c r="B101" s="145">
        <v>0.75</v>
      </c>
      <c r="C101" s="144" t="s">
        <v>6</v>
      </c>
      <c r="D101" s="143">
        <v>0.79166666666666696</v>
      </c>
      <c r="E101" s="142">
        <v>2</v>
      </c>
      <c r="F101" s="142">
        <v>3</v>
      </c>
      <c r="G101" s="141">
        <f t="shared" si="4"/>
        <v>5</v>
      </c>
      <c r="H101" s="142">
        <v>1</v>
      </c>
      <c r="I101" s="142">
        <v>1</v>
      </c>
      <c r="J101" s="141">
        <f t="shared" si="5"/>
        <v>2</v>
      </c>
      <c r="K101" s="142">
        <v>3</v>
      </c>
      <c r="L101" s="142">
        <v>4</v>
      </c>
      <c r="M101" s="141">
        <f t="shared" si="6"/>
        <v>7</v>
      </c>
    </row>
    <row r="102" spans="2:13" ht="12.75" thickTop="1">
      <c r="B102" s="140"/>
      <c r="C102" s="139" t="s">
        <v>13</v>
      </c>
      <c r="D102" s="138"/>
      <c r="E102" s="137">
        <f t="shared" ref="E102:M102" si="7">SUM(E90:E101)</f>
        <v>23</v>
      </c>
      <c r="F102" s="137">
        <f t="shared" si="7"/>
        <v>46</v>
      </c>
      <c r="G102" s="136">
        <f t="shared" si="7"/>
        <v>69</v>
      </c>
      <c r="H102" s="137">
        <f t="shared" si="7"/>
        <v>13</v>
      </c>
      <c r="I102" s="137">
        <f t="shared" si="7"/>
        <v>14</v>
      </c>
      <c r="J102" s="136">
        <f t="shared" si="7"/>
        <v>27</v>
      </c>
      <c r="K102" s="137">
        <f t="shared" si="7"/>
        <v>36</v>
      </c>
      <c r="L102" s="137">
        <f t="shared" si="7"/>
        <v>60</v>
      </c>
      <c r="M102" s="136">
        <f t="shared" si="7"/>
        <v>96</v>
      </c>
    </row>
  </sheetData>
  <mergeCells count="7">
    <mergeCell ref="N5:N13"/>
    <mergeCell ref="B44:I44"/>
    <mergeCell ref="J44:Q44"/>
    <mergeCell ref="R44:Y44"/>
    <mergeCell ref="B70:I70"/>
    <mergeCell ref="J70:Q70"/>
    <mergeCell ref="R70:Y70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5" sqref="N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15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147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145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144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>
      <c r="B30" s="110" t="s">
        <v>143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142</v>
      </c>
      <c r="C31" s="107"/>
      <c r="D31" s="106">
        <v>0</v>
      </c>
      <c r="E31" s="105">
        <v>0</v>
      </c>
      <c r="F31" s="105">
        <v>0</v>
      </c>
      <c r="G31" s="105">
        <v>0</v>
      </c>
      <c r="H31" s="105">
        <f t="shared" si="10"/>
        <v>0</v>
      </c>
      <c r="I31" s="105">
        <f t="shared" si="11"/>
        <v>0</v>
      </c>
      <c r="J31" s="105">
        <f t="shared" si="12"/>
        <v>0</v>
      </c>
      <c r="K31" s="104">
        <f t="shared" si="3"/>
        <v>0</v>
      </c>
      <c r="L31" s="103">
        <f t="shared" si="4"/>
        <v>0</v>
      </c>
    </row>
    <row r="32" spans="2:12" ht="14.45" customHeight="1">
      <c r="B32" s="108" t="s">
        <v>141</v>
      </c>
      <c r="C32" s="107"/>
      <c r="D32" s="106">
        <v>1</v>
      </c>
      <c r="E32" s="105">
        <v>0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33.299999999999997</v>
      </c>
    </row>
    <row r="33" spans="2:12" ht="14.45" customHeight="1">
      <c r="B33" s="108" t="s">
        <v>140</v>
      </c>
      <c r="C33" s="107"/>
      <c r="D33" s="106">
        <v>0</v>
      </c>
      <c r="E33" s="105">
        <v>1</v>
      </c>
      <c r="F33" s="105">
        <v>0</v>
      </c>
      <c r="G33" s="105">
        <v>0</v>
      </c>
      <c r="H33" s="105">
        <f t="shared" si="10"/>
        <v>1</v>
      </c>
      <c r="I33" s="105">
        <f t="shared" si="11"/>
        <v>0</v>
      </c>
      <c r="J33" s="105">
        <f t="shared" si="12"/>
        <v>1</v>
      </c>
      <c r="K33" s="104">
        <f t="shared" si="3"/>
        <v>0</v>
      </c>
      <c r="L33" s="103">
        <f t="shared" si="4"/>
        <v>33.299999999999997</v>
      </c>
    </row>
    <row r="34" spans="2:12" ht="14.45" customHeight="1">
      <c r="B34" s="108" t="s">
        <v>139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138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137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136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1</v>
      </c>
      <c r="F42" s="93">
        <v>0</v>
      </c>
      <c r="G42" s="93"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33.299999999999997</v>
      </c>
    </row>
    <row r="43" spans="2:12" ht="14.45" customHeight="1">
      <c r="B43" s="90" t="s">
        <v>135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1</v>
      </c>
      <c r="F44" s="81">
        <f t="shared" si="13"/>
        <v>0</v>
      </c>
      <c r="G44" s="81">
        <f t="shared" si="13"/>
        <v>0</v>
      </c>
      <c r="H44" s="81">
        <f t="shared" si="13"/>
        <v>1</v>
      </c>
      <c r="I44" s="81">
        <f t="shared" si="13"/>
        <v>0</v>
      </c>
      <c r="J44" s="81">
        <f t="shared" si="13"/>
        <v>1</v>
      </c>
      <c r="K44" s="80">
        <f t="shared" si="3"/>
        <v>0</v>
      </c>
      <c r="L44" s="79">
        <f t="shared" si="4"/>
        <v>33.299999999999997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134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</v>
      </c>
      <c r="E52" s="75">
        <f t="shared" si="18"/>
        <v>2</v>
      </c>
      <c r="F52" s="75">
        <f t="shared" si="18"/>
        <v>0</v>
      </c>
      <c r="G52" s="75">
        <f t="shared" si="18"/>
        <v>0</v>
      </c>
      <c r="H52" s="75">
        <f t="shared" si="18"/>
        <v>3</v>
      </c>
      <c r="I52" s="75">
        <f t="shared" si="18"/>
        <v>0</v>
      </c>
      <c r="J52" s="75">
        <f t="shared" si="18"/>
        <v>3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25" width="3.5" style="6" customWidth="1"/>
    <col min="26" max="41" width="5.625" style="6" customWidth="1"/>
    <col min="42" max="16384" width="9" style="6"/>
  </cols>
  <sheetData>
    <row r="1" spans="1:25" ht="12.75" customHeight="1">
      <c r="A1" s="6">
        <v>12</v>
      </c>
    </row>
    <row r="2" spans="1:25" ht="14.25">
      <c r="B2" s="32" t="s">
        <v>231</v>
      </c>
      <c r="C2" s="7"/>
      <c r="D2" s="7"/>
      <c r="E2" s="7"/>
      <c r="F2" s="7"/>
      <c r="G2" s="10"/>
      <c r="H2" s="10"/>
      <c r="I2" s="10"/>
      <c r="N2" s="35"/>
      <c r="O2" s="1"/>
      <c r="P2" s="2"/>
      <c r="Q2" s="2"/>
      <c r="R2" s="2"/>
      <c r="S2" s="2"/>
      <c r="T2" s="2"/>
      <c r="U2" s="38"/>
      <c r="V2" s="2"/>
      <c r="W2" s="2"/>
      <c r="X2" s="2"/>
      <c r="Y2" s="34"/>
    </row>
    <row r="3" spans="1:25" ht="11.25" customHeight="1">
      <c r="B3" s="7"/>
      <c r="C3" s="7"/>
      <c r="D3" s="7"/>
      <c r="E3" s="7"/>
      <c r="F3" s="7"/>
      <c r="G3" s="7"/>
      <c r="H3" s="7"/>
      <c r="I3" s="7"/>
      <c r="N3" s="33"/>
      <c r="O3" s="171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 ht="11.25" customHeight="1">
      <c r="B4" s="7"/>
      <c r="C4" s="7"/>
      <c r="D4" s="7"/>
      <c r="E4" s="7"/>
      <c r="F4" s="7"/>
      <c r="G4" s="7"/>
      <c r="H4" s="7"/>
      <c r="I4" s="7"/>
      <c r="N4" s="33"/>
      <c r="O4" s="171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 ht="11.25" customHeight="1">
      <c r="B5" s="7"/>
      <c r="C5" s="7"/>
      <c r="D5" s="7"/>
      <c r="E5" s="7"/>
      <c r="F5" s="7"/>
      <c r="G5" s="7"/>
      <c r="H5" s="7"/>
      <c r="I5" s="7"/>
      <c r="N5" s="474" t="s">
        <v>7</v>
      </c>
      <c r="O5" s="171"/>
      <c r="P5" s="7"/>
      <c r="Q5" s="7"/>
      <c r="R5" s="7"/>
      <c r="S5" s="7"/>
      <c r="T5" s="7"/>
      <c r="U5" s="7"/>
      <c r="V5" s="7"/>
      <c r="W5" s="7"/>
      <c r="X5" s="7"/>
      <c r="Y5" s="8"/>
    </row>
    <row r="6" spans="1:25" ht="11.25" customHeight="1">
      <c r="B6" s="172" t="s">
        <v>3</v>
      </c>
      <c r="C6" s="172"/>
      <c r="D6" s="6" t="s">
        <v>29</v>
      </c>
      <c r="G6" s="7"/>
      <c r="H6" s="7"/>
      <c r="I6" s="7"/>
      <c r="N6" s="474"/>
      <c r="O6" s="171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ht="11.25" customHeight="1">
      <c r="B7" s="172"/>
      <c r="C7" s="172"/>
      <c r="D7" s="6" t="s">
        <v>230</v>
      </c>
      <c r="G7" s="7"/>
      <c r="H7" s="7"/>
      <c r="I7" s="7"/>
      <c r="N7" s="474"/>
      <c r="O7" s="171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ht="11.25" customHeight="1">
      <c r="B8" s="172"/>
      <c r="C8" s="172"/>
      <c r="D8" s="172"/>
      <c r="H8" s="7"/>
      <c r="I8" s="7"/>
      <c r="N8" s="474"/>
      <c r="O8" s="171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ht="11.25" customHeight="1">
      <c r="B9" s="172" t="s">
        <v>4</v>
      </c>
      <c r="C9" s="172"/>
      <c r="D9" s="172" t="s">
        <v>229</v>
      </c>
      <c r="G9" s="7"/>
      <c r="H9" s="7"/>
      <c r="I9" s="7"/>
      <c r="N9" s="474"/>
      <c r="O9" s="171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ht="11.25" customHeight="1">
      <c r="B10" s="172"/>
      <c r="C10" s="172"/>
      <c r="D10" s="172" t="s">
        <v>26</v>
      </c>
      <c r="G10" s="7"/>
      <c r="H10" s="7"/>
      <c r="I10" s="7"/>
      <c r="N10" s="474"/>
      <c r="O10" s="171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ht="11.25" customHeight="1">
      <c r="B11" s="172"/>
      <c r="C11" s="172"/>
      <c r="D11" s="172"/>
      <c r="G11" s="7"/>
      <c r="H11" s="7"/>
      <c r="I11" s="7"/>
      <c r="N11" s="474"/>
      <c r="O11" s="171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ht="11.25" customHeight="1">
      <c r="B12" s="172" t="s">
        <v>5</v>
      </c>
      <c r="C12" s="172"/>
      <c r="D12" s="172" t="s">
        <v>228</v>
      </c>
      <c r="G12" s="7"/>
      <c r="H12" s="7"/>
      <c r="I12" s="7"/>
      <c r="N12" s="474"/>
      <c r="O12" s="171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25" ht="11.25" customHeight="1">
      <c r="N13" s="474"/>
      <c r="O13" s="171"/>
      <c r="P13" s="7"/>
      <c r="Q13" s="7"/>
      <c r="R13" s="7"/>
      <c r="S13" s="7"/>
      <c r="T13" s="7"/>
      <c r="U13" s="7"/>
      <c r="V13" s="7"/>
      <c r="W13" s="7"/>
      <c r="X13" s="7"/>
      <c r="Y13" s="8"/>
    </row>
    <row r="14" spans="1:25" ht="11.25" customHeight="1">
      <c r="N14" s="33"/>
      <c r="O14" s="171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11.25" customHeight="1">
      <c r="N15" s="33"/>
      <c r="O15" s="171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1:25" ht="11.25" customHeight="1">
      <c r="N16" s="36"/>
      <c r="O16" s="170"/>
      <c r="P16" s="4"/>
      <c r="Q16" s="4"/>
      <c r="R16" s="4"/>
      <c r="S16" s="4"/>
      <c r="T16" s="4"/>
      <c r="U16" s="4"/>
      <c r="V16" s="4"/>
      <c r="W16" s="4"/>
      <c r="X16" s="4"/>
      <c r="Y16" s="9"/>
    </row>
    <row r="17" spans="3:25" ht="11.25" customHeight="1">
      <c r="C17" s="37"/>
      <c r="N17" s="37"/>
    </row>
    <row r="18" spans="3:25" ht="15" customHeight="1">
      <c r="C18" s="37"/>
      <c r="N18" s="37"/>
      <c r="Y18" s="169" t="s">
        <v>227</v>
      </c>
    </row>
    <row r="19" spans="3:25" ht="11.25" customHeight="1"/>
    <row r="20" spans="3:25" ht="11.25" customHeight="1"/>
    <row r="21" spans="3:25" ht="11.25" customHeight="1"/>
    <row r="22" spans="3:25" ht="11.25" customHeight="1"/>
    <row r="23" spans="3:25" ht="11.25" customHeight="1"/>
    <row r="24" spans="3:25" ht="11.25" customHeight="1"/>
    <row r="25" spans="3:25" ht="11.25" customHeight="1"/>
    <row r="26" spans="3:25" ht="11.25" customHeight="1"/>
    <row r="27" spans="3:25" ht="11.25" customHeight="1"/>
    <row r="28" spans="3:25" ht="11.25" customHeight="1"/>
    <row r="29" spans="3:25" ht="11.25" customHeight="1"/>
    <row r="30" spans="3:25" ht="11.25" customHeight="1"/>
    <row r="31" spans="3:25" ht="11.25" customHeight="1"/>
    <row r="32" spans="3:25" ht="11.25" customHeight="1"/>
    <row r="33" spans="1:25" ht="11.25" customHeight="1"/>
    <row r="34" spans="1:25" ht="11.25" customHeight="1"/>
    <row r="35" spans="1:25" ht="11.25" customHeight="1"/>
    <row r="36" spans="1:25" ht="11.25" customHeight="1"/>
    <row r="37" spans="1:25" ht="11.25" customHeight="1"/>
    <row r="38" spans="1:25" ht="11.25" customHeight="1"/>
    <row r="39" spans="1:25" ht="11.25" customHeight="1"/>
    <row r="40" spans="1:25" ht="11.25" customHeight="1"/>
    <row r="41" spans="1:25" ht="11.25" customHeight="1"/>
    <row r="42" spans="1:25" ht="11.25" customHeight="1"/>
    <row r="43" spans="1:25" ht="6" customHeight="1"/>
    <row r="44" spans="1:25" ht="28.5" customHeight="1">
      <c r="A44" s="41"/>
      <c r="B44" s="487" t="str">
        <f>E72</f>
        <v>③ア</v>
      </c>
      <c r="C44" s="487"/>
      <c r="D44" s="487"/>
      <c r="E44" s="487"/>
      <c r="F44" s="487"/>
      <c r="G44" s="487"/>
      <c r="H44" s="487"/>
      <c r="I44" s="487"/>
      <c r="J44" s="487" t="str">
        <f>H72</f>
        <v>③イ</v>
      </c>
      <c r="K44" s="487"/>
      <c r="L44" s="487"/>
      <c r="M44" s="487"/>
      <c r="N44" s="487"/>
      <c r="O44" s="487"/>
      <c r="P44" s="487"/>
      <c r="Q44" s="487"/>
      <c r="R44" s="487" t="str">
        <f>K72</f>
        <v>③断面計(ア+イ)</v>
      </c>
      <c r="S44" s="487"/>
      <c r="T44" s="487"/>
      <c r="U44" s="487"/>
      <c r="V44" s="487"/>
      <c r="W44" s="487"/>
      <c r="X44" s="487"/>
      <c r="Y44" s="487"/>
    </row>
    <row r="45" spans="1:25" ht="11.25" customHeight="1"/>
    <row r="46" spans="1:25" ht="11.25" customHeight="1"/>
    <row r="47" spans="1:25" ht="11.25" customHeight="1"/>
    <row r="48" spans="1:25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spans="2:25" ht="11.25" customHeight="1"/>
    <row r="66" spans="2:25" ht="11.25" customHeight="1"/>
    <row r="67" spans="2:25" ht="11.25" customHeight="1"/>
    <row r="68" spans="2:25" ht="11.25" customHeight="1"/>
    <row r="69" spans="2:25" ht="6" customHeight="1"/>
    <row r="70" spans="2:25" ht="28.5" customHeight="1">
      <c r="B70" s="487"/>
      <c r="C70" s="487"/>
      <c r="D70" s="487"/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</row>
    <row r="71" spans="2:25" ht="12" customHeight="1"/>
    <row r="72" spans="2:25" ht="13.5" customHeight="1">
      <c r="B72" s="161"/>
      <c r="C72" s="160"/>
      <c r="D72" s="159" t="s">
        <v>0</v>
      </c>
      <c r="E72" s="157" t="s">
        <v>234</v>
      </c>
      <c r="F72" s="157"/>
      <c r="G72" s="156"/>
      <c r="H72" s="158" t="s">
        <v>233</v>
      </c>
      <c r="I72" s="157"/>
      <c r="J72" s="156"/>
      <c r="K72" s="157" t="s">
        <v>232</v>
      </c>
      <c r="L72" s="157"/>
      <c r="M72" s="156"/>
      <c r="O72" s="55"/>
      <c r="P72" s="55"/>
      <c r="Q72" s="55"/>
      <c r="R72" s="55"/>
      <c r="S72" s="55"/>
      <c r="T72" s="55"/>
      <c r="U72" s="55"/>
      <c r="V72" s="55"/>
    </row>
    <row r="73" spans="2:25">
      <c r="B73" s="155" t="s">
        <v>1</v>
      </c>
      <c r="C73" s="154"/>
      <c r="D73" s="153" t="s">
        <v>2</v>
      </c>
      <c r="E73" s="168" t="s">
        <v>220</v>
      </c>
      <c r="F73" s="152" t="s">
        <v>219</v>
      </c>
      <c r="G73" s="151" t="s">
        <v>218</v>
      </c>
      <c r="H73" s="152" t="s">
        <v>220</v>
      </c>
      <c r="I73" s="152" t="s">
        <v>219</v>
      </c>
      <c r="J73" s="151" t="s">
        <v>218</v>
      </c>
      <c r="K73" s="168" t="s">
        <v>220</v>
      </c>
      <c r="L73" s="152" t="s">
        <v>219</v>
      </c>
      <c r="M73" s="151" t="s">
        <v>218</v>
      </c>
      <c r="O73" s="42"/>
      <c r="P73" s="42"/>
      <c r="Q73" s="42"/>
      <c r="R73" s="42"/>
      <c r="S73" s="42"/>
      <c r="T73" s="42"/>
      <c r="U73" s="42"/>
      <c r="V73" s="42"/>
    </row>
    <row r="74" spans="2:25" ht="13.5" customHeight="1">
      <c r="B74" s="150">
        <v>0.29166666666666669</v>
      </c>
      <c r="C74" s="149" t="s">
        <v>6</v>
      </c>
      <c r="D74" s="148">
        <v>0.33333333333333331</v>
      </c>
      <c r="E74" s="167">
        <v>1</v>
      </c>
      <c r="F74" s="147">
        <v>1</v>
      </c>
      <c r="G74" s="146">
        <f t="shared" ref="G74:G85" si="0">SUM(E74:F74)</f>
        <v>2</v>
      </c>
      <c r="H74" s="147">
        <v>1</v>
      </c>
      <c r="I74" s="147">
        <v>4</v>
      </c>
      <c r="J74" s="146">
        <f t="shared" ref="J74:J85" si="1">SUM(H74:I74)</f>
        <v>5</v>
      </c>
      <c r="K74" s="167">
        <v>2</v>
      </c>
      <c r="L74" s="147">
        <v>5</v>
      </c>
      <c r="M74" s="146">
        <f t="shared" ref="M74:M85" si="2">SUM(K74:L74)</f>
        <v>7</v>
      </c>
      <c r="O74" s="43"/>
      <c r="P74" s="43"/>
      <c r="Q74" s="43"/>
      <c r="R74" s="43"/>
      <c r="S74" s="43"/>
      <c r="T74" s="43"/>
      <c r="U74" s="43"/>
      <c r="V74" s="43"/>
    </row>
    <row r="75" spans="2:25" ht="13.5" customHeight="1">
      <c r="B75" s="145">
        <v>0.33333333333333331</v>
      </c>
      <c r="C75" s="144" t="s">
        <v>6</v>
      </c>
      <c r="D75" s="143">
        <v>0.375</v>
      </c>
      <c r="E75" s="166">
        <v>8</v>
      </c>
      <c r="F75" s="142">
        <v>0</v>
      </c>
      <c r="G75" s="141">
        <f t="shared" si="0"/>
        <v>8</v>
      </c>
      <c r="H75" s="142">
        <v>0</v>
      </c>
      <c r="I75" s="142">
        <v>1</v>
      </c>
      <c r="J75" s="141">
        <f t="shared" si="1"/>
        <v>1</v>
      </c>
      <c r="K75" s="166">
        <v>8</v>
      </c>
      <c r="L75" s="142">
        <v>1</v>
      </c>
      <c r="M75" s="141">
        <f t="shared" si="2"/>
        <v>9</v>
      </c>
      <c r="O75" s="43"/>
      <c r="P75" s="43"/>
      <c r="Q75" s="43"/>
      <c r="R75" s="43"/>
      <c r="S75" s="43"/>
      <c r="T75" s="43"/>
      <c r="U75" s="43"/>
      <c r="V75" s="43"/>
    </row>
    <row r="76" spans="2:25" ht="13.5" customHeight="1">
      <c r="B76" s="145">
        <v>0.375</v>
      </c>
      <c r="C76" s="144" t="s">
        <v>6</v>
      </c>
      <c r="D76" s="143">
        <v>0.41666666666666702</v>
      </c>
      <c r="E76" s="166">
        <v>0</v>
      </c>
      <c r="F76" s="142">
        <v>0</v>
      </c>
      <c r="G76" s="141">
        <f t="shared" si="0"/>
        <v>0</v>
      </c>
      <c r="H76" s="142">
        <v>3</v>
      </c>
      <c r="I76" s="142">
        <v>2</v>
      </c>
      <c r="J76" s="141">
        <f t="shared" si="1"/>
        <v>5</v>
      </c>
      <c r="K76" s="166">
        <v>3</v>
      </c>
      <c r="L76" s="142">
        <v>2</v>
      </c>
      <c r="M76" s="141">
        <f t="shared" si="2"/>
        <v>5</v>
      </c>
      <c r="O76" s="43"/>
      <c r="P76" s="43"/>
      <c r="Q76" s="43"/>
      <c r="R76" s="43"/>
      <c r="S76" s="43"/>
      <c r="T76" s="43"/>
      <c r="U76" s="43"/>
      <c r="V76" s="43"/>
    </row>
    <row r="77" spans="2:25" ht="13.5" customHeight="1">
      <c r="B77" s="145">
        <v>0.41666666666666702</v>
      </c>
      <c r="C77" s="144" t="s">
        <v>6</v>
      </c>
      <c r="D77" s="143">
        <v>0.45833333333333298</v>
      </c>
      <c r="E77" s="166">
        <v>0</v>
      </c>
      <c r="F77" s="142">
        <v>0</v>
      </c>
      <c r="G77" s="141">
        <f t="shared" si="0"/>
        <v>0</v>
      </c>
      <c r="H77" s="142">
        <v>0</v>
      </c>
      <c r="I77" s="142">
        <v>0</v>
      </c>
      <c r="J77" s="141">
        <f t="shared" si="1"/>
        <v>0</v>
      </c>
      <c r="K77" s="166">
        <v>0</v>
      </c>
      <c r="L77" s="142">
        <v>0</v>
      </c>
      <c r="M77" s="141">
        <f t="shared" si="2"/>
        <v>0</v>
      </c>
      <c r="O77" s="43"/>
      <c r="P77" s="43"/>
      <c r="Q77" s="43"/>
      <c r="R77" s="43"/>
      <c r="S77" s="43"/>
      <c r="T77" s="43"/>
      <c r="U77" s="43"/>
      <c r="V77" s="43"/>
    </row>
    <row r="78" spans="2:25" ht="13.5" customHeight="1">
      <c r="B78" s="145">
        <v>0.45833333333333398</v>
      </c>
      <c r="C78" s="144" t="s">
        <v>6</v>
      </c>
      <c r="D78" s="143">
        <v>0.5</v>
      </c>
      <c r="E78" s="166">
        <v>0</v>
      </c>
      <c r="F78" s="142">
        <v>1</v>
      </c>
      <c r="G78" s="141">
        <f t="shared" si="0"/>
        <v>1</v>
      </c>
      <c r="H78" s="142">
        <v>0</v>
      </c>
      <c r="I78" s="142">
        <v>0</v>
      </c>
      <c r="J78" s="141">
        <f t="shared" si="1"/>
        <v>0</v>
      </c>
      <c r="K78" s="166">
        <v>0</v>
      </c>
      <c r="L78" s="142">
        <v>1</v>
      </c>
      <c r="M78" s="141">
        <f t="shared" si="2"/>
        <v>1</v>
      </c>
      <c r="O78" s="43"/>
      <c r="P78" s="43"/>
      <c r="Q78" s="43"/>
      <c r="R78" s="43"/>
      <c r="S78" s="43"/>
      <c r="T78" s="43"/>
      <c r="U78" s="43"/>
      <c r="V78" s="43"/>
    </row>
    <row r="79" spans="2:25" ht="13.5" customHeight="1">
      <c r="B79" s="145">
        <v>0.5</v>
      </c>
      <c r="C79" s="144" t="s">
        <v>6</v>
      </c>
      <c r="D79" s="143">
        <v>0.54166666666666596</v>
      </c>
      <c r="E79" s="166">
        <v>4</v>
      </c>
      <c r="F79" s="142">
        <v>0</v>
      </c>
      <c r="G79" s="141">
        <f t="shared" si="0"/>
        <v>4</v>
      </c>
      <c r="H79" s="142">
        <v>0</v>
      </c>
      <c r="I79" s="142">
        <v>1</v>
      </c>
      <c r="J79" s="141">
        <f t="shared" si="1"/>
        <v>1</v>
      </c>
      <c r="K79" s="166">
        <v>4</v>
      </c>
      <c r="L79" s="142">
        <v>1</v>
      </c>
      <c r="M79" s="141">
        <f t="shared" si="2"/>
        <v>5</v>
      </c>
      <c r="O79" s="43"/>
      <c r="P79" s="43"/>
      <c r="Q79" s="43"/>
      <c r="R79" s="43"/>
      <c r="S79" s="43"/>
      <c r="T79" s="43"/>
      <c r="U79" s="43"/>
      <c r="V79" s="43"/>
    </row>
    <row r="80" spans="2:25" ht="13.5" customHeight="1">
      <c r="B80" s="145">
        <v>0.54166666666666696</v>
      </c>
      <c r="C80" s="144" t="s">
        <v>6</v>
      </c>
      <c r="D80" s="143">
        <v>0.58333333333333304</v>
      </c>
      <c r="E80" s="166">
        <v>0</v>
      </c>
      <c r="F80" s="142">
        <v>0</v>
      </c>
      <c r="G80" s="141">
        <f t="shared" si="0"/>
        <v>0</v>
      </c>
      <c r="H80" s="142">
        <v>2</v>
      </c>
      <c r="I80" s="142">
        <v>0</v>
      </c>
      <c r="J80" s="141">
        <f t="shared" si="1"/>
        <v>2</v>
      </c>
      <c r="K80" s="166">
        <v>2</v>
      </c>
      <c r="L80" s="142">
        <v>0</v>
      </c>
      <c r="M80" s="141">
        <f t="shared" si="2"/>
        <v>2</v>
      </c>
      <c r="O80" s="43"/>
      <c r="P80" s="43"/>
      <c r="Q80" s="43"/>
      <c r="R80" s="43"/>
      <c r="S80" s="43"/>
      <c r="T80" s="43"/>
      <c r="U80" s="43"/>
      <c r="V80" s="43"/>
    </row>
    <row r="81" spans="2:22" ht="13.5" customHeight="1">
      <c r="B81" s="145">
        <v>0.58333333333333304</v>
      </c>
      <c r="C81" s="144" t="s">
        <v>6</v>
      </c>
      <c r="D81" s="143">
        <v>0.625</v>
      </c>
      <c r="E81" s="166">
        <v>2</v>
      </c>
      <c r="F81" s="142">
        <v>1</v>
      </c>
      <c r="G81" s="141">
        <f t="shared" si="0"/>
        <v>3</v>
      </c>
      <c r="H81" s="142">
        <v>8</v>
      </c>
      <c r="I81" s="142">
        <v>0</v>
      </c>
      <c r="J81" s="141">
        <f t="shared" si="1"/>
        <v>8</v>
      </c>
      <c r="K81" s="166">
        <v>10</v>
      </c>
      <c r="L81" s="142">
        <v>1</v>
      </c>
      <c r="M81" s="141">
        <f t="shared" si="2"/>
        <v>11</v>
      </c>
      <c r="O81" s="43"/>
      <c r="P81" s="43"/>
      <c r="Q81" s="43"/>
      <c r="R81" s="43"/>
      <c r="S81" s="43"/>
      <c r="T81" s="43"/>
      <c r="U81" s="43"/>
      <c r="V81" s="43"/>
    </row>
    <row r="82" spans="2:22" ht="13.5" customHeight="1">
      <c r="B82" s="145">
        <v>0.625</v>
      </c>
      <c r="C82" s="144" t="s">
        <v>6</v>
      </c>
      <c r="D82" s="143">
        <v>0.66666666666666596</v>
      </c>
      <c r="E82" s="166">
        <v>2</v>
      </c>
      <c r="F82" s="142">
        <v>0</v>
      </c>
      <c r="G82" s="141">
        <f t="shared" si="0"/>
        <v>2</v>
      </c>
      <c r="H82" s="142">
        <v>3</v>
      </c>
      <c r="I82" s="142">
        <v>1</v>
      </c>
      <c r="J82" s="141">
        <f t="shared" si="1"/>
        <v>4</v>
      </c>
      <c r="K82" s="166">
        <v>5</v>
      </c>
      <c r="L82" s="142">
        <v>1</v>
      </c>
      <c r="M82" s="141">
        <f t="shared" si="2"/>
        <v>6</v>
      </c>
      <c r="O82" s="43"/>
      <c r="P82" s="43"/>
      <c r="Q82" s="43"/>
      <c r="R82" s="43"/>
      <c r="S82" s="43"/>
      <c r="T82" s="43"/>
      <c r="U82" s="43"/>
      <c r="V82" s="43"/>
    </row>
    <row r="83" spans="2:22" ht="13.5" customHeight="1">
      <c r="B83" s="145">
        <v>0.66666666666666696</v>
      </c>
      <c r="C83" s="144" t="s">
        <v>6</v>
      </c>
      <c r="D83" s="143">
        <v>0.70833333333333304</v>
      </c>
      <c r="E83" s="166">
        <v>4</v>
      </c>
      <c r="F83" s="142">
        <v>1</v>
      </c>
      <c r="G83" s="141">
        <f t="shared" si="0"/>
        <v>5</v>
      </c>
      <c r="H83" s="142">
        <v>9</v>
      </c>
      <c r="I83" s="142">
        <v>2</v>
      </c>
      <c r="J83" s="141">
        <f t="shared" si="1"/>
        <v>11</v>
      </c>
      <c r="K83" s="166">
        <v>13</v>
      </c>
      <c r="L83" s="142">
        <v>3</v>
      </c>
      <c r="M83" s="141">
        <f t="shared" si="2"/>
        <v>16</v>
      </c>
      <c r="O83" s="43"/>
      <c r="P83" s="43"/>
      <c r="Q83" s="43"/>
      <c r="R83" s="43"/>
      <c r="S83" s="43"/>
      <c r="T83" s="43"/>
      <c r="U83" s="43"/>
      <c r="V83" s="43"/>
    </row>
    <row r="84" spans="2:22" ht="13.5" customHeight="1">
      <c r="B84" s="145">
        <v>0.70833333333333304</v>
      </c>
      <c r="C84" s="144" t="s">
        <v>6</v>
      </c>
      <c r="D84" s="143">
        <v>0.75</v>
      </c>
      <c r="E84" s="166">
        <v>0</v>
      </c>
      <c r="F84" s="142">
        <v>0</v>
      </c>
      <c r="G84" s="141">
        <f t="shared" si="0"/>
        <v>0</v>
      </c>
      <c r="H84" s="142">
        <v>1</v>
      </c>
      <c r="I84" s="142">
        <v>0</v>
      </c>
      <c r="J84" s="141">
        <f t="shared" si="1"/>
        <v>1</v>
      </c>
      <c r="K84" s="166">
        <v>1</v>
      </c>
      <c r="L84" s="142">
        <v>0</v>
      </c>
      <c r="M84" s="141">
        <f t="shared" si="2"/>
        <v>1</v>
      </c>
      <c r="O84" s="43"/>
      <c r="P84" s="43"/>
      <c r="Q84" s="43"/>
      <c r="R84" s="43"/>
      <c r="S84" s="43"/>
      <c r="T84" s="43"/>
      <c r="U84" s="43"/>
      <c r="V84" s="43"/>
    </row>
    <row r="85" spans="2:22" ht="13.5" customHeight="1" thickBot="1">
      <c r="B85" s="145">
        <v>0.75</v>
      </c>
      <c r="C85" s="144" t="s">
        <v>6</v>
      </c>
      <c r="D85" s="143">
        <v>0.79166666666666696</v>
      </c>
      <c r="E85" s="166">
        <v>0</v>
      </c>
      <c r="F85" s="142">
        <v>1</v>
      </c>
      <c r="G85" s="141">
        <f t="shared" si="0"/>
        <v>1</v>
      </c>
      <c r="H85" s="142">
        <v>1</v>
      </c>
      <c r="I85" s="142">
        <v>3</v>
      </c>
      <c r="J85" s="141">
        <f t="shared" si="1"/>
        <v>4</v>
      </c>
      <c r="K85" s="166">
        <v>1</v>
      </c>
      <c r="L85" s="142">
        <v>4</v>
      </c>
      <c r="M85" s="141">
        <f t="shared" si="2"/>
        <v>5</v>
      </c>
      <c r="O85" s="43"/>
      <c r="P85" s="43"/>
      <c r="Q85" s="43"/>
      <c r="R85" s="43"/>
      <c r="S85" s="43"/>
      <c r="T85" s="43"/>
      <c r="U85" s="43"/>
      <c r="V85" s="43"/>
    </row>
    <row r="86" spans="2:22" ht="14.25" customHeight="1" thickTop="1">
      <c r="B86" s="140"/>
      <c r="C86" s="139" t="s">
        <v>13</v>
      </c>
      <c r="D86" s="138"/>
      <c r="E86" s="165">
        <f t="shared" ref="E86:M86" si="3">SUM(E74:E85)</f>
        <v>21</v>
      </c>
      <c r="F86" s="137">
        <f t="shared" si="3"/>
        <v>5</v>
      </c>
      <c r="G86" s="136">
        <f t="shared" si="3"/>
        <v>26</v>
      </c>
      <c r="H86" s="137">
        <f t="shared" si="3"/>
        <v>28</v>
      </c>
      <c r="I86" s="137">
        <f t="shared" si="3"/>
        <v>14</v>
      </c>
      <c r="J86" s="136">
        <f t="shared" si="3"/>
        <v>42</v>
      </c>
      <c r="K86" s="165">
        <f t="shared" si="3"/>
        <v>49</v>
      </c>
      <c r="L86" s="137">
        <f t="shared" si="3"/>
        <v>19</v>
      </c>
      <c r="M86" s="136">
        <f t="shared" si="3"/>
        <v>68</v>
      </c>
      <c r="O86" s="7"/>
      <c r="P86" s="7"/>
      <c r="Q86" s="7"/>
      <c r="R86" s="7"/>
      <c r="S86" s="7"/>
      <c r="T86" s="7"/>
      <c r="U86" s="7"/>
      <c r="V86" s="7"/>
    </row>
    <row r="87" spans="2:22">
      <c r="B87" s="164"/>
      <c r="C87" s="163"/>
      <c r="D87" s="163"/>
      <c r="E87" s="162"/>
      <c r="F87" s="162"/>
      <c r="G87" s="162"/>
      <c r="H87" s="162"/>
      <c r="I87" s="162"/>
      <c r="J87" s="162"/>
      <c r="K87" s="162"/>
      <c r="L87" s="162"/>
      <c r="M87" s="162"/>
    </row>
    <row r="88" spans="2:22">
      <c r="B88" s="161"/>
      <c r="C88" s="160"/>
      <c r="D88" s="159" t="s">
        <v>0</v>
      </c>
      <c r="E88" s="158"/>
      <c r="F88" s="157"/>
      <c r="G88" s="156"/>
      <c r="H88" s="158"/>
      <c r="I88" s="157"/>
      <c r="J88" s="156"/>
      <c r="K88" s="158"/>
      <c r="L88" s="157"/>
      <c r="M88" s="156"/>
    </row>
    <row r="89" spans="2:22">
      <c r="B89" s="155" t="s">
        <v>1</v>
      </c>
      <c r="C89" s="154"/>
      <c r="D89" s="153" t="s">
        <v>2</v>
      </c>
      <c r="E89" s="152" t="s">
        <v>220</v>
      </c>
      <c r="F89" s="152" t="s">
        <v>219</v>
      </c>
      <c r="G89" s="151" t="s">
        <v>218</v>
      </c>
      <c r="H89" s="152" t="s">
        <v>220</v>
      </c>
      <c r="I89" s="152" t="s">
        <v>219</v>
      </c>
      <c r="J89" s="151" t="s">
        <v>218</v>
      </c>
      <c r="K89" s="152" t="s">
        <v>220</v>
      </c>
      <c r="L89" s="152" t="s">
        <v>219</v>
      </c>
      <c r="M89" s="151" t="s">
        <v>218</v>
      </c>
    </row>
    <row r="90" spans="2:22">
      <c r="B90" s="150">
        <v>0.29166666666666669</v>
      </c>
      <c r="C90" s="149" t="s">
        <v>6</v>
      </c>
      <c r="D90" s="148">
        <v>0.33333333333333331</v>
      </c>
      <c r="E90" s="147"/>
      <c r="F90" s="147"/>
      <c r="G90" s="146">
        <f t="shared" ref="G90:G101" si="4">SUM(E90:F90)</f>
        <v>0</v>
      </c>
      <c r="H90" s="147"/>
      <c r="I90" s="147"/>
      <c r="J90" s="146">
        <f t="shared" ref="J90:J101" si="5">SUM(H90:I90)</f>
        <v>0</v>
      </c>
      <c r="K90" s="147"/>
      <c r="L90" s="147"/>
      <c r="M90" s="146">
        <f t="shared" ref="M90:M101" si="6">SUM(K90:L90)</f>
        <v>0</v>
      </c>
    </row>
    <row r="91" spans="2:22">
      <c r="B91" s="145">
        <v>0.33333333333333331</v>
      </c>
      <c r="C91" s="144" t="s">
        <v>6</v>
      </c>
      <c r="D91" s="143">
        <v>0.375</v>
      </c>
      <c r="E91" s="142"/>
      <c r="F91" s="142"/>
      <c r="G91" s="141">
        <f t="shared" si="4"/>
        <v>0</v>
      </c>
      <c r="H91" s="142"/>
      <c r="I91" s="142"/>
      <c r="J91" s="141">
        <f t="shared" si="5"/>
        <v>0</v>
      </c>
      <c r="K91" s="142"/>
      <c r="L91" s="142"/>
      <c r="M91" s="141">
        <f t="shared" si="6"/>
        <v>0</v>
      </c>
    </row>
    <row r="92" spans="2:22">
      <c r="B92" s="145">
        <v>0.375</v>
      </c>
      <c r="C92" s="144" t="s">
        <v>6</v>
      </c>
      <c r="D92" s="143">
        <v>0.41666666666666702</v>
      </c>
      <c r="E92" s="142"/>
      <c r="F92" s="142"/>
      <c r="G92" s="141">
        <f t="shared" si="4"/>
        <v>0</v>
      </c>
      <c r="H92" s="142"/>
      <c r="I92" s="142"/>
      <c r="J92" s="141">
        <f t="shared" si="5"/>
        <v>0</v>
      </c>
      <c r="K92" s="142"/>
      <c r="L92" s="142"/>
      <c r="M92" s="141">
        <f t="shared" si="6"/>
        <v>0</v>
      </c>
    </row>
    <row r="93" spans="2:22">
      <c r="B93" s="145">
        <v>0.41666666666666702</v>
      </c>
      <c r="C93" s="144" t="s">
        <v>6</v>
      </c>
      <c r="D93" s="143">
        <v>0.45833333333333298</v>
      </c>
      <c r="E93" s="142"/>
      <c r="F93" s="142"/>
      <c r="G93" s="141">
        <f t="shared" si="4"/>
        <v>0</v>
      </c>
      <c r="H93" s="142"/>
      <c r="I93" s="142"/>
      <c r="J93" s="141">
        <f t="shared" si="5"/>
        <v>0</v>
      </c>
      <c r="K93" s="142"/>
      <c r="L93" s="142"/>
      <c r="M93" s="141">
        <f t="shared" si="6"/>
        <v>0</v>
      </c>
    </row>
    <row r="94" spans="2:22">
      <c r="B94" s="145">
        <v>0.45833333333333398</v>
      </c>
      <c r="C94" s="144" t="s">
        <v>6</v>
      </c>
      <c r="D94" s="143">
        <v>0.5</v>
      </c>
      <c r="E94" s="142"/>
      <c r="F94" s="142"/>
      <c r="G94" s="141">
        <f t="shared" si="4"/>
        <v>0</v>
      </c>
      <c r="H94" s="142"/>
      <c r="I94" s="142"/>
      <c r="J94" s="141">
        <f t="shared" si="5"/>
        <v>0</v>
      </c>
      <c r="K94" s="142"/>
      <c r="L94" s="142"/>
      <c r="M94" s="141">
        <f t="shared" si="6"/>
        <v>0</v>
      </c>
    </row>
    <row r="95" spans="2:22">
      <c r="B95" s="145">
        <v>0.5</v>
      </c>
      <c r="C95" s="144" t="s">
        <v>6</v>
      </c>
      <c r="D95" s="143">
        <v>0.54166666666666596</v>
      </c>
      <c r="E95" s="142"/>
      <c r="F95" s="142"/>
      <c r="G95" s="141">
        <f t="shared" si="4"/>
        <v>0</v>
      </c>
      <c r="H95" s="142"/>
      <c r="I95" s="142"/>
      <c r="J95" s="141">
        <f t="shared" si="5"/>
        <v>0</v>
      </c>
      <c r="K95" s="142"/>
      <c r="L95" s="142"/>
      <c r="M95" s="141">
        <f t="shared" si="6"/>
        <v>0</v>
      </c>
    </row>
    <row r="96" spans="2:22">
      <c r="B96" s="145">
        <v>0.54166666666666696</v>
      </c>
      <c r="C96" s="144" t="s">
        <v>6</v>
      </c>
      <c r="D96" s="143">
        <v>0.58333333333333304</v>
      </c>
      <c r="E96" s="142"/>
      <c r="F96" s="142"/>
      <c r="G96" s="141">
        <f t="shared" si="4"/>
        <v>0</v>
      </c>
      <c r="H96" s="142"/>
      <c r="I96" s="142"/>
      <c r="J96" s="141">
        <f t="shared" si="5"/>
        <v>0</v>
      </c>
      <c r="K96" s="142"/>
      <c r="L96" s="142"/>
      <c r="M96" s="141">
        <f t="shared" si="6"/>
        <v>0</v>
      </c>
    </row>
    <row r="97" spans="2:13">
      <c r="B97" s="145">
        <v>0.58333333333333304</v>
      </c>
      <c r="C97" s="144" t="s">
        <v>6</v>
      </c>
      <c r="D97" s="143">
        <v>0.625</v>
      </c>
      <c r="E97" s="142"/>
      <c r="F97" s="142"/>
      <c r="G97" s="141">
        <f t="shared" si="4"/>
        <v>0</v>
      </c>
      <c r="H97" s="142"/>
      <c r="I97" s="142"/>
      <c r="J97" s="141">
        <f t="shared" si="5"/>
        <v>0</v>
      </c>
      <c r="K97" s="142"/>
      <c r="L97" s="142"/>
      <c r="M97" s="141">
        <f t="shared" si="6"/>
        <v>0</v>
      </c>
    </row>
    <row r="98" spans="2:13">
      <c r="B98" s="145">
        <v>0.625</v>
      </c>
      <c r="C98" s="144" t="s">
        <v>6</v>
      </c>
      <c r="D98" s="143">
        <v>0.66666666666666596</v>
      </c>
      <c r="E98" s="142"/>
      <c r="F98" s="142"/>
      <c r="G98" s="141">
        <f t="shared" si="4"/>
        <v>0</v>
      </c>
      <c r="H98" s="142"/>
      <c r="I98" s="142"/>
      <c r="J98" s="141">
        <f t="shared" si="5"/>
        <v>0</v>
      </c>
      <c r="K98" s="142"/>
      <c r="L98" s="142"/>
      <c r="M98" s="141">
        <f t="shared" si="6"/>
        <v>0</v>
      </c>
    </row>
    <row r="99" spans="2:13">
      <c r="B99" s="145">
        <v>0.66666666666666696</v>
      </c>
      <c r="C99" s="144" t="s">
        <v>6</v>
      </c>
      <c r="D99" s="143">
        <v>0.70833333333333304</v>
      </c>
      <c r="E99" s="142"/>
      <c r="F99" s="142"/>
      <c r="G99" s="141">
        <f t="shared" si="4"/>
        <v>0</v>
      </c>
      <c r="H99" s="142"/>
      <c r="I99" s="142"/>
      <c r="J99" s="141">
        <f t="shared" si="5"/>
        <v>0</v>
      </c>
      <c r="K99" s="142"/>
      <c r="L99" s="142"/>
      <c r="M99" s="141">
        <f t="shared" si="6"/>
        <v>0</v>
      </c>
    </row>
    <row r="100" spans="2:13">
      <c r="B100" s="145">
        <v>0.70833333333333304</v>
      </c>
      <c r="C100" s="144" t="s">
        <v>6</v>
      </c>
      <c r="D100" s="143">
        <v>0.75</v>
      </c>
      <c r="E100" s="142"/>
      <c r="F100" s="142"/>
      <c r="G100" s="141">
        <f t="shared" si="4"/>
        <v>0</v>
      </c>
      <c r="H100" s="142"/>
      <c r="I100" s="142"/>
      <c r="J100" s="141">
        <f t="shared" si="5"/>
        <v>0</v>
      </c>
      <c r="K100" s="142"/>
      <c r="L100" s="142"/>
      <c r="M100" s="141">
        <f t="shared" si="6"/>
        <v>0</v>
      </c>
    </row>
    <row r="101" spans="2:13" ht="12.75" thickBot="1">
      <c r="B101" s="145">
        <v>0.75</v>
      </c>
      <c r="C101" s="144" t="s">
        <v>6</v>
      </c>
      <c r="D101" s="143">
        <v>0.79166666666666696</v>
      </c>
      <c r="E101" s="142"/>
      <c r="F101" s="142"/>
      <c r="G101" s="141">
        <f t="shared" si="4"/>
        <v>0</v>
      </c>
      <c r="H101" s="142"/>
      <c r="I101" s="142"/>
      <c r="J101" s="141">
        <f t="shared" si="5"/>
        <v>0</v>
      </c>
      <c r="K101" s="142"/>
      <c r="L101" s="142"/>
      <c r="M101" s="141">
        <f t="shared" si="6"/>
        <v>0</v>
      </c>
    </row>
    <row r="102" spans="2:13" ht="12.75" thickTop="1">
      <c r="B102" s="140"/>
      <c r="C102" s="139" t="s">
        <v>13</v>
      </c>
      <c r="D102" s="138"/>
      <c r="E102" s="137">
        <f t="shared" ref="E102:M102" si="7">SUM(E90:E101)</f>
        <v>0</v>
      </c>
      <c r="F102" s="137">
        <f t="shared" si="7"/>
        <v>0</v>
      </c>
      <c r="G102" s="136">
        <f t="shared" si="7"/>
        <v>0</v>
      </c>
      <c r="H102" s="137">
        <f t="shared" si="7"/>
        <v>0</v>
      </c>
      <c r="I102" s="137">
        <f t="shared" si="7"/>
        <v>0</v>
      </c>
      <c r="J102" s="136">
        <f t="shared" si="7"/>
        <v>0</v>
      </c>
      <c r="K102" s="137">
        <f t="shared" si="7"/>
        <v>0</v>
      </c>
      <c r="L102" s="137">
        <f t="shared" si="7"/>
        <v>0</v>
      </c>
      <c r="M102" s="136">
        <f t="shared" si="7"/>
        <v>0</v>
      </c>
    </row>
  </sheetData>
  <mergeCells count="7">
    <mergeCell ref="N5:N13"/>
    <mergeCell ref="B44:I44"/>
    <mergeCell ref="J44:Q44"/>
    <mergeCell ref="R44:Y44"/>
    <mergeCell ref="B70:I70"/>
    <mergeCell ref="J70:Q70"/>
    <mergeCell ref="R70:Y70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5" sqref="M2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16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147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145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1</v>
      </c>
      <c r="F23" s="99">
        <v>0</v>
      </c>
      <c r="G23" s="99"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25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144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1</v>
      </c>
      <c r="F29" s="81">
        <f t="shared" si="9"/>
        <v>0</v>
      </c>
      <c r="G29" s="81">
        <f t="shared" si="9"/>
        <v>0</v>
      </c>
      <c r="H29" s="81">
        <f t="shared" si="9"/>
        <v>1</v>
      </c>
      <c r="I29" s="81">
        <f t="shared" si="9"/>
        <v>0</v>
      </c>
      <c r="J29" s="81">
        <f t="shared" si="9"/>
        <v>1</v>
      </c>
      <c r="K29" s="80">
        <f t="shared" si="3"/>
        <v>0</v>
      </c>
      <c r="L29" s="79">
        <f t="shared" si="4"/>
        <v>25</v>
      </c>
    </row>
    <row r="30" spans="2:12" ht="14.45" customHeight="1" thickTop="1">
      <c r="B30" s="110" t="s">
        <v>143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142</v>
      </c>
      <c r="C31" s="107"/>
      <c r="D31" s="106">
        <v>0</v>
      </c>
      <c r="E31" s="105">
        <v>0</v>
      </c>
      <c r="F31" s="105">
        <v>0</v>
      </c>
      <c r="G31" s="105">
        <v>0</v>
      </c>
      <c r="H31" s="105">
        <f t="shared" si="10"/>
        <v>0</v>
      </c>
      <c r="I31" s="105">
        <f t="shared" si="11"/>
        <v>0</v>
      </c>
      <c r="J31" s="105">
        <f t="shared" si="12"/>
        <v>0</v>
      </c>
      <c r="K31" s="104">
        <f t="shared" si="3"/>
        <v>0</v>
      </c>
      <c r="L31" s="103">
        <f t="shared" si="4"/>
        <v>0</v>
      </c>
    </row>
    <row r="32" spans="2:12" ht="14.45" customHeight="1">
      <c r="B32" s="108" t="s">
        <v>141</v>
      </c>
      <c r="C32" s="107"/>
      <c r="D32" s="106">
        <v>0</v>
      </c>
      <c r="E32" s="105">
        <v>0</v>
      </c>
      <c r="F32" s="105">
        <v>0</v>
      </c>
      <c r="G32" s="105">
        <v>0</v>
      </c>
      <c r="H32" s="105">
        <f t="shared" si="10"/>
        <v>0</v>
      </c>
      <c r="I32" s="105">
        <f t="shared" si="11"/>
        <v>0</v>
      </c>
      <c r="J32" s="105">
        <f t="shared" si="12"/>
        <v>0</v>
      </c>
      <c r="K32" s="104">
        <f t="shared" si="3"/>
        <v>0</v>
      </c>
      <c r="L32" s="103">
        <f t="shared" si="4"/>
        <v>0</v>
      </c>
    </row>
    <row r="33" spans="2:12" ht="14.45" customHeight="1">
      <c r="B33" s="108" t="s">
        <v>140</v>
      </c>
      <c r="C33" s="107"/>
      <c r="D33" s="106">
        <v>1</v>
      </c>
      <c r="E33" s="105">
        <v>0</v>
      </c>
      <c r="F33" s="105">
        <v>0</v>
      </c>
      <c r="G33" s="105">
        <v>0</v>
      </c>
      <c r="H33" s="105">
        <f t="shared" si="10"/>
        <v>1</v>
      </c>
      <c r="I33" s="105">
        <f t="shared" si="11"/>
        <v>0</v>
      </c>
      <c r="J33" s="105">
        <f t="shared" si="12"/>
        <v>1</v>
      </c>
      <c r="K33" s="104">
        <f t="shared" si="3"/>
        <v>0</v>
      </c>
      <c r="L33" s="103">
        <f t="shared" si="4"/>
        <v>25</v>
      </c>
    </row>
    <row r="34" spans="2:12" ht="14.45" customHeight="1">
      <c r="B34" s="108" t="s">
        <v>139</v>
      </c>
      <c r="C34" s="107"/>
      <c r="D34" s="106">
        <v>0</v>
      </c>
      <c r="E34" s="105">
        <v>1</v>
      </c>
      <c r="F34" s="105">
        <v>0</v>
      </c>
      <c r="G34" s="105">
        <v>0</v>
      </c>
      <c r="H34" s="105">
        <f t="shared" si="10"/>
        <v>1</v>
      </c>
      <c r="I34" s="105">
        <f t="shared" si="11"/>
        <v>0</v>
      </c>
      <c r="J34" s="105">
        <f t="shared" si="12"/>
        <v>1</v>
      </c>
      <c r="K34" s="104">
        <f t="shared" si="3"/>
        <v>0</v>
      </c>
      <c r="L34" s="103">
        <f t="shared" si="4"/>
        <v>25</v>
      </c>
    </row>
    <row r="35" spans="2:12" ht="14.45" customHeight="1">
      <c r="B35" s="108" t="s">
        <v>138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137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136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1</v>
      </c>
      <c r="E42" s="93">
        <v>0</v>
      </c>
      <c r="F42" s="93">
        <v>0</v>
      </c>
      <c r="G42" s="93"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25</v>
      </c>
    </row>
    <row r="43" spans="2:12" ht="14.45" customHeight="1">
      <c r="B43" s="90" t="s">
        <v>135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1</v>
      </c>
      <c r="I44" s="81">
        <f t="shared" si="13"/>
        <v>0</v>
      </c>
      <c r="J44" s="81">
        <f t="shared" si="13"/>
        <v>1</v>
      </c>
      <c r="K44" s="80">
        <f t="shared" si="3"/>
        <v>0</v>
      </c>
      <c r="L44" s="79">
        <f t="shared" si="4"/>
        <v>25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134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</v>
      </c>
      <c r="E52" s="75">
        <f t="shared" si="18"/>
        <v>2</v>
      </c>
      <c r="F52" s="75">
        <f t="shared" si="18"/>
        <v>0</v>
      </c>
      <c r="G52" s="75">
        <f t="shared" si="18"/>
        <v>0</v>
      </c>
      <c r="H52" s="75">
        <f t="shared" si="18"/>
        <v>4</v>
      </c>
      <c r="I52" s="75">
        <f t="shared" si="18"/>
        <v>0</v>
      </c>
      <c r="J52" s="75">
        <f t="shared" si="18"/>
        <v>4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17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147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11.1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145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1</v>
      </c>
      <c r="I22" s="81">
        <f t="shared" si="5"/>
        <v>0</v>
      </c>
      <c r="J22" s="81">
        <f t="shared" si="5"/>
        <v>1</v>
      </c>
      <c r="K22" s="80">
        <f t="shared" si="3"/>
        <v>0</v>
      </c>
      <c r="L22" s="79">
        <f t="shared" si="4"/>
        <v>11.1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1</v>
      </c>
      <c r="F25" s="93">
        <v>0</v>
      </c>
      <c r="G25" s="93"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11.1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144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1</v>
      </c>
      <c r="F29" s="81">
        <f t="shared" si="9"/>
        <v>0</v>
      </c>
      <c r="G29" s="81">
        <f t="shared" si="9"/>
        <v>0</v>
      </c>
      <c r="H29" s="81">
        <f t="shared" si="9"/>
        <v>1</v>
      </c>
      <c r="I29" s="81">
        <f t="shared" si="9"/>
        <v>0</v>
      </c>
      <c r="J29" s="81">
        <f t="shared" si="9"/>
        <v>1</v>
      </c>
      <c r="K29" s="80">
        <f t="shared" si="3"/>
        <v>0</v>
      </c>
      <c r="L29" s="79">
        <f t="shared" si="4"/>
        <v>11.1</v>
      </c>
    </row>
    <row r="30" spans="2:12" ht="14.45" customHeight="1" thickTop="1">
      <c r="B30" s="110" t="s">
        <v>143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142</v>
      </c>
      <c r="C31" s="107"/>
      <c r="D31" s="106">
        <v>1</v>
      </c>
      <c r="E31" s="105">
        <v>1</v>
      </c>
      <c r="F31" s="105">
        <v>0</v>
      </c>
      <c r="G31" s="105">
        <v>0</v>
      </c>
      <c r="H31" s="105">
        <f t="shared" si="10"/>
        <v>2</v>
      </c>
      <c r="I31" s="105">
        <f t="shared" si="11"/>
        <v>0</v>
      </c>
      <c r="J31" s="105">
        <f t="shared" si="12"/>
        <v>2</v>
      </c>
      <c r="K31" s="104">
        <f t="shared" si="3"/>
        <v>0</v>
      </c>
      <c r="L31" s="103">
        <f t="shared" si="4"/>
        <v>22.2</v>
      </c>
    </row>
    <row r="32" spans="2:12" ht="14.45" customHeight="1">
      <c r="B32" s="108" t="s">
        <v>141</v>
      </c>
      <c r="C32" s="107"/>
      <c r="D32" s="106">
        <v>0</v>
      </c>
      <c r="E32" s="105">
        <v>1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11.1</v>
      </c>
    </row>
    <row r="33" spans="2:12" ht="14.45" customHeight="1">
      <c r="B33" s="108" t="s">
        <v>140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139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138</v>
      </c>
      <c r="C35" s="107"/>
      <c r="D35" s="106">
        <v>0</v>
      </c>
      <c r="E35" s="105">
        <v>1</v>
      </c>
      <c r="F35" s="105">
        <v>0</v>
      </c>
      <c r="G35" s="105">
        <v>0</v>
      </c>
      <c r="H35" s="105">
        <f t="shared" si="10"/>
        <v>1</v>
      </c>
      <c r="I35" s="105">
        <f t="shared" si="11"/>
        <v>0</v>
      </c>
      <c r="J35" s="105">
        <f t="shared" si="12"/>
        <v>1</v>
      </c>
      <c r="K35" s="104">
        <f t="shared" si="3"/>
        <v>0</v>
      </c>
      <c r="L35" s="103">
        <f t="shared" si="4"/>
        <v>11.1</v>
      </c>
    </row>
    <row r="36" spans="2:12" ht="14.45" customHeight="1">
      <c r="B36" s="108" t="s">
        <v>137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136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1</v>
      </c>
      <c r="E39" s="93">
        <v>0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11.1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1</v>
      </c>
      <c r="F41" s="93">
        <v>0</v>
      </c>
      <c r="G41" s="93">
        <v>0</v>
      </c>
      <c r="H41" s="93">
        <f t="shared" si="10"/>
        <v>1</v>
      </c>
      <c r="I41" s="93">
        <f t="shared" si="11"/>
        <v>0</v>
      </c>
      <c r="J41" s="93">
        <f t="shared" si="12"/>
        <v>1</v>
      </c>
      <c r="K41" s="92">
        <f t="shared" si="3"/>
        <v>0</v>
      </c>
      <c r="L41" s="91">
        <f t="shared" si="4"/>
        <v>11.1</v>
      </c>
    </row>
    <row r="42" spans="2:12" ht="14.45" customHeight="1">
      <c r="B42" s="96" t="s">
        <v>95</v>
      </c>
      <c r="C42" s="95"/>
      <c r="D42" s="94">
        <v>1</v>
      </c>
      <c r="E42" s="93">
        <v>0</v>
      </c>
      <c r="F42" s="93">
        <v>0</v>
      </c>
      <c r="G42" s="93"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11.1</v>
      </c>
    </row>
    <row r="43" spans="2:12" ht="14.45" customHeight="1">
      <c r="B43" s="90" t="s">
        <v>135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</v>
      </c>
      <c r="E44" s="81">
        <f t="shared" si="13"/>
        <v>1</v>
      </c>
      <c r="F44" s="81">
        <f t="shared" si="13"/>
        <v>0</v>
      </c>
      <c r="G44" s="81">
        <f t="shared" si="13"/>
        <v>0</v>
      </c>
      <c r="H44" s="81">
        <f t="shared" si="13"/>
        <v>3</v>
      </c>
      <c r="I44" s="81">
        <f t="shared" si="13"/>
        <v>0</v>
      </c>
      <c r="J44" s="81">
        <f t="shared" si="13"/>
        <v>3</v>
      </c>
      <c r="K44" s="80">
        <f t="shared" si="3"/>
        <v>0</v>
      </c>
      <c r="L44" s="79">
        <f t="shared" si="4"/>
        <v>33.299999999999997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134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</v>
      </c>
      <c r="E52" s="75">
        <f t="shared" si="18"/>
        <v>5</v>
      </c>
      <c r="F52" s="75">
        <f t="shared" si="18"/>
        <v>0</v>
      </c>
      <c r="G52" s="75">
        <f t="shared" si="18"/>
        <v>0</v>
      </c>
      <c r="H52" s="75">
        <f t="shared" si="18"/>
        <v>9</v>
      </c>
      <c r="I52" s="75">
        <f t="shared" si="18"/>
        <v>0</v>
      </c>
      <c r="J52" s="75">
        <f t="shared" si="18"/>
        <v>9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448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448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448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448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28</v>
      </c>
      <c r="G8" s="448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448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448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449" t="s">
        <v>37</v>
      </c>
      <c r="E14" s="450"/>
      <c r="F14" s="450"/>
      <c r="G14" s="450"/>
      <c r="H14" s="450"/>
      <c r="I14" s="450"/>
      <c r="J14" s="450"/>
      <c r="K14" s="450"/>
      <c r="L14" s="451"/>
    </row>
    <row r="15" spans="2:14" ht="28.9" customHeight="1">
      <c r="B15" s="115" t="s">
        <v>123</v>
      </c>
      <c r="C15" s="114" t="s">
        <v>122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150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147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145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144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>
      <c r="B30" s="110" t="s">
        <v>143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>
      <c r="B31" s="108" t="s">
        <v>142</v>
      </c>
      <c r="C31" s="107"/>
      <c r="D31" s="106">
        <v>0</v>
      </c>
      <c r="E31" s="105">
        <v>0</v>
      </c>
      <c r="F31" s="105">
        <v>0</v>
      </c>
      <c r="G31" s="105">
        <v>0</v>
      </c>
      <c r="H31" s="105">
        <f t="shared" si="10"/>
        <v>0</v>
      </c>
      <c r="I31" s="105">
        <f t="shared" si="11"/>
        <v>0</v>
      </c>
      <c r="J31" s="105">
        <f t="shared" si="12"/>
        <v>0</v>
      </c>
      <c r="K31" s="104">
        <f t="shared" si="3"/>
        <v>0</v>
      </c>
      <c r="L31" s="103">
        <f t="shared" si="4"/>
        <v>0</v>
      </c>
    </row>
    <row r="32" spans="2:12" ht="14.45" customHeight="1">
      <c r="B32" s="108" t="s">
        <v>141</v>
      </c>
      <c r="C32" s="107"/>
      <c r="D32" s="106">
        <v>0</v>
      </c>
      <c r="E32" s="105">
        <v>1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100</v>
      </c>
    </row>
    <row r="33" spans="2:12" ht="14.45" customHeight="1">
      <c r="B33" s="108" t="s">
        <v>140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139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>
      <c r="B35" s="108" t="s">
        <v>138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137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>
      <c r="B37" s="108" t="s">
        <v>136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135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134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0</v>
      </c>
      <c r="E52" s="75">
        <f t="shared" si="18"/>
        <v>1</v>
      </c>
      <c r="F52" s="75">
        <f t="shared" si="18"/>
        <v>0</v>
      </c>
      <c r="G52" s="75">
        <f t="shared" si="18"/>
        <v>0</v>
      </c>
      <c r="H52" s="75">
        <f t="shared" si="18"/>
        <v>1</v>
      </c>
      <c r="I52" s="75">
        <f t="shared" si="18"/>
        <v>0</v>
      </c>
      <c r="J52" s="75">
        <f t="shared" si="18"/>
        <v>1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96</vt:i4>
      </vt:variant>
    </vt:vector>
  </HeadingPairs>
  <TitlesOfParts>
    <vt:vector size="156" baseType="lpstr">
      <vt:lpstr>調査地点図(1)</vt:lpstr>
      <vt:lpstr>自動車交通量(交差点計)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【方向別】自動車交通量(14)</vt:lpstr>
      <vt:lpstr>【方向別】自動車交通量(15)</vt:lpstr>
      <vt:lpstr>【方向別】自動車交通量(16)</vt:lpstr>
      <vt:lpstr>【方向別】自動車交通量(17)</vt:lpstr>
      <vt:lpstr>【方向別】自動車交通量(18)</vt:lpstr>
      <vt:lpstr>【方向別】自動車交通量(19)</vt:lpstr>
      <vt:lpstr>【方向別】自動車交通量(20)</vt:lpstr>
      <vt:lpstr>横断構成図</vt:lpstr>
      <vt:lpstr>階梯図</vt:lpstr>
      <vt:lpstr>現示秒数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【断面別】自動車交通量(C断面流入)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【断面別】自動車交通量(E断面流入)</vt:lpstr>
      <vt:lpstr>【断面別】自動車交通量(E断面流出)</vt:lpstr>
      <vt:lpstr>【断面別】自動車交通量(E断面計)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自動車変動図(8)</vt:lpstr>
      <vt:lpstr>自動車変動図(9)</vt:lpstr>
      <vt:lpstr>渋滞長(1)</vt:lpstr>
      <vt:lpstr>渋滞長(2)</vt:lpstr>
      <vt:lpstr>渋滞長(3)</vt:lpstr>
      <vt:lpstr>歩行者交通量(1)</vt:lpstr>
      <vt:lpstr>歩行者交通量(2)</vt:lpstr>
      <vt:lpstr>歩行者交通量(3)</vt:lpstr>
      <vt:lpstr>歩行者流量図(1)</vt:lpstr>
      <vt:lpstr>歩行者変動図(1)</vt:lpstr>
      <vt:lpstr>歩行者変動図(2)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'【断面別】自動車交通量(C断面流入)'!Print_Area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'【断面別】自動車交通量(E断面計)'!Print_Area</vt:lpstr>
      <vt:lpstr>'【断面別】自動車交通量(E断面流出)'!Print_Area</vt:lpstr>
      <vt:lpstr>'【断面別】自動車交通量(E断面流入)'!Print_Area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'【方向別】自動車交通量(14)'!Print_Area</vt:lpstr>
      <vt:lpstr>'【方向別】自動車交通量(15)'!Print_Area</vt:lpstr>
      <vt:lpstr>'【方向別】自動車交通量(16)'!Print_Area</vt:lpstr>
      <vt:lpstr>'【方向別】自動車交通量(17)'!Print_Area</vt:lpstr>
      <vt:lpstr>'【方向別】自動車交通量(18)'!Print_Area</vt:lpstr>
      <vt:lpstr>'【方向別】自動車交通量(19)'!Print_Area</vt:lpstr>
      <vt:lpstr>'【方向別】自動車交通量(2)'!Print_Area</vt:lpstr>
      <vt:lpstr>'【方向別】自動車交通量(20)'!Print_Area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'自動車変動図(8)'!Print_Area</vt:lpstr>
      <vt:lpstr>'自動車変動図(9)'!Print_Area</vt:lpstr>
      <vt:lpstr>'自動車流量図(1)'!Print_Area</vt:lpstr>
      <vt:lpstr>'自動車流量図(2)'!Print_Area</vt:lpstr>
      <vt:lpstr>'渋滞長(1)'!Print_Area</vt:lpstr>
      <vt:lpstr>'渋滞長(2)'!Print_Area</vt:lpstr>
      <vt:lpstr>'渋滞長(3)'!Print_Area</vt:lpstr>
      <vt:lpstr>'調査地点図(1)'!Print_Area</vt:lpstr>
      <vt:lpstr>'歩行者交通量(1)'!Print_Area</vt:lpstr>
      <vt:lpstr>'歩行者交通量(2)'!Print_Area</vt:lpstr>
      <vt:lpstr>'歩行者交通量(3)'!Print_Area</vt:lpstr>
      <vt:lpstr>'歩行者変動図(1)'!Print_Area</vt:lpstr>
      <vt:lpstr>'歩行者変動図(2)'!Print_Area</vt:lpstr>
      <vt:lpstr>'歩行者流量図(1)'!Print_Area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'【断面別】自動車交通量(C断面流入)'!Print_Titles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'【断面別】自動車交通量(E断面計)'!Print_Titles</vt:lpstr>
      <vt:lpstr>'【断面別】自動車交通量(E断面流出)'!Print_Titles</vt:lpstr>
      <vt:lpstr>'【断面別】自動車交通量(E断面流入)'!Print_Titles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'【方向別】自動車交通量(14)'!Print_Titles</vt:lpstr>
      <vt:lpstr>'【方向別】自動車交通量(15)'!Print_Titles</vt:lpstr>
      <vt:lpstr>'【方向別】自動車交通量(16)'!Print_Titles</vt:lpstr>
      <vt:lpstr>'【方向別】自動車交通量(17)'!Print_Titles</vt:lpstr>
      <vt:lpstr>'【方向別】自動車交通量(18)'!Print_Titles</vt:lpstr>
      <vt:lpstr>'【方向別】自動車交通量(19)'!Print_Titles</vt:lpstr>
      <vt:lpstr>'【方向別】自動車交通量(2)'!Print_Titles</vt:lpstr>
      <vt:lpstr>'【方向別】自動車交通量(20)'!Print_Titles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  <vt:lpstr>'歩行者交通量(1)'!Print_Titles</vt:lpstr>
      <vt:lpstr>'歩行者交通量(2)'!Print_Titles</vt:lpstr>
      <vt:lpstr>'歩行者交通量(3)'!Print_Titles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2019-02-10T07:24:36Z</cp:lastPrinted>
  <dcterms:created xsi:type="dcterms:W3CDTF">2015-12-26T12:01:00Z</dcterms:created>
  <dcterms:modified xsi:type="dcterms:W3CDTF">2019-03-18T07:41:51Z</dcterms:modified>
</cp:coreProperties>
</file>