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43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44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45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46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256" r:id="rId1"/>
    <sheet name="自動車交通量(交差点計)" sheetId="242" r:id="rId2"/>
    <sheet name="自動車流量図(1)" sheetId="215" r:id="rId3"/>
    <sheet name="自動車流量図(2)" sheetId="257" r:id="rId4"/>
    <sheet name="【方向別】自動車交通量(1)" sheetId="216" r:id="rId5"/>
    <sheet name="【方向別】自動車交通量(2)" sheetId="217" r:id="rId6"/>
    <sheet name="【方向別】自動車交通量(3)" sheetId="218" r:id="rId7"/>
    <sheet name="【方向別】自動車交通量(4)" sheetId="219" r:id="rId8"/>
    <sheet name="【方向別】自動車交通量(5)" sheetId="220" r:id="rId9"/>
    <sheet name="【方向別】自動車交通量(6)" sheetId="221" r:id="rId10"/>
    <sheet name="【方向別】自動車交通量(7)" sheetId="222" r:id="rId11"/>
    <sheet name="【方向別】自動車交通量(8)" sheetId="223" r:id="rId12"/>
    <sheet name="【方向別】自動車交通量(9)" sheetId="224" r:id="rId13"/>
    <sheet name="【方向別】自動車交通量(10)" sheetId="225" r:id="rId14"/>
    <sheet name="【方向別】自動車交通量(11)" sheetId="226" r:id="rId15"/>
    <sheet name="【方向別】自動車交通量(12)" sheetId="227" r:id="rId16"/>
    <sheet name="【方向別】自動車交通量(13)" sheetId="228" r:id="rId17"/>
    <sheet name="【方向別】自動車交通量(14)" sheetId="229" r:id="rId18"/>
    <sheet name="横断構成図" sheetId="252" r:id="rId19"/>
    <sheet name="階梯図" sheetId="251" r:id="rId20"/>
    <sheet name="現示秒数" sheetId="253" r:id="rId21"/>
    <sheet name="【断面別】自動車交通量(A断面流入)" sheetId="230" r:id="rId22"/>
    <sheet name="【断面別】自動車交通量(A断面流出)" sheetId="231" r:id="rId23"/>
    <sheet name="【断面別】自動車交通量(A断面計)" sheetId="232" r:id="rId24"/>
    <sheet name="【断面別】自動車交通量(B断面流入)" sheetId="233" r:id="rId25"/>
    <sheet name="【断面別】自動車交通量(B断面流出)" sheetId="234" r:id="rId26"/>
    <sheet name="【断面別】自動車交通量(B断面計)" sheetId="235" r:id="rId27"/>
    <sheet name="【断面別】自動車交通量(C断面流入)" sheetId="236" r:id="rId28"/>
    <sheet name="【断面別】自動車交通量(C断面流出)" sheetId="237" r:id="rId29"/>
    <sheet name="【断面別】自動車交通量(C断面計)" sheetId="238" r:id="rId30"/>
    <sheet name="【断面別】自動車交通量(D断面流入)" sheetId="239" r:id="rId31"/>
    <sheet name="【断面別】自動車交通量(D断面流出)" sheetId="240" r:id="rId32"/>
    <sheet name="【断面別】自動車交通量(D断面計)" sheetId="241" r:id="rId33"/>
    <sheet name="自動車変動図(1)" sheetId="202" r:id="rId34"/>
    <sheet name="自動車変動図(2)" sheetId="201" r:id="rId35"/>
    <sheet name="自動車変動図(3)" sheetId="200" r:id="rId36"/>
    <sheet name="自動車変動図(4)" sheetId="199" r:id="rId37"/>
    <sheet name="自動車変動図(5)" sheetId="198" r:id="rId38"/>
    <sheet name="自動車変動図(6)" sheetId="197" r:id="rId39"/>
    <sheet name="自動車変動図(7)" sheetId="196" r:id="rId40"/>
    <sheet name="渋滞長(1)" sheetId="243" r:id="rId41"/>
    <sheet name="渋滞長(2)" sheetId="244" r:id="rId42"/>
    <sheet name="渋滞長(3)" sheetId="245" r:id="rId43"/>
    <sheet name="渋滞長(4)" sheetId="246" r:id="rId44"/>
    <sheet name="渋滞長(5)" sheetId="247" r:id="rId45"/>
    <sheet name="渋滞長(6)" sheetId="248" r:id="rId46"/>
    <sheet name="渋滞長(7)" sheetId="249" r:id="rId47"/>
    <sheet name="渋滞長(8)" sheetId="250" r:id="rId48"/>
  </sheets>
  <definedNames>
    <definedName name="_xlnm.Print_Area" localSheetId="23">'【断面別】自動車交通量(A断面計)'!$B$2:$L$52</definedName>
    <definedName name="_xlnm.Print_Area" localSheetId="22">'【断面別】自動車交通量(A断面流出)'!$B$2:$L$52</definedName>
    <definedName name="_xlnm.Print_Area" localSheetId="21">'【断面別】自動車交通量(A断面流入)'!$B$2:$L$52</definedName>
    <definedName name="_xlnm.Print_Area" localSheetId="26">'【断面別】自動車交通量(B断面計)'!$B$2:$L$52</definedName>
    <definedName name="_xlnm.Print_Area" localSheetId="25">'【断面別】自動車交通量(B断面流出)'!$B$2:$L$52</definedName>
    <definedName name="_xlnm.Print_Area" localSheetId="24">'【断面別】自動車交通量(B断面流入)'!$B$2:$L$52</definedName>
    <definedName name="_xlnm.Print_Area" localSheetId="29">'【断面別】自動車交通量(C断面計)'!$B$2:$L$52</definedName>
    <definedName name="_xlnm.Print_Area" localSheetId="28">'【断面別】自動車交通量(C断面流出)'!$B$2:$L$52</definedName>
    <definedName name="_xlnm.Print_Area" localSheetId="27">'【断面別】自動車交通量(C断面流入)'!$B$2:$L$52</definedName>
    <definedName name="_xlnm.Print_Area" localSheetId="32">'【断面別】自動車交通量(D断面計)'!$B$2:$L$52</definedName>
    <definedName name="_xlnm.Print_Area" localSheetId="31">'【断面別】自動車交通量(D断面流出)'!$B$2:$L$52</definedName>
    <definedName name="_xlnm.Print_Area" localSheetId="30">'【断面別】自動車交通量(D断面流入)'!$B$2:$L$52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16">'【方向別】自動車交通量(13)'!$B$2:$L$52</definedName>
    <definedName name="_xlnm.Print_Area" localSheetId="17">'【方向別】自動車交通量(14)'!$B$2:$L$52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19">階梯図!$A$1:$I$38</definedName>
    <definedName name="_xlnm.Print_Area" localSheetId="1">'自動車交通量(交差点計)'!$B$2:$L$52</definedName>
    <definedName name="_xlnm.Print_Area" localSheetId="33">'自動車変動図(1)'!$B$2:$Q$69</definedName>
    <definedName name="_xlnm.Print_Area" localSheetId="34">'自動車変動図(2)'!$B$2:$Q$69</definedName>
    <definedName name="_xlnm.Print_Area" localSheetId="35">'自動車変動図(3)'!$B$2:$Q$69</definedName>
    <definedName name="_xlnm.Print_Area" localSheetId="36">'自動車変動図(4)'!$B$2:$Q$69</definedName>
    <definedName name="_xlnm.Print_Area" localSheetId="37">'自動車変動図(5)'!$B$2:$Q$69</definedName>
    <definedName name="_xlnm.Print_Area" localSheetId="38">'自動車変動図(6)'!$B$2:$Q$69</definedName>
    <definedName name="_xlnm.Print_Area" localSheetId="39">'自動車変動図(7)'!$B$2:$Q$69</definedName>
    <definedName name="_xlnm.Print_Area" localSheetId="2">'自動車流量図(1)'!$B$2:$I$35</definedName>
    <definedName name="_xlnm.Print_Area" localSheetId="3">'自動車流量図(2)'!$B$2:$L$24</definedName>
    <definedName name="_xlnm.Print_Area" localSheetId="40">'渋滞長(1)'!$B$2:$T$52</definedName>
    <definedName name="_xlnm.Print_Area" localSheetId="41">'渋滞長(2)'!$B$2:$T$52</definedName>
    <definedName name="_xlnm.Print_Area" localSheetId="42">'渋滞長(3)'!$B$2:$T$52</definedName>
    <definedName name="_xlnm.Print_Area" localSheetId="43">'渋滞長(4)'!$B$2:$T$52</definedName>
    <definedName name="_xlnm.Print_Area" localSheetId="44">'渋滞長(5)'!$B$2:$T$52</definedName>
    <definedName name="_xlnm.Print_Area" localSheetId="45">'渋滞長(6)'!$B$2:$T$52</definedName>
    <definedName name="_xlnm.Print_Area" localSheetId="46">'渋滞長(7)'!$B$2:$T$52</definedName>
    <definedName name="_xlnm.Print_Area" localSheetId="47">'渋滞長(8)'!$B$2:$T$52</definedName>
    <definedName name="_xlnm.Print_Area" localSheetId="0">'調査地点図(1)'!$A$1:$I$30</definedName>
    <definedName name="_xlnm.Print_Titles" localSheetId="23">'【断面別】自動車交通量(A断面計)'!$2:$13</definedName>
    <definedName name="_xlnm.Print_Titles" localSheetId="22">'【断面別】自動車交通量(A断面流出)'!$2:$13</definedName>
    <definedName name="_xlnm.Print_Titles" localSheetId="21">'【断面別】自動車交通量(A断面流入)'!$2:$13</definedName>
    <definedName name="_xlnm.Print_Titles" localSheetId="26">'【断面別】自動車交通量(B断面計)'!$2:$13</definedName>
    <definedName name="_xlnm.Print_Titles" localSheetId="25">'【断面別】自動車交通量(B断面流出)'!$2:$13</definedName>
    <definedName name="_xlnm.Print_Titles" localSheetId="24">'【断面別】自動車交通量(B断面流入)'!$2:$13</definedName>
    <definedName name="_xlnm.Print_Titles" localSheetId="29">'【断面別】自動車交通量(C断面計)'!$2:$13</definedName>
    <definedName name="_xlnm.Print_Titles" localSheetId="28">'【断面別】自動車交通量(C断面流出)'!$2:$13</definedName>
    <definedName name="_xlnm.Print_Titles" localSheetId="27">'【断面別】自動車交通量(C断面流入)'!$2:$13</definedName>
    <definedName name="_xlnm.Print_Titles" localSheetId="32">'【断面別】自動車交通量(D断面計)'!$2:$13</definedName>
    <definedName name="_xlnm.Print_Titles" localSheetId="31">'【断面別】自動車交通量(D断面流出)'!$2:$13</definedName>
    <definedName name="_xlnm.Print_Titles" localSheetId="30">'【断面別】自動車交通量(D断面流入)'!$2:$13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16">'【方向別】自動車交通量(13)'!$2:$13</definedName>
    <definedName name="_xlnm.Print_Titles" localSheetId="17">'【方向別】自動車交通量(14)'!$2:$13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N4" i="253" l="1"/>
  <c r="N5" i="253"/>
  <c r="N6" i="253"/>
  <c r="N7" i="253"/>
  <c r="N8" i="253"/>
  <c r="N9" i="253"/>
  <c r="N10" i="253"/>
  <c r="N11" i="253"/>
  <c r="N12" i="253"/>
  <c r="N13" i="253"/>
  <c r="N14" i="253"/>
  <c r="N15" i="253"/>
  <c r="N16" i="253"/>
  <c r="N17" i="253"/>
  <c r="N18" i="253"/>
  <c r="N19" i="253"/>
  <c r="N20" i="253"/>
  <c r="N21" i="253"/>
  <c r="N22" i="253"/>
  <c r="N23" i="253"/>
  <c r="N24" i="253"/>
  <c r="N25" i="253"/>
  <c r="N26" i="253"/>
  <c r="N27" i="253"/>
  <c r="N28" i="253"/>
  <c r="N29" i="253"/>
  <c r="N30" i="253"/>
  <c r="N31" i="253"/>
  <c r="N32" i="253"/>
  <c r="N33" i="253"/>
  <c r="N34" i="253"/>
  <c r="N35" i="253"/>
  <c r="N36" i="253"/>
  <c r="N37" i="253"/>
  <c r="N38" i="253"/>
  <c r="N39" i="253"/>
  <c r="V15" i="250"/>
  <c r="V16" i="250"/>
  <c r="V17" i="250"/>
  <c r="V18" i="250"/>
  <c r="V19" i="250"/>
  <c r="V20" i="250"/>
  <c r="V21" i="250"/>
  <c r="V22" i="250"/>
  <c r="V23" i="250"/>
  <c r="V24" i="250"/>
  <c r="V25" i="250"/>
  <c r="V26" i="250"/>
  <c r="V27" i="250"/>
  <c r="V28" i="250"/>
  <c r="V29" i="250"/>
  <c r="V30" i="250"/>
  <c r="V31" i="250"/>
  <c r="V32" i="250"/>
  <c r="V33" i="250"/>
  <c r="V34" i="250"/>
  <c r="V35" i="250"/>
  <c r="V36" i="250"/>
  <c r="V37" i="250"/>
  <c r="AA37" i="250"/>
  <c r="V38" i="250"/>
  <c r="V39" i="250"/>
  <c r="V40" i="250"/>
  <c r="V41" i="250"/>
  <c r="V42" i="250"/>
  <c r="V43" i="250"/>
  <c r="V44" i="250"/>
  <c r="V45" i="250"/>
  <c r="V46" i="250"/>
  <c r="V15" i="249"/>
  <c r="V16" i="249"/>
  <c r="V17" i="249"/>
  <c r="V18" i="249"/>
  <c r="V19" i="249"/>
  <c r="V20" i="249"/>
  <c r="V21" i="249"/>
  <c r="V22" i="249"/>
  <c r="V23" i="249"/>
  <c r="V24" i="249"/>
  <c r="V25" i="249"/>
  <c r="V26" i="249"/>
  <c r="V27" i="249"/>
  <c r="V28" i="249"/>
  <c r="V29" i="249"/>
  <c r="V30" i="249"/>
  <c r="V31" i="249"/>
  <c r="V32" i="249"/>
  <c r="V33" i="249"/>
  <c r="V34" i="249"/>
  <c r="V35" i="249"/>
  <c r="V36" i="249"/>
  <c r="V37" i="249"/>
  <c r="AA37" i="249"/>
  <c r="V38" i="249"/>
  <c r="V39" i="249"/>
  <c r="V40" i="249"/>
  <c r="V41" i="249"/>
  <c r="V42" i="249"/>
  <c r="V43" i="249"/>
  <c r="V44" i="249"/>
  <c r="V45" i="249"/>
  <c r="V46" i="249"/>
  <c r="V15" i="248"/>
  <c r="V16" i="248"/>
  <c r="V17" i="248"/>
  <c r="V18" i="248"/>
  <c r="V19" i="248"/>
  <c r="V20" i="248"/>
  <c r="V21" i="248"/>
  <c r="V22" i="248"/>
  <c r="V23" i="248"/>
  <c r="V24" i="248"/>
  <c r="V25" i="248"/>
  <c r="V26" i="248"/>
  <c r="V27" i="248"/>
  <c r="V28" i="248"/>
  <c r="V29" i="248"/>
  <c r="V30" i="248"/>
  <c r="V31" i="248"/>
  <c r="V32" i="248"/>
  <c r="V33" i="248"/>
  <c r="V34" i="248"/>
  <c r="V35" i="248"/>
  <c r="V36" i="248"/>
  <c r="V37" i="248"/>
  <c r="AA37" i="248"/>
  <c r="V38" i="248"/>
  <c r="V39" i="248"/>
  <c r="V40" i="248"/>
  <c r="V41" i="248"/>
  <c r="V42" i="248"/>
  <c r="V43" i="248"/>
  <c r="V44" i="248"/>
  <c r="V45" i="248"/>
  <c r="V46" i="248"/>
  <c r="V15" i="247"/>
  <c r="V16" i="247"/>
  <c r="V17" i="247"/>
  <c r="V18" i="247"/>
  <c r="V19" i="247"/>
  <c r="V20" i="247"/>
  <c r="V21" i="247"/>
  <c r="V22" i="247"/>
  <c r="V23" i="247"/>
  <c r="V24" i="247"/>
  <c r="V25" i="247"/>
  <c r="V26" i="247"/>
  <c r="V27" i="247"/>
  <c r="V28" i="247"/>
  <c r="V29" i="247"/>
  <c r="V30" i="247"/>
  <c r="V31" i="247"/>
  <c r="V32" i="247"/>
  <c r="V33" i="247"/>
  <c r="V34" i="247"/>
  <c r="V35" i="247"/>
  <c r="V36" i="247"/>
  <c r="V37" i="247"/>
  <c r="AA37" i="247"/>
  <c r="V38" i="247"/>
  <c r="V39" i="247"/>
  <c r="V40" i="247"/>
  <c r="V41" i="247"/>
  <c r="V42" i="247"/>
  <c r="V43" i="247"/>
  <c r="V44" i="247"/>
  <c r="V45" i="247"/>
  <c r="V46" i="247"/>
  <c r="V15" i="246"/>
  <c r="V16" i="246"/>
  <c r="V17" i="246"/>
  <c r="V18" i="246"/>
  <c r="V19" i="246"/>
  <c r="V20" i="246"/>
  <c r="V21" i="246"/>
  <c r="V22" i="246"/>
  <c r="V23" i="246"/>
  <c r="V24" i="246"/>
  <c r="V25" i="246"/>
  <c r="V26" i="246"/>
  <c r="V27" i="246"/>
  <c r="V28" i="246"/>
  <c r="V29" i="246"/>
  <c r="V30" i="246"/>
  <c r="V31" i="246"/>
  <c r="V32" i="246"/>
  <c r="V33" i="246"/>
  <c r="V34" i="246"/>
  <c r="V35" i="246"/>
  <c r="V36" i="246"/>
  <c r="V37" i="246"/>
  <c r="AA37" i="246"/>
  <c r="V38" i="246"/>
  <c r="V39" i="246"/>
  <c r="V40" i="246"/>
  <c r="V41" i="246"/>
  <c r="V42" i="246"/>
  <c r="V43" i="246"/>
  <c r="V44" i="246"/>
  <c r="V45" i="246"/>
  <c r="V46" i="246"/>
  <c r="V15" i="245"/>
  <c r="V16" i="245"/>
  <c r="V17" i="245"/>
  <c r="V18" i="245"/>
  <c r="V19" i="245"/>
  <c r="V20" i="245"/>
  <c r="V21" i="245"/>
  <c r="V22" i="245"/>
  <c r="V23" i="245"/>
  <c r="V24" i="245"/>
  <c r="V25" i="245"/>
  <c r="V26" i="245"/>
  <c r="V27" i="245"/>
  <c r="V28" i="245"/>
  <c r="V29" i="245"/>
  <c r="V30" i="245"/>
  <c r="V31" i="245"/>
  <c r="V32" i="245"/>
  <c r="V33" i="245"/>
  <c r="V34" i="245"/>
  <c r="V35" i="245"/>
  <c r="V36" i="245"/>
  <c r="V37" i="245"/>
  <c r="AA37" i="245"/>
  <c r="V38" i="245"/>
  <c r="V39" i="245"/>
  <c r="V40" i="245"/>
  <c r="V41" i="245"/>
  <c r="V42" i="245"/>
  <c r="V43" i="245"/>
  <c r="V44" i="245"/>
  <c r="V45" i="245"/>
  <c r="V46" i="245"/>
  <c r="V15" i="244"/>
  <c r="V16" i="244"/>
  <c r="V17" i="244"/>
  <c r="V18" i="244"/>
  <c r="V19" i="244"/>
  <c r="V20" i="244"/>
  <c r="V21" i="244"/>
  <c r="V22" i="244"/>
  <c r="V23" i="244"/>
  <c r="V24" i="244"/>
  <c r="V25" i="244"/>
  <c r="V26" i="244"/>
  <c r="V27" i="244"/>
  <c r="V28" i="244"/>
  <c r="V29" i="244"/>
  <c r="V30" i="244"/>
  <c r="V31" i="244"/>
  <c r="V32" i="244"/>
  <c r="V33" i="244"/>
  <c r="V34" i="244"/>
  <c r="V35" i="244"/>
  <c r="V36" i="244"/>
  <c r="V37" i="244"/>
  <c r="AA37" i="244"/>
  <c r="V38" i="244"/>
  <c r="V39" i="244"/>
  <c r="V40" i="244"/>
  <c r="V41" i="244"/>
  <c r="V42" i="244"/>
  <c r="V43" i="244"/>
  <c r="V44" i="244"/>
  <c r="V45" i="244"/>
  <c r="V46" i="244"/>
  <c r="V15" i="243"/>
  <c r="V16" i="243"/>
  <c r="V17" i="243"/>
  <c r="V18" i="243"/>
  <c r="V19" i="243"/>
  <c r="V20" i="243"/>
  <c r="V21" i="243"/>
  <c r="V22" i="243"/>
  <c r="V23" i="243"/>
  <c r="V24" i="243"/>
  <c r="V25" i="243"/>
  <c r="V26" i="243"/>
  <c r="V27" i="243"/>
  <c r="V28" i="243"/>
  <c r="V29" i="243"/>
  <c r="V30" i="243"/>
  <c r="V31" i="243"/>
  <c r="V32" i="243"/>
  <c r="V33" i="243"/>
  <c r="V34" i="243"/>
  <c r="V35" i="243"/>
  <c r="V36" i="243"/>
  <c r="V37" i="243"/>
  <c r="AA37" i="243"/>
  <c r="V38" i="243"/>
  <c r="V39" i="243"/>
  <c r="V40" i="243"/>
  <c r="V41" i="243"/>
  <c r="V42" i="243"/>
  <c r="V43" i="243"/>
  <c r="V44" i="243"/>
  <c r="V45" i="243"/>
  <c r="V46" i="243"/>
  <c r="D16" i="240"/>
  <c r="E16" i="240"/>
  <c r="F16" i="240"/>
  <c r="I16" i="240" s="1"/>
  <c r="G16" i="240"/>
  <c r="D17" i="240"/>
  <c r="E17" i="240"/>
  <c r="H17" i="240" s="1"/>
  <c r="J17" i="240" s="1"/>
  <c r="K17" i="240" s="1"/>
  <c r="F17" i="240"/>
  <c r="G17" i="240"/>
  <c r="I17" i="240"/>
  <c r="D18" i="240"/>
  <c r="E18" i="240"/>
  <c r="H18" i="240" s="1"/>
  <c r="F18" i="240"/>
  <c r="G18" i="240"/>
  <c r="D19" i="240"/>
  <c r="E19" i="240"/>
  <c r="F19" i="240"/>
  <c r="G19" i="240"/>
  <c r="H19" i="240"/>
  <c r="D20" i="240"/>
  <c r="E20" i="240"/>
  <c r="H20" i="240"/>
  <c r="F20" i="240"/>
  <c r="I20" i="240" s="1"/>
  <c r="G20" i="240"/>
  <c r="D21" i="240"/>
  <c r="E21" i="240"/>
  <c r="F21" i="240"/>
  <c r="G21" i="240"/>
  <c r="I21" i="240" s="1"/>
  <c r="H21" i="240"/>
  <c r="G22" i="240"/>
  <c r="D23" i="240"/>
  <c r="H23" i="240" s="1"/>
  <c r="E23" i="240"/>
  <c r="F23" i="240"/>
  <c r="G23" i="240"/>
  <c r="D24" i="240"/>
  <c r="E24" i="240"/>
  <c r="F24" i="240"/>
  <c r="I24" i="240" s="1"/>
  <c r="G24" i="240"/>
  <c r="D25" i="240"/>
  <c r="E25" i="240"/>
  <c r="F25" i="240"/>
  <c r="G25" i="240"/>
  <c r="I25" i="240" s="1"/>
  <c r="H25" i="240"/>
  <c r="J25" i="240" s="1"/>
  <c r="K25" i="240" s="1"/>
  <c r="D26" i="240"/>
  <c r="E26" i="240"/>
  <c r="H26" i="240" s="1"/>
  <c r="F26" i="240"/>
  <c r="G26" i="240"/>
  <c r="D27" i="240"/>
  <c r="H27" i="240" s="1"/>
  <c r="E27" i="240"/>
  <c r="F27" i="240"/>
  <c r="G27" i="240"/>
  <c r="I27" i="240" s="1"/>
  <c r="D28" i="240"/>
  <c r="H28" i="240" s="1"/>
  <c r="E28" i="240"/>
  <c r="F28" i="240"/>
  <c r="G28" i="240"/>
  <c r="I28" i="240"/>
  <c r="D30" i="240"/>
  <c r="E30" i="240"/>
  <c r="H30" i="240"/>
  <c r="F30" i="240"/>
  <c r="I30" i="240" s="1"/>
  <c r="G30" i="240"/>
  <c r="D31" i="240"/>
  <c r="H31" i="240" s="1"/>
  <c r="E31" i="240"/>
  <c r="F31" i="240"/>
  <c r="I31" i="240" s="1"/>
  <c r="G31" i="240"/>
  <c r="D32" i="240"/>
  <c r="E32" i="240"/>
  <c r="H32" i="240"/>
  <c r="F32" i="240"/>
  <c r="G32" i="240"/>
  <c r="I32" i="240"/>
  <c r="D33" i="240"/>
  <c r="E33" i="240"/>
  <c r="F33" i="240"/>
  <c r="G33" i="240"/>
  <c r="H33" i="240"/>
  <c r="J33" i="240" s="1"/>
  <c r="K33" i="240" s="1"/>
  <c r="I33" i="240"/>
  <c r="D34" i="240"/>
  <c r="H34" i="240" s="1"/>
  <c r="E34" i="240"/>
  <c r="F34" i="240"/>
  <c r="I34" i="240" s="1"/>
  <c r="G34" i="240"/>
  <c r="D35" i="240"/>
  <c r="E35" i="240"/>
  <c r="F35" i="240"/>
  <c r="I35" i="240" s="1"/>
  <c r="G35" i="240"/>
  <c r="H35" i="240"/>
  <c r="D36" i="240"/>
  <c r="E36" i="240"/>
  <c r="H36" i="240"/>
  <c r="J36" i="240"/>
  <c r="F36" i="240"/>
  <c r="G36" i="240"/>
  <c r="I36" i="240"/>
  <c r="D37" i="240"/>
  <c r="H37" i="240" s="1"/>
  <c r="E37" i="240"/>
  <c r="F37" i="240"/>
  <c r="G37" i="240"/>
  <c r="I37" i="240" s="1"/>
  <c r="D38" i="240"/>
  <c r="H38" i="240" s="1"/>
  <c r="E38" i="240"/>
  <c r="F38" i="240"/>
  <c r="G38" i="240"/>
  <c r="D39" i="240"/>
  <c r="E39" i="240"/>
  <c r="H39" i="240" s="1"/>
  <c r="F39" i="240"/>
  <c r="G39" i="240"/>
  <c r="D40" i="240"/>
  <c r="E40" i="240"/>
  <c r="H40" i="240"/>
  <c r="F40" i="240"/>
  <c r="G40" i="240"/>
  <c r="I40" i="240"/>
  <c r="D41" i="240"/>
  <c r="H41" i="240" s="1"/>
  <c r="E41" i="240"/>
  <c r="F41" i="240"/>
  <c r="I41" i="240"/>
  <c r="G41" i="240"/>
  <c r="D42" i="240"/>
  <c r="H42" i="240" s="1"/>
  <c r="E42" i="240"/>
  <c r="F42" i="240"/>
  <c r="G42" i="240"/>
  <c r="I42" i="240"/>
  <c r="D43" i="240"/>
  <c r="E43" i="240"/>
  <c r="F43" i="240"/>
  <c r="I43" i="240"/>
  <c r="G43" i="240"/>
  <c r="H43" i="240"/>
  <c r="J43" i="240" s="1"/>
  <c r="E44" i="240"/>
  <c r="D45" i="240"/>
  <c r="E45" i="240"/>
  <c r="F45" i="240"/>
  <c r="F51" i="240" s="1"/>
  <c r="I45" i="240"/>
  <c r="G45" i="240"/>
  <c r="H45" i="240"/>
  <c r="D46" i="240"/>
  <c r="H46" i="240" s="1"/>
  <c r="E46" i="240"/>
  <c r="F46" i="240"/>
  <c r="G46" i="240"/>
  <c r="D47" i="240"/>
  <c r="H47" i="240" s="1"/>
  <c r="J47" i="240" s="1"/>
  <c r="E47" i="240"/>
  <c r="F47" i="240"/>
  <c r="G47" i="240"/>
  <c r="I47" i="240" s="1"/>
  <c r="D48" i="240"/>
  <c r="E48" i="240"/>
  <c r="F48" i="240"/>
  <c r="G48" i="240"/>
  <c r="I48" i="240"/>
  <c r="D49" i="240"/>
  <c r="H49" i="240" s="1"/>
  <c r="E49" i="240"/>
  <c r="F49" i="240"/>
  <c r="G49" i="240"/>
  <c r="I49" i="240" s="1"/>
  <c r="D50" i="240"/>
  <c r="H50" i="240" s="1"/>
  <c r="E50" i="240"/>
  <c r="F50" i="240"/>
  <c r="I50" i="240" s="1"/>
  <c r="G50" i="240"/>
  <c r="D16" i="239"/>
  <c r="H16" i="239" s="1"/>
  <c r="D16" i="241"/>
  <c r="E16" i="239"/>
  <c r="F16" i="239"/>
  <c r="F16" i="241"/>
  <c r="G16" i="239"/>
  <c r="G16" i="241" s="1"/>
  <c r="D17" i="239"/>
  <c r="D17" i="241"/>
  <c r="H17" i="241" s="1"/>
  <c r="E17" i="239"/>
  <c r="E22" i="239" s="1"/>
  <c r="E17" i="241"/>
  <c r="F17" i="239"/>
  <c r="F17" i="241"/>
  <c r="G17" i="239"/>
  <c r="G17" i="241" s="1"/>
  <c r="I17" i="241" s="1"/>
  <c r="D18" i="239"/>
  <c r="D18" i="241"/>
  <c r="E18" i="239"/>
  <c r="E18" i="241" s="1"/>
  <c r="F18" i="239"/>
  <c r="F18" i="241"/>
  <c r="I18" i="241"/>
  <c r="G18" i="239"/>
  <c r="G18" i="241"/>
  <c r="I18" i="239"/>
  <c r="D19" i="239"/>
  <c r="H19" i="239" s="1"/>
  <c r="E19" i="239"/>
  <c r="E19" i="241"/>
  <c r="F19" i="239"/>
  <c r="F19" i="241"/>
  <c r="G19" i="239"/>
  <c r="G19" i="241" s="1"/>
  <c r="I19" i="241" s="1"/>
  <c r="D20" i="239"/>
  <c r="D20" i="241"/>
  <c r="H20" i="241" s="1"/>
  <c r="E20" i="239"/>
  <c r="E20" i="241"/>
  <c r="F20" i="239"/>
  <c r="F20" i="241" s="1"/>
  <c r="G20" i="239"/>
  <c r="G20" i="241"/>
  <c r="H20" i="239"/>
  <c r="D21" i="239"/>
  <c r="D21" i="241" s="1"/>
  <c r="H21" i="241" s="1"/>
  <c r="E21" i="239"/>
  <c r="E21" i="241"/>
  <c r="F21" i="239"/>
  <c r="F21" i="241" s="1"/>
  <c r="I21" i="241" s="1"/>
  <c r="G21" i="239"/>
  <c r="G21" i="241"/>
  <c r="D23" i="239"/>
  <c r="D23" i="241"/>
  <c r="E23" i="239"/>
  <c r="H23" i="239" s="1"/>
  <c r="F23" i="239"/>
  <c r="F23" i="241"/>
  <c r="G23" i="239"/>
  <c r="G23" i="241" s="1"/>
  <c r="D24" i="239"/>
  <c r="H24" i="239" s="1"/>
  <c r="D24" i="241"/>
  <c r="H24" i="241" s="1"/>
  <c r="E24" i="239"/>
  <c r="E24" i="241"/>
  <c r="F24" i="239"/>
  <c r="F29" i="239" s="1"/>
  <c r="G24" i="239"/>
  <c r="G24" i="241"/>
  <c r="D25" i="239"/>
  <c r="D25" i="241"/>
  <c r="E25" i="239"/>
  <c r="E25" i="241" s="1"/>
  <c r="F25" i="239"/>
  <c r="F25" i="241"/>
  <c r="I25" i="241"/>
  <c r="G25" i="239"/>
  <c r="G25" i="241"/>
  <c r="D26" i="239"/>
  <c r="D26" i="241"/>
  <c r="E26" i="239"/>
  <c r="E26" i="241"/>
  <c r="F26" i="239"/>
  <c r="F26" i="241"/>
  <c r="G26" i="239"/>
  <c r="G26" i="241"/>
  <c r="I26" i="239"/>
  <c r="D27" i="239"/>
  <c r="D27" i="241" s="1"/>
  <c r="H27" i="241" s="1"/>
  <c r="E27" i="239"/>
  <c r="E27" i="241"/>
  <c r="F27" i="239"/>
  <c r="F27" i="241"/>
  <c r="G27" i="239"/>
  <c r="G27" i="241"/>
  <c r="D28" i="239"/>
  <c r="H28" i="239" s="1"/>
  <c r="D28" i="241"/>
  <c r="E28" i="239"/>
  <c r="E28" i="241" s="1"/>
  <c r="F28" i="239"/>
  <c r="F28" i="241"/>
  <c r="G28" i="239"/>
  <c r="G28" i="241"/>
  <c r="D30" i="239"/>
  <c r="D30" i="241"/>
  <c r="E30" i="239"/>
  <c r="E30" i="241"/>
  <c r="F30" i="239"/>
  <c r="I30" i="239" s="1"/>
  <c r="F30" i="241"/>
  <c r="G30" i="239"/>
  <c r="D31" i="239"/>
  <c r="D31" i="241"/>
  <c r="H31" i="241" s="1"/>
  <c r="E31" i="239"/>
  <c r="E31" i="241"/>
  <c r="F31" i="239"/>
  <c r="G31" i="239"/>
  <c r="G31" i="241"/>
  <c r="H31" i="239"/>
  <c r="D32" i="239"/>
  <c r="D32" i="241" s="1"/>
  <c r="E32" i="239"/>
  <c r="E32" i="241"/>
  <c r="F32" i="239"/>
  <c r="F32" i="241" s="1"/>
  <c r="G32" i="239"/>
  <c r="G32" i="241"/>
  <c r="H32" i="239"/>
  <c r="D33" i="239"/>
  <c r="D33" i="241"/>
  <c r="H33" i="241"/>
  <c r="E33" i="239"/>
  <c r="E33" i="241"/>
  <c r="F33" i="239"/>
  <c r="F33" i="241"/>
  <c r="I33" i="241" s="1"/>
  <c r="J33" i="241" s="1"/>
  <c r="G33" i="239"/>
  <c r="G33" i="241"/>
  <c r="D34" i="239"/>
  <c r="D34" i="241" s="1"/>
  <c r="E34" i="239"/>
  <c r="E34" i="241"/>
  <c r="F34" i="239"/>
  <c r="F34" i="241" s="1"/>
  <c r="G34" i="239"/>
  <c r="G34" i="241"/>
  <c r="I34" i="239"/>
  <c r="D35" i="239"/>
  <c r="D35" i="241"/>
  <c r="E35" i="239"/>
  <c r="E35" i="241" s="1"/>
  <c r="H35" i="241" s="1"/>
  <c r="F35" i="239"/>
  <c r="F35" i="241" s="1"/>
  <c r="G35" i="239"/>
  <c r="G35" i="241"/>
  <c r="D36" i="239"/>
  <c r="H36" i="239" s="1"/>
  <c r="D36" i="241"/>
  <c r="E36" i="239"/>
  <c r="F36" i="239"/>
  <c r="F36" i="241"/>
  <c r="G36" i="239"/>
  <c r="G36" i="241"/>
  <c r="D37" i="239"/>
  <c r="D37" i="241"/>
  <c r="H37" i="241"/>
  <c r="J37" i="241" s="1"/>
  <c r="E37" i="239"/>
  <c r="E37" i="241"/>
  <c r="F37" i="239"/>
  <c r="F37" i="241" s="1"/>
  <c r="I37" i="241" s="1"/>
  <c r="G37" i="239"/>
  <c r="G37" i="241"/>
  <c r="D38" i="239"/>
  <c r="D38" i="241"/>
  <c r="E38" i="239"/>
  <c r="E38" i="241"/>
  <c r="E44" i="241" s="1"/>
  <c r="F38" i="239"/>
  <c r="F38" i="241"/>
  <c r="G38" i="239"/>
  <c r="I38" i="239" s="1"/>
  <c r="D39" i="239"/>
  <c r="D39" i="241"/>
  <c r="H39" i="241" s="1"/>
  <c r="E39" i="239"/>
  <c r="E39" i="241"/>
  <c r="F39" i="239"/>
  <c r="F39" i="241" s="1"/>
  <c r="G39" i="239"/>
  <c r="G39" i="241"/>
  <c r="H39" i="239"/>
  <c r="D40" i="239"/>
  <c r="D40" i="241"/>
  <c r="E40" i="239"/>
  <c r="E40" i="241"/>
  <c r="F40" i="239"/>
  <c r="F40" i="241"/>
  <c r="G40" i="239"/>
  <c r="G40" i="241" s="1"/>
  <c r="I40" i="241" s="1"/>
  <c r="D41" i="239"/>
  <c r="D41" i="241"/>
  <c r="E41" i="239"/>
  <c r="E41" i="241" s="1"/>
  <c r="F41" i="239"/>
  <c r="F41" i="241"/>
  <c r="I41" i="241"/>
  <c r="G41" i="239"/>
  <c r="G41" i="241"/>
  <c r="D42" i="239"/>
  <c r="D42" i="241" s="1"/>
  <c r="E42" i="239"/>
  <c r="E42" i="241"/>
  <c r="F42" i="239"/>
  <c r="F42" i="241" s="1"/>
  <c r="G42" i="239"/>
  <c r="G42" i="241"/>
  <c r="I42" i="239"/>
  <c r="D43" i="239"/>
  <c r="D43" i="241" s="1"/>
  <c r="E43" i="239"/>
  <c r="E43" i="241" s="1"/>
  <c r="F43" i="239"/>
  <c r="F43" i="241"/>
  <c r="G43" i="239"/>
  <c r="G43" i="241" s="1"/>
  <c r="D45" i="239"/>
  <c r="D45" i="241" s="1"/>
  <c r="E45" i="239"/>
  <c r="E45" i="241"/>
  <c r="F45" i="239"/>
  <c r="F45" i="241" s="1"/>
  <c r="G45" i="239"/>
  <c r="G45" i="241"/>
  <c r="D46" i="239"/>
  <c r="D46" i="241" s="1"/>
  <c r="E46" i="239"/>
  <c r="E46" i="241"/>
  <c r="F46" i="239"/>
  <c r="F46" i="241" s="1"/>
  <c r="G46" i="239"/>
  <c r="G46" i="241"/>
  <c r="I46" i="239"/>
  <c r="D47" i="239"/>
  <c r="D47" i="241"/>
  <c r="E47" i="239"/>
  <c r="F47" i="239"/>
  <c r="F47" i="241"/>
  <c r="G47" i="239"/>
  <c r="G47" i="241" s="1"/>
  <c r="D48" i="239"/>
  <c r="D48" i="241"/>
  <c r="E48" i="239"/>
  <c r="E48" i="241"/>
  <c r="F48" i="239"/>
  <c r="F48" i="241"/>
  <c r="I48" i="241" s="1"/>
  <c r="G48" i="239"/>
  <c r="G48" i="241"/>
  <c r="D49" i="239"/>
  <c r="D49" i="241" s="1"/>
  <c r="E49" i="239"/>
  <c r="F49" i="239"/>
  <c r="F49" i="241" s="1"/>
  <c r="G49" i="239"/>
  <c r="G49" i="241" s="1"/>
  <c r="D50" i="239"/>
  <c r="D50" i="241"/>
  <c r="E50" i="239"/>
  <c r="E50" i="241" s="1"/>
  <c r="H50" i="241" s="1"/>
  <c r="F50" i="239"/>
  <c r="F50" i="241"/>
  <c r="G50" i="239"/>
  <c r="D51" i="239"/>
  <c r="D16" i="237"/>
  <c r="E16" i="237"/>
  <c r="F16" i="237"/>
  <c r="G16" i="237"/>
  <c r="G22" i="237" s="1"/>
  <c r="H16" i="237"/>
  <c r="D17" i="237"/>
  <c r="H17" i="237" s="1"/>
  <c r="E17" i="237"/>
  <c r="F17" i="237"/>
  <c r="G17" i="237"/>
  <c r="D18" i="237"/>
  <c r="E18" i="237"/>
  <c r="H18" i="237" s="1"/>
  <c r="F18" i="237"/>
  <c r="I18" i="237" s="1"/>
  <c r="G18" i="237"/>
  <c r="D19" i="237"/>
  <c r="H19" i="237" s="1"/>
  <c r="J19" i="237" s="1"/>
  <c r="E19" i="237"/>
  <c r="F19" i="237"/>
  <c r="I19" i="237" s="1"/>
  <c r="G19" i="237"/>
  <c r="D20" i="237"/>
  <c r="H20" i="237" s="1"/>
  <c r="E20" i="237"/>
  <c r="J20" i="237"/>
  <c r="F20" i="237"/>
  <c r="I20" i="237" s="1"/>
  <c r="G20" i="237"/>
  <c r="D21" i="237"/>
  <c r="E21" i="237"/>
  <c r="F21" i="237"/>
  <c r="G21" i="237"/>
  <c r="D23" i="237"/>
  <c r="E23" i="237"/>
  <c r="E29" i="237" s="1"/>
  <c r="F23" i="237"/>
  <c r="G23" i="237"/>
  <c r="I23" i="237"/>
  <c r="H23" i="237"/>
  <c r="D24" i="237"/>
  <c r="E24" i="237"/>
  <c r="F24" i="237"/>
  <c r="I24" i="237" s="1"/>
  <c r="G24" i="237"/>
  <c r="H24" i="237"/>
  <c r="D25" i="237"/>
  <c r="H25" i="237" s="1"/>
  <c r="E25" i="237"/>
  <c r="F25" i="237"/>
  <c r="G25" i="237"/>
  <c r="D26" i="237"/>
  <c r="E26" i="237"/>
  <c r="F26" i="237"/>
  <c r="G26" i="237"/>
  <c r="I26" i="237" s="1"/>
  <c r="H26" i="237"/>
  <c r="J26" i="237" s="1"/>
  <c r="D27" i="237"/>
  <c r="E27" i="237"/>
  <c r="H27" i="237" s="1"/>
  <c r="F27" i="237"/>
  <c r="I27" i="237" s="1"/>
  <c r="G27" i="237"/>
  <c r="D28" i="237"/>
  <c r="H28" i="237" s="1"/>
  <c r="J28" i="237" s="1"/>
  <c r="E28" i="237"/>
  <c r="F28" i="237"/>
  <c r="I28" i="237" s="1"/>
  <c r="G28" i="237"/>
  <c r="D30" i="237"/>
  <c r="H30" i="237" s="1"/>
  <c r="E30" i="237"/>
  <c r="F30" i="237"/>
  <c r="I30" i="237" s="1"/>
  <c r="J30" i="237" s="1"/>
  <c r="G30" i="237"/>
  <c r="D31" i="237"/>
  <c r="H31" i="237" s="1"/>
  <c r="E31" i="237"/>
  <c r="F31" i="237"/>
  <c r="I31" i="237"/>
  <c r="G31" i="237"/>
  <c r="D32" i="237"/>
  <c r="E32" i="237"/>
  <c r="H32" i="237" s="1"/>
  <c r="F32" i="237"/>
  <c r="G32" i="237"/>
  <c r="D33" i="237"/>
  <c r="H33" i="237" s="1"/>
  <c r="E33" i="237"/>
  <c r="F33" i="237"/>
  <c r="G33" i="237"/>
  <c r="D34" i="237"/>
  <c r="E34" i="237"/>
  <c r="F34" i="237"/>
  <c r="G34" i="237"/>
  <c r="H34" i="237"/>
  <c r="J34" i="237" s="1"/>
  <c r="I34" i="237"/>
  <c r="D35" i="237"/>
  <c r="E35" i="237"/>
  <c r="F35" i="237"/>
  <c r="I35" i="237"/>
  <c r="G35" i="237"/>
  <c r="H35" i="237"/>
  <c r="D36" i="237"/>
  <c r="E36" i="237"/>
  <c r="F36" i="237"/>
  <c r="I36" i="237" s="1"/>
  <c r="G36" i="237"/>
  <c r="D37" i="237"/>
  <c r="E37" i="237"/>
  <c r="H37" i="237" s="1"/>
  <c r="J37" i="237" s="1"/>
  <c r="F37" i="237"/>
  <c r="G37" i="237"/>
  <c r="I37" i="237" s="1"/>
  <c r="D38" i="237"/>
  <c r="E38" i="237"/>
  <c r="F38" i="237"/>
  <c r="F44" i="237" s="1"/>
  <c r="G38" i="237"/>
  <c r="G44" i="237" s="1"/>
  <c r="H38" i="237"/>
  <c r="J38" i="237" s="1"/>
  <c r="I38" i="237"/>
  <c r="D39" i="237"/>
  <c r="H39" i="237" s="1"/>
  <c r="E39" i="237"/>
  <c r="F39" i="237"/>
  <c r="I39" i="237"/>
  <c r="G39" i="237"/>
  <c r="D40" i="237"/>
  <c r="H40" i="237" s="1"/>
  <c r="E40" i="237"/>
  <c r="F40" i="237"/>
  <c r="I40" i="237"/>
  <c r="G40" i="237"/>
  <c r="D41" i="237"/>
  <c r="E41" i="237"/>
  <c r="H41" i="237"/>
  <c r="J41" i="237" s="1"/>
  <c r="F41" i="237"/>
  <c r="G41" i="237"/>
  <c r="I41" i="237"/>
  <c r="D42" i="237"/>
  <c r="E42" i="237"/>
  <c r="F42" i="237"/>
  <c r="G42" i="237"/>
  <c r="I42" i="237" s="1"/>
  <c r="H42" i="237"/>
  <c r="D43" i="237"/>
  <c r="H43" i="237" s="1"/>
  <c r="E43" i="237"/>
  <c r="F43" i="237"/>
  <c r="G43" i="237"/>
  <c r="I43" i="237" s="1"/>
  <c r="D45" i="237"/>
  <c r="D51" i="237" s="1"/>
  <c r="E45" i="237"/>
  <c r="H45" i="237" s="1"/>
  <c r="F45" i="237"/>
  <c r="G45" i="237"/>
  <c r="I45" i="237"/>
  <c r="D46" i="237"/>
  <c r="H46" i="237" s="1"/>
  <c r="J46" i="237" s="1"/>
  <c r="E46" i="237"/>
  <c r="F46" i="237"/>
  <c r="G46" i="237"/>
  <c r="I46" i="237"/>
  <c r="D47" i="237"/>
  <c r="H47" i="237" s="1"/>
  <c r="E47" i="237"/>
  <c r="F47" i="237"/>
  <c r="I47" i="237"/>
  <c r="G47" i="237"/>
  <c r="D48" i="237"/>
  <c r="E48" i="237"/>
  <c r="H48" i="237" s="1"/>
  <c r="J48" i="237" s="1"/>
  <c r="F48" i="237"/>
  <c r="I48" i="237"/>
  <c r="G48" i="237"/>
  <c r="D49" i="237"/>
  <c r="E49" i="237"/>
  <c r="H49" i="237"/>
  <c r="J49" i="237" s="1"/>
  <c r="F49" i="237"/>
  <c r="G49" i="237"/>
  <c r="I49" i="237"/>
  <c r="D50" i="237"/>
  <c r="E50" i="237"/>
  <c r="F50" i="237"/>
  <c r="G50" i="237"/>
  <c r="I50" i="237" s="1"/>
  <c r="H50" i="237"/>
  <c r="J50" i="237" s="1"/>
  <c r="G51" i="237"/>
  <c r="D16" i="236"/>
  <c r="D16" i="238" s="1"/>
  <c r="E16" i="236"/>
  <c r="E16" i="238"/>
  <c r="F16" i="236"/>
  <c r="F16" i="238" s="1"/>
  <c r="G16" i="236"/>
  <c r="G16" i="238"/>
  <c r="I16" i="236"/>
  <c r="D17" i="236"/>
  <c r="D17" i="238"/>
  <c r="E17" i="236"/>
  <c r="H17" i="236" s="1"/>
  <c r="J17" i="236" s="1"/>
  <c r="F17" i="236"/>
  <c r="F17" i="238"/>
  <c r="G17" i="236"/>
  <c r="G17" i="238" s="1"/>
  <c r="I17" i="236"/>
  <c r="D18" i="236"/>
  <c r="D18" i="238"/>
  <c r="E18" i="236"/>
  <c r="H18" i="236" s="1"/>
  <c r="F18" i="236"/>
  <c r="F18" i="238"/>
  <c r="G18" i="236"/>
  <c r="G18" i="238" s="1"/>
  <c r="D19" i="236"/>
  <c r="D19" i="238" s="1"/>
  <c r="E19" i="236"/>
  <c r="E19" i="238"/>
  <c r="F19" i="236"/>
  <c r="F19" i="238" s="1"/>
  <c r="I19" i="238" s="1"/>
  <c r="G19" i="236"/>
  <c r="G19" i="238"/>
  <c r="D20" i="236"/>
  <c r="D20" i="238" s="1"/>
  <c r="E20" i="236"/>
  <c r="E20" i="238"/>
  <c r="F20" i="236"/>
  <c r="F20" i="238" s="1"/>
  <c r="G20" i="236"/>
  <c r="G22" i="236" s="1"/>
  <c r="D21" i="236"/>
  <c r="D21" i="238"/>
  <c r="H21" i="238" s="1"/>
  <c r="E21" i="236"/>
  <c r="E21" i="238"/>
  <c r="F21" i="236"/>
  <c r="F21" i="238" s="1"/>
  <c r="G21" i="236"/>
  <c r="G21" i="238"/>
  <c r="H21" i="236"/>
  <c r="D23" i="236"/>
  <c r="D23" i="238" s="1"/>
  <c r="E23" i="236"/>
  <c r="E23" i="238"/>
  <c r="F23" i="236"/>
  <c r="F23" i="238" s="1"/>
  <c r="G23" i="236"/>
  <c r="G23" i="238"/>
  <c r="D24" i="236"/>
  <c r="D24" i="238" s="1"/>
  <c r="E24" i="236"/>
  <c r="E24" i="238"/>
  <c r="E29" i="238" s="1"/>
  <c r="F24" i="236"/>
  <c r="F24" i="238" s="1"/>
  <c r="G24" i="236"/>
  <c r="G24" i="238" s="1"/>
  <c r="D25" i="236"/>
  <c r="D25" i="238"/>
  <c r="H25" i="238" s="1"/>
  <c r="E25" i="236"/>
  <c r="E25" i="238"/>
  <c r="F25" i="236"/>
  <c r="F25" i="238" s="1"/>
  <c r="G25" i="236"/>
  <c r="G25" i="238"/>
  <c r="H25" i="236"/>
  <c r="D26" i="236"/>
  <c r="D26" i="238"/>
  <c r="H26" i="238" s="1"/>
  <c r="E26" i="236"/>
  <c r="E26" i="238"/>
  <c r="F26" i="236"/>
  <c r="F26" i="238" s="1"/>
  <c r="G26" i="236"/>
  <c r="G26" i="238"/>
  <c r="H26" i="236"/>
  <c r="D27" i="236"/>
  <c r="D27" i="238" s="1"/>
  <c r="E27" i="236"/>
  <c r="E27" i="238"/>
  <c r="F27" i="236"/>
  <c r="F27" i="238" s="1"/>
  <c r="G27" i="236"/>
  <c r="G27" i="238"/>
  <c r="D28" i="236"/>
  <c r="D28" i="238" s="1"/>
  <c r="E28" i="236"/>
  <c r="E28" i="238"/>
  <c r="F28" i="236"/>
  <c r="F28" i="238" s="1"/>
  <c r="G28" i="236"/>
  <c r="G28" i="238" s="1"/>
  <c r="D29" i="236"/>
  <c r="D30" i="236"/>
  <c r="D30" i="238" s="1"/>
  <c r="H30" i="238" s="1"/>
  <c r="E30" i="236"/>
  <c r="E30" i="238"/>
  <c r="F30" i="236"/>
  <c r="F30" i="238" s="1"/>
  <c r="G30" i="236"/>
  <c r="G30" i="238"/>
  <c r="D31" i="236"/>
  <c r="D31" i="238"/>
  <c r="E31" i="236"/>
  <c r="E31" i="238" s="1"/>
  <c r="F31" i="236"/>
  <c r="F31" i="238"/>
  <c r="G31" i="236"/>
  <c r="G31" i="238" s="1"/>
  <c r="D32" i="236"/>
  <c r="D32" i="238"/>
  <c r="E32" i="236"/>
  <c r="E32" i="238" s="1"/>
  <c r="F32" i="236"/>
  <c r="F32" i="238"/>
  <c r="G32" i="236"/>
  <c r="G32" i="238" s="1"/>
  <c r="I32" i="238" s="1"/>
  <c r="I32" i="236"/>
  <c r="D33" i="236"/>
  <c r="D33" i="238" s="1"/>
  <c r="E33" i="236"/>
  <c r="E33" i="238"/>
  <c r="F33" i="236"/>
  <c r="F33" i="238" s="1"/>
  <c r="I33" i="238" s="1"/>
  <c r="G33" i="236"/>
  <c r="G33" i="238"/>
  <c r="D34" i="236"/>
  <c r="D34" i="238"/>
  <c r="E34" i="236"/>
  <c r="E34" i="238" s="1"/>
  <c r="H34" i="238" s="1"/>
  <c r="F34" i="236"/>
  <c r="F34" i="238"/>
  <c r="G34" i="236"/>
  <c r="G34" i="238" s="1"/>
  <c r="H34" i="236"/>
  <c r="D35" i="236"/>
  <c r="D35" i="238" s="1"/>
  <c r="E35" i="236"/>
  <c r="E35" i="238"/>
  <c r="F35" i="236"/>
  <c r="F35" i="238" s="1"/>
  <c r="G35" i="236"/>
  <c r="G35" i="238"/>
  <c r="D36" i="236"/>
  <c r="D36" i="238" s="1"/>
  <c r="E36" i="236"/>
  <c r="E36" i="238"/>
  <c r="F36" i="236"/>
  <c r="F36" i="238" s="1"/>
  <c r="I36" i="238" s="1"/>
  <c r="G36" i="236"/>
  <c r="G36" i="238"/>
  <c r="D37" i="236"/>
  <c r="D37" i="238"/>
  <c r="E37" i="236"/>
  <c r="H37" i="236" s="1"/>
  <c r="F37" i="236"/>
  <c r="F37" i="238"/>
  <c r="G37" i="236"/>
  <c r="G37" i="238" s="1"/>
  <c r="I37" i="238" s="1"/>
  <c r="D38" i="236"/>
  <c r="D38" i="238" s="1"/>
  <c r="E38" i="236"/>
  <c r="E38" i="238"/>
  <c r="F38" i="236"/>
  <c r="F38" i="238" s="1"/>
  <c r="G38" i="236"/>
  <c r="G38" i="238"/>
  <c r="H38" i="236"/>
  <c r="D39" i="236"/>
  <c r="D39" i="238" s="1"/>
  <c r="E39" i="236"/>
  <c r="E39" i="238"/>
  <c r="F39" i="236"/>
  <c r="F39" i="238" s="1"/>
  <c r="G39" i="236"/>
  <c r="G39" i="238"/>
  <c r="D40" i="236"/>
  <c r="D40" i="238" s="1"/>
  <c r="E40" i="236"/>
  <c r="F40" i="236"/>
  <c r="F40" i="238" s="1"/>
  <c r="I40" i="238" s="1"/>
  <c r="G40" i="236"/>
  <c r="G40" i="238"/>
  <c r="D41" i="236"/>
  <c r="E41" i="236"/>
  <c r="H41" i="236" s="1"/>
  <c r="E41" i="238"/>
  <c r="F41" i="236"/>
  <c r="F41" i="238" s="1"/>
  <c r="G41" i="236"/>
  <c r="G41" i="238" s="1"/>
  <c r="D42" i="236"/>
  <c r="D42" i="238"/>
  <c r="H42" i="238" s="1"/>
  <c r="E42" i="236"/>
  <c r="E42" i="238"/>
  <c r="F42" i="236"/>
  <c r="F42" i="238" s="1"/>
  <c r="G42" i="236"/>
  <c r="G42" i="238"/>
  <c r="H42" i="236"/>
  <c r="D43" i="236"/>
  <c r="D43" i="238" s="1"/>
  <c r="E43" i="236"/>
  <c r="E43" i="238"/>
  <c r="F43" i="236"/>
  <c r="G43" i="236"/>
  <c r="G43" i="238"/>
  <c r="E44" i="236"/>
  <c r="D45" i="236"/>
  <c r="E45" i="236"/>
  <c r="E45" i="238"/>
  <c r="F45" i="236"/>
  <c r="F45" i="238" s="1"/>
  <c r="G45" i="236"/>
  <c r="G45" i="238"/>
  <c r="H45" i="236"/>
  <c r="D46" i="236"/>
  <c r="D46" i="238" s="1"/>
  <c r="E46" i="236"/>
  <c r="E46" i="238" s="1"/>
  <c r="F46" i="236"/>
  <c r="F46" i="238"/>
  <c r="G46" i="236"/>
  <c r="G46" i="238" s="1"/>
  <c r="D47" i="236"/>
  <c r="D47" i="238"/>
  <c r="E47" i="236"/>
  <c r="E47" i="238" s="1"/>
  <c r="F47" i="236"/>
  <c r="G47" i="236"/>
  <c r="G47" i="238" s="1"/>
  <c r="D48" i="236"/>
  <c r="D48" i="238"/>
  <c r="E48" i="236"/>
  <c r="E48" i="238" s="1"/>
  <c r="F48" i="236"/>
  <c r="F48" i="238"/>
  <c r="G48" i="236"/>
  <c r="G48" i="238" s="1"/>
  <c r="I48" i="238" s="1"/>
  <c r="I48" i="236"/>
  <c r="D49" i="236"/>
  <c r="H49" i="236" s="1"/>
  <c r="E49" i="236"/>
  <c r="E49" i="238"/>
  <c r="F49" i="236"/>
  <c r="F49" i="238" s="1"/>
  <c r="G49" i="236"/>
  <c r="D50" i="236"/>
  <c r="D50" i="238" s="1"/>
  <c r="H50" i="238" s="1"/>
  <c r="E50" i="236"/>
  <c r="E50" i="238"/>
  <c r="F50" i="236"/>
  <c r="G50" i="236"/>
  <c r="G50" i="238"/>
  <c r="H50" i="236"/>
  <c r="D16" i="234"/>
  <c r="D22" i="234" s="1"/>
  <c r="E16" i="234"/>
  <c r="E22" i="234" s="1"/>
  <c r="F16" i="234"/>
  <c r="G16" i="234"/>
  <c r="I16" i="234"/>
  <c r="D17" i="234"/>
  <c r="E17" i="234"/>
  <c r="F17" i="234"/>
  <c r="I17" i="234" s="1"/>
  <c r="J17" i="234" s="1"/>
  <c r="G17" i="234"/>
  <c r="H17" i="234"/>
  <c r="D18" i="234"/>
  <c r="E18" i="234"/>
  <c r="F18" i="234"/>
  <c r="I18" i="234"/>
  <c r="G18" i="234"/>
  <c r="H18" i="234"/>
  <c r="J18" i="234" s="1"/>
  <c r="D19" i="234"/>
  <c r="H19" i="234" s="1"/>
  <c r="E19" i="234"/>
  <c r="F19" i="234"/>
  <c r="I19" i="234"/>
  <c r="G19" i="234"/>
  <c r="D20" i="234"/>
  <c r="E20" i="234"/>
  <c r="H20" i="234"/>
  <c r="J20" i="234" s="1"/>
  <c r="F20" i="234"/>
  <c r="G20" i="234"/>
  <c r="I20" i="234"/>
  <c r="D21" i="234"/>
  <c r="H21" i="234" s="1"/>
  <c r="J21" i="234" s="1"/>
  <c r="E21" i="234"/>
  <c r="F21" i="234"/>
  <c r="G21" i="234"/>
  <c r="I21" i="234" s="1"/>
  <c r="G22" i="234"/>
  <c r="D23" i="234"/>
  <c r="H23" i="234" s="1"/>
  <c r="E23" i="234"/>
  <c r="F23" i="234"/>
  <c r="F29" i="234" s="1"/>
  <c r="G23" i="234"/>
  <c r="D24" i="234"/>
  <c r="E24" i="234"/>
  <c r="H24" i="234" s="1"/>
  <c r="F24" i="234"/>
  <c r="G24" i="234"/>
  <c r="I24" i="234" s="1"/>
  <c r="D25" i="234"/>
  <c r="E25" i="234"/>
  <c r="F25" i="234"/>
  <c r="I25" i="234" s="1"/>
  <c r="J25" i="234" s="1"/>
  <c r="G25" i="234"/>
  <c r="H25" i="234"/>
  <c r="D26" i="234"/>
  <c r="E26" i="234"/>
  <c r="F26" i="234"/>
  <c r="I26" i="234"/>
  <c r="G26" i="234"/>
  <c r="H26" i="234"/>
  <c r="J26" i="234" s="1"/>
  <c r="D27" i="234"/>
  <c r="E27" i="234"/>
  <c r="H27" i="234"/>
  <c r="F27" i="234"/>
  <c r="I27" i="234" s="1"/>
  <c r="J27" i="234" s="1"/>
  <c r="G27" i="234"/>
  <c r="G29" i="234" s="1"/>
  <c r="D28" i="234"/>
  <c r="H28" i="234" s="1"/>
  <c r="J28" i="234" s="1"/>
  <c r="E28" i="234"/>
  <c r="F28" i="234"/>
  <c r="I28" i="234" s="1"/>
  <c r="G28" i="234"/>
  <c r="D29" i="234"/>
  <c r="D30" i="234"/>
  <c r="H30" i="234" s="1"/>
  <c r="E30" i="234"/>
  <c r="F30" i="234"/>
  <c r="G30" i="234"/>
  <c r="I30" i="234" s="1"/>
  <c r="D31" i="234"/>
  <c r="E31" i="234"/>
  <c r="H31" i="234" s="1"/>
  <c r="J31" i="234" s="1"/>
  <c r="F31" i="234"/>
  <c r="I31" i="234"/>
  <c r="G31" i="234"/>
  <c r="D32" i="234"/>
  <c r="E32" i="234"/>
  <c r="H32" i="234"/>
  <c r="J32" i="234" s="1"/>
  <c r="F32" i="234"/>
  <c r="G32" i="234"/>
  <c r="I32" i="234"/>
  <c r="D33" i="234"/>
  <c r="H33" i="234" s="1"/>
  <c r="J33" i="234" s="1"/>
  <c r="E33" i="234"/>
  <c r="F33" i="234"/>
  <c r="G33" i="234"/>
  <c r="I33" i="234" s="1"/>
  <c r="D34" i="234"/>
  <c r="H34" i="234" s="1"/>
  <c r="E34" i="234"/>
  <c r="F34" i="234"/>
  <c r="G34" i="234"/>
  <c r="I34" i="234" s="1"/>
  <c r="D35" i="234"/>
  <c r="E35" i="234"/>
  <c r="H35" i="234"/>
  <c r="F35" i="234"/>
  <c r="I35" i="234" s="1"/>
  <c r="G35" i="234"/>
  <c r="D36" i="234"/>
  <c r="H36" i="234" s="1"/>
  <c r="E36" i="234"/>
  <c r="F36" i="234"/>
  <c r="I36" i="234" s="1"/>
  <c r="G36" i="234"/>
  <c r="D37" i="234"/>
  <c r="E37" i="234"/>
  <c r="F37" i="234"/>
  <c r="I37" i="234" s="1"/>
  <c r="G37" i="234"/>
  <c r="H37" i="234"/>
  <c r="D38" i="234"/>
  <c r="H38" i="234" s="1"/>
  <c r="E38" i="234"/>
  <c r="F38" i="234"/>
  <c r="I38" i="234"/>
  <c r="G38" i="234"/>
  <c r="D39" i="234"/>
  <c r="H39" i="234" s="1"/>
  <c r="E39" i="234"/>
  <c r="F39" i="234"/>
  <c r="G39" i="234"/>
  <c r="G44" i="234" s="1"/>
  <c r="D40" i="234"/>
  <c r="E40" i="234"/>
  <c r="H40" i="234"/>
  <c r="F40" i="234"/>
  <c r="G40" i="234"/>
  <c r="I40" i="234" s="1"/>
  <c r="J40" i="234" s="1"/>
  <c r="D41" i="234"/>
  <c r="H41" i="234" s="1"/>
  <c r="J41" i="234" s="1"/>
  <c r="E41" i="234"/>
  <c r="F41" i="234"/>
  <c r="I41" i="234" s="1"/>
  <c r="G41" i="234"/>
  <c r="D42" i="234"/>
  <c r="H42" i="234" s="1"/>
  <c r="E42" i="234"/>
  <c r="F42" i="234"/>
  <c r="I42" i="234" s="1"/>
  <c r="G42" i="234"/>
  <c r="D43" i="234"/>
  <c r="E43" i="234"/>
  <c r="H43" i="234" s="1"/>
  <c r="F43" i="234"/>
  <c r="I43" i="234" s="1"/>
  <c r="G43" i="234"/>
  <c r="D44" i="234"/>
  <c r="E44" i="234"/>
  <c r="D45" i="234"/>
  <c r="E45" i="234"/>
  <c r="H45" i="234" s="1"/>
  <c r="F45" i="234"/>
  <c r="I45" i="234" s="1"/>
  <c r="I51" i="234" s="1"/>
  <c r="G45" i="234"/>
  <c r="D46" i="234"/>
  <c r="D51" i="234" s="1"/>
  <c r="E46" i="234"/>
  <c r="H46" i="234"/>
  <c r="J46" i="234" s="1"/>
  <c r="F46" i="234"/>
  <c r="I46" i="234" s="1"/>
  <c r="G46" i="234"/>
  <c r="G51" i="234" s="1"/>
  <c r="D47" i="234"/>
  <c r="E47" i="234"/>
  <c r="H47" i="234" s="1"/>
  <c r="J47" i="234" s="1"/>
  <c r="F47" i="234"/>
  <c r="I47" i="234"/>
  <c r="G47" i="234"/>
  <c r="D48" i="234"/>
  <c r="H48" i="234" s="1"/>
  <c r="J48" i="234" s="1"/>
  <c r="E48" i="234"/>
  <c r="F48" i="234"/>
  <c r="I48" i="234" s="1"/>
  <c r="G48" i="234"/>
  <c r="D49" i="234"/>
  <c r="E49" i="234"/>
  <c r="F49" i="234"/>
  <c r="G49" i="234"/>
  <c r="I49" i="234" s="1"/>
  <c r="H49" i="234"/>
  <c r="J49" i="234" s="1"/>
  <c r="D50" i="234"/>
  <c r="E50" i="234"/>
  <c r="H50" i="234"/>
  <c r="F50" i="234"/>
  <c r="G50" i="234"/>
  <c r="I50" i="234" s="1"/>
  <c r="E51" i="234"/>
  <c r="D16" i="233"/>
  <c r="E16" i="233"/>
  <c r="H16" i="233" s="1"/>
  <c r="F16" i="233"/>
  <c r="F22" i="233" s="1"/>
  <c r="F16" i="235"/>
  <c r="G16" i="233"/>
  <c r="G16" i="235" s="1"/>
  <c r="D17" i="233"/>
  <c r="D22" i="233" s="1"/>
  <c r="D17" i="235"/>
  <c r="E17" i="233"/>
  <c r="E17" i="235"/>
  <c r="F17" i="233"/>
  <c r="F17" i="235"/>
  <c r="G17" i="233"/>
  <c r="G17" i="235"/>
  <c r="D18" i="233"/>
  <c r="D18" i="235"/>
  <c r="E18" i="233"/>
  <c r="E18" i="235"/>
  <c r="F18" i="233"/>
  <c r="F18" i="235"/>
  <c r="I18" i="235" s="1"/>
  <c r="G18" i="233"/>
  <c r="G18" i="235"/>
  <c r="D19" i="233"/>
  <c r="D19" i="235" s="1"/>
  <c r="H19" i="235" s="1"/>
  <c r="J19" i="235" s="1"/>
  <c r="E19" i="233"/>
  <c r="E19" i="235" s="1"/>
  <c r="F19" i="233"/>
  <c r="F19" i="235"/>
  <c r="I19" i="235"/>
  <c r="G19" i="233"/>
  <c r="G19" i="235"/>
  <c r="I19" i="233"/>
  <c r="D20" i="233"/>
  <c r="D20" i="235" s="1"/>
  <c r="H20" i="235" s="1"/>
  <c r="E20" i="233"/>
  <c r="E20" i="235"/>
  <c r="F20" i="233"/>
  <c r="F20" i="235"/>
  <c r="G20" i="233"/>
  <c r="G20" i="235"/>
  <c r="D21" i="233"/>
  <c r="D21" i="235"/>
  <c r="H21" i="235"/>
  <c r="E21" i="233"/>
  <c r="E21" i="235"/>
  <c r="F21" i="233"/>
  <c r="F21" i="235" s="1"/>
  <c r="I21" i="235" s="1"/>
  <c r="G21" i="233"/>
  <c r="G21" i="235"/>
  <c r="E22" i="233"/>
  <c r="D23" i="233"/>
  <c r="D23" i="235"/>
  <c r="E23" i="233"/>
  <c r="E23" i="235" s="1"/>
  <c r="F23" i="233"/>
  <c r="F23" i="235"/>
  <c r="G23" i="233"/>
  <c r="I23" i="233" s="1"/>
  <c r="D24" i="233"/>
  <c r="D24" i="235"/>
  <c r="H24" i="235" s="1"/>
  <c r="E24" i="233"/>
  <c r="E24" i="235"/>
  <c r="F24" i="233"/>
  <c r="F24" i="235" s="1"/>
  <c r="G24" i="233"/>
  <c r="G24" i="235"/>
  <c r="H24" i="233"/>
  <c r="D25" i="233"/>
  <c r="D25" i="235"/>
  <c r="E25" i="233"/>
  <c r="E25" i="235" s="1"/>
  <c r="H25" i="235" s="1"/>
  <c r="F25" i="233"/>
  <c r="G25" i="233"/>
  <c r="I25" i="233" s="1"/>
  <c r="D26" i="233"/>
  <c r="H26" i="233" s="1"/>
  <c r="J26" i="233" s="1"/>
  <c r="D26" i="235"/>
  <c r="E26" i="233"/>
  <c r="F26" i="233"/>
  <c r="F26" i="235"/>
  <c r="I26" i="235" s="1"/>
  <c r="G26" i="233"/>
  <c r="G26" i="235"/>
  <c r="I26" i="233"/>
  <c r="D27" i="233"/>
  <c r="D27" i="235"/>
  <c r="E27" i="233"/>
  <c r="H27" i="233" s="1"/>
  <c r="J27" i="233" s="1"/>
  <c r="E27" i="235"/>
  <c r="F27" i="233"/>
  <c r="F27" i="235"/>
  <c r="G27" i="233"/>
  <c r="G27" i="235" s="1"/>
  <c r="I27" i="235" s="1"/>
  <c r="I27" i="233"/>
  <c r="D28" i="233"/>
  <c r="D28" i="235"/>
  <c r="E28" i="233"/>
  <c r="H28" i="233" s="1"/>
  <c r="F28" i="233"/>
  <c r="F28" i="235"/>
  <c r="G28" i="233"/>
  <c r="G28" i="235" s="1"/>
  <c r="F29" i="233"/>
  <c r="G29" i="233"/>
  <c r="D30" i="233"/>
  <c r="D30" i="235"/>
  <c r="E30" i="233"/>
  <c r="E30" i="235"/>
  <c r="F30" i="233"/>
  <c r="F30" i="235"/>
  <c r="G30" i="233"/>
  <c r="I30" i="233" s="1"/>
  <c r="D31" i="233"/>
  <c r="H31" i="233" s="1"/>
  <c r="J31" i="233" s="1"/>
  <c r="D31" i="235"/>
  <c r="H31" i="235" s="1"/>
  <c r="E31" i="233"/>
  <c r="E31" i="235"/>
  <c r="F31" i="233"/>
  <c r="F31" i="235"/>
  <c r="G31" i="233"/>
  <c r="G31" i="235" s="1"/>
  <c r="I31" i="235" s="1"/>
  <c r="I31" i="233"/>
  <c r="D32" i="233"/>
  <c r="D32" i="235"/>
  <c r="E32" i="233"/>
  <c r="H32" i="233" s="1"/>
  <c r="E32" i="235"/>
  <c r="F32" i="233"/>
  <c r="F32" i="235"/>
  <c r="G32" i="233"/>
  <c r="G32" i="235" s="1"/>
  <c r="I32" i="235" s="1"/>
  <c r="D33" i="233"/>
  <c r="D33" i="235"/>
  <c r="E33" i="233"/>
  <c r="E33" i="235"/>
  <c r="F33" i="233"/>
  <c r="I33" i="233"/>
  <c r="G33" i="233"/>
  <c r="G33" i="235"/>
  <c r="D34" i="233"/>
  <c r="D34" i="235"/>
  <c r="E34" i="233"/>
  <c r="F34" i="233"/>
  <c r="F34" i="235"/>
  <c r="I34" i="235"/>
  <c r="G34" i="233"/>
  <c r="G34" i="235"/>
  <c r="D35" i="233"/>
  <c r="H35" i="233" s="1"/>
  <c r="E35" i="233"/>
  <c r="E35" i="235" s="1"/>
  <c r="F35" i="233"/>
  <c r="F35" i="235"/>
  <c r="G35" i="233"/>
  <c r="G35" i="235" s="1"/>
  <c r="I35" i="235" s="1"/>
  <c r="D36" i="233"/>
  <c r="D36" i="235"/>
  <c r="E36" i="233"/>
  <c r="E36" i="235" s="1"/>
  <c r="F36" i="233"/>
  <c r="F36" i="235"/>
  <c r="I36" i="235" s="1"/>
  <c r="G36" i="233"/>
  <c r="G36" i="235"/>
  <c r="H36" i="233"/>
  <c r="D37" i="233"/>
  <c r="D37" i="235" s="1"/>
  <c r="E37" i="233"/>
  <c r="E37" i="235"/>
  <c r="F37" i="233"/>
  <c r="G37" i="233"/>
  <c r="G37" i="235"/>
  <c r="D38" i="233"/>
  <c r="D38" i="235" s="1"/>
  <c r="E38" i="233"/>
  <c r="F38" i="233"/>
  <c r="I38" i="233" s="1"/>
  <c r="G38" i="233"/>
  <c r="G38" i="235"/>
  <c r="D39" i="233"/>
  <c r="D39" i="235"/>
  <c r="E39" i="233"/>
  <c r="E39" i="235" s="1"/>
  <c r="F39" i="233"/>
  <c r="F39" i="235"/>
  <c r="I39" i="235" s="1"/>
  <c r="G39" i="233"/>
  <c r="G39" i="235"/>
  <c r="H39" i="233"/>
  <c r="I39" i="233"/>
  <c r="D40" i="233"/>
  <c r="D40" i="235"/>
  <c r="E40" i="233"/>
  <c r="F40" i="233"/>
  <c r="G40" i="233"/>
  <c r="G40" i="235"/>
  <c r="D41" i="233"/>
  <c r="D41" i="235"/>
  <c r="E41" i="233"/>
  <c r="F41" i="233"/>
  <c r="F41" i="235"/>
  <c r="I41" i="235"/>
  <c r="G41" i="233"/>
  <c r="G41" i="235" s="1"/>
  <c r="I41" i="233"/>
  <c r="D42" i="233"/>
  <c r="D42" i="235"/>
  <c r="E42" i="233"/>
  <c r="E42" i="235"/>
  <c r="F42" i="233"/>
  <c r="F42" i="235"/>
  <c r="G42" i="233"/>
  <c r="I42" i="233" s="1"/>
  <c r="G42" i="235"/>
  <c r="D43" i="233"/>
  <c r="D43" i="235"/>
  <c r="E43" i="233"/>
  <c r="E43" i="235" s="1"/>
  <c r="F43" i="233"/>
  <c r="F43" i="235"/>
  <c r="I43" i="235"/>
  <c r="G43" i="233"/>
  <c r="G43" i="235" s="1"/>
  <c r="I43" i="233"/>
  <c r="F44" i="233"/>
  <c r="G44" i="233"/>
  <c r="D45" i="233"/>
  <c r="D45" i="235"/>
  <c r="E45" i="233"/>
  <c r="F45" i="233"/>
  <c r="I45" i="233" s="1"/>
  <c r="G45" i="233"/>
  <c r="G45" i="235"/>
  <c r="D46" i="233"/>
  <c r="E46" i="233"/>
  <c r="E46" i="235"/>
  <c r="F46" i="233"/>
  <c r="F46" i="235"/>
  <c r="G46" i="233"/>
  <c r="G46" i="235"/>
  <c r="I46" i="233"/>
  <c r="D47" i="233"/>
  <c r="E47" i="233"/>
  <c r="E47" i="235"/>
  <c r="F47" i="233"/>
  <c r="F47" i="235"/>
  <c r="G47" i="233"/>
  <c r="G47" i="235"/>
  <c r="D48" i="233"/>
  <c r="D48" i="235"/>
  <c r="H48" i="235"/>
  <c r="E48" i="233"/>
  <c r="E48" i="235"/>
  <c r="F48" i="233"/>
  <c r="G48" i="233"/>
  <c r="G48" i="235" s="1"/>
  <c r="H48" i="233"/>
  <c r="D49" i="233"/>
  <c r="D49" i="235"/>
  <c r="E49" i="233"/>
  <c r="F49" i="233"/>
  <c r="F49" i="235" s="1"/>
  <c r="G49" i="233"/>
  <c r="G49" i="235" s="1"/>
  <c r="D50" i="233"/>
  <c r="D50" i="235" s="1"/>
  <c r="E50" i="233"/>
  <c r="E50" i="235"/>
  <c r="F50" i="233"/>
  <c r="F50" i="235" s="1"/>
  <c r="G50" i="233"/>
  <c r="G50" i="235" s="1"/>
  <c r="I50" i="233"/>
  <c r="E51" i="233"/>
  <c r="D16" i="231"/>
  <c r="E16" i="231"/>
  <c r="F16" i="231"/>
  <c r="G16" i="231"/>
  <c r="I16" i="231"/>
  <c r="H16" i="231"/>
  <c r="D17" i="231"/>
  <c r="E17" i="231"/>
  <c r="H17" i="231" s="1"/>
  <c r="F17" i="231"/>
  <c r="G17" i="231"/>
  <c r="D18" i="231"/>
  <c r="H18" i="231" s="1"/>
  <c r="E18" i="231"/>
  <c r="F18" i="231"/>
  <c r="G18" i="231"/>
  <c r="I18" i="231" s="1"/>
  <c r="D19" i="231"/>
  <c r="E19" i="231"/>
  <c r="F19" i="231"/>
  <c r="G19" i="231"/>
  <c r="H19" i="231"/>
  <c r="I19" i="231"/>
  <c r="D20" i="231"/>
  <c r="H20" i="231" s="1"/>
  <c r="E20" i="231"/>
  <c r="F20" i="231"/>
  <c r="I20" i="231" s="1"/>
  <c r="G20" i="231"/>
  <c r="D21" i="231"/>
  <c r="E21" i="231"/>
  <c r="F21" i="231"/>
  <c r="I21" i="231" s="1"/>
  <c r="G21" i="231"/>
  <c r="H21" i="231"/>
  <c r="J21" i="231" s="1"/>
  <c r="D23" i="231"/>
  <c r="E23" i="231"/>
  <c r="F23" i="231"/>
  <c r="I23" i="231" s="1"/>
  <c r="G23" i="231"/>
  <c r="H23" i="231"/>
  <c r="D24" i="231"/>
  <c r="E24" i="231"/>
  <c r="F24" i="231"/>
  <c r="G24" i="231"/>
  <c r="H24" i="231"/>
  <c r="D25" i="231"/>
  <c r="E25" i="231"/>
  <c r="F25" i="231"/>
  <c r="I25" i="231"/>
  <c r="G25" i="231"/>
  <c r="H25" i="231"/>
  <c r="J25" i="231" s="1"/>
  <c r="D26" i="231"/>
  <c r="E26" i="231"/>
  <c r="H26" i="231"/>
  <c r="J26" i="231"/>
  <c r="F26" i="231"/>
  <c r="G26" i="231"/>
  <c r="I26" i="231"/>
  <c r="D27" i="231"/>
  <c r="E27" i="231"/>
  <c r="F27" i="231"/>
  <c r="G27" i="231"/>
  <c r="H27" i="231"/>
  <c r="J27" i="231" s="1"/>
  <c r="K27" i="231" s="1"/>
  <c r="I27" i="231"/>
  <c r="D28" i="231"/>
  <c r="E28" i="231"/>
  <c r="F28" i="231"/>
  <c r="I28" i="231" s="1"/>
  <c r="G28" i="231"/>
  <c r="F29" i="231"/>
  <c r="D30" i="231"/>
  <c r="E30" i="231"/>
  <c r="F30" i="231"/>
  <c r="I30" i="231" s="1"/>
  <c r="G30" i="231"/>
  <c r="D31" i="231"/>
  <c r="E31" i="231"/>
  <c r="F31" i="231"/>
  <c r="I31" i="231" s="1"/>
  <c r="G31" i="231"/>
  <c r="H31" i="231"/>
  <c r="D32" i="231"/>
  <c r="H32" i="231" s="1"/>
  <c r="E32" i="231"/>
  <c r="F32" i="231"/>
  <c r="I32" i="231" s="1"/>
  <c r="G32" i="231"/>
  <c r="D33" i="231"/>
  <c r="H33" i="231" s="1"/>
  <c r="E33" i="231"/>
  <c r="F33" i="231"/>
  <c r="G33" i="231"/>
  <c r="D34" i="231"/>
  <c r="E34" i="231"/>
  <c r="H34" i="231"/>
  <c r="F34" i="231"/>
  <c r="G34" i="231"/>
  <c r="I34" i="231"/>
  <c r="D35" i="231"/>
  <c r="H35" i="231" s="1"/>
  <c r="E35" i="231"/>
  <c r="F35" i="231"/>
  <c r="G35" i="231"/>
  <c r="I35" i="231" s="1"/>
  <c r="D36" i="231"/>
  <c r="E36" i="231"/>
  <c r="F36" i="231"/>
  <c r="I36" i="231" s="1"/>
  <c r="G36" i="231"/>
  <c r="D37" i="231"/>
  <c r="E37" i="231"/>
  <c r="F37" i="231"/>
  <c r="I37" i="231" s="1"/>
  <c r="G37" i="231"/>
  <c r="H37" i="231"/>
  <c r="J37" i="231" s="1"/>
  <c r="D38" i="231"/>
  <c r="E38" i="231"/>
  <c r="F38" i="231"/>
  <c r="I38" i="231" s="1"/>
  <c r="G38" i="231"/>
  <c r="D39" i="231"/>
  <c r="E39" i="231"/>
  <c r="F39" i="231"/>
  <c r="I39" i="231" s="1"/>
  <c r="G39" i="231"/>
  <c r="H39" i="231"/>
  <c r="D40" i="231"/>
  <c r="H40" i="231" s="1"/>
  <c r="E40" i="231"/>
  <c r="F40" i="231"/>
  <c r="I40" i="231" s="1"/>
  <c r="G40" i="231"/>
  <c r="D41" i="231"/>
  <c r="H41" i="231" s="1"/>
  <c r="E41" i="231"/>
  <c r="F41" i="231"/>
  <c r="G41" i="231"/>
  <c r="D42" i="231"/>
  <c r="E42" i="231"/>
  <c r="H42" i="231"/>
  <c r="F42" i="231"/>
  <c r="G42" i="231"/>
  <c r="I42" i="231"/>
  <c r="D43" i="231"/>
  <c r="H43" i="231" s="1"/>
  <c r="E43" i="231"/>
  <c r="F43" i="231"/>
  <c r="G43" i="231"/>
  <c r="I43" i="231" s="1"/>
  <c r="D45" i="231"/>
  <c r="E45" i="231"/>
  <c r="F45" i="231"/>
  <c r="G45" i="231"/>
  <c r="H45" i="231"/>
  <c r="D46" i="231"/>
  <c r="E46" i="231"/>
  <c r="F46" i="231"/>
  <c r="G46" i="231"/>
  <c r="G51" i="231" s="1"/>
  <c r="D47" i="231"/>
  <c r="D51" i="231"/>
  <c r="E47" i="231"/>
  <c r="F47" i="231"/>
  <c r="G47" i="231"/>
  <c r="I47" i="231" s="1"/>
  <c r="H47" i="231"/>
  <c r="D48" i="231"/>
  <c r="E48" i="231"/>
  <c r="F48" i="231"/>
  <c r="I48" i="231" s="1"/>
  <c r="G48" i="231"/>
  <c r="D49" i="231"/>
  <c r="E49" i="231"/>
  <c r="F49" i="231"/>
  <c r="I49" i="231" s="1"/>
  <c r="J49" i="231" s="1"/>
  <c r="G49" i="231"/>
  <c r="H49" i="231"/>
  <c r="D50" i="231"/>
  <c r="E50" i="231"/>
  <c r="H50" i="231"/>
  <c r="F50" i="231"/>
  <c r="I50" i="231" s="1"/>
  <c r="G50" i="231"/>
  <c r="D16" i="230"/>
  <c r="E16" i="230"/>
  <c r="E16" i="242"/>
  <c r="F16" i="230"/>
  <c r="G16" i="230"/>
  <c r="G16" i="242"/>
  <c r="H16" i="230"/>
  <c r="D17" i="230"/>
  <c r="D17" i="242"/>
  <c r="E17" i="230"/>
  <c r="F17" i="230"/>
  <c r="F17" i="242"/>
  <c r="G17" i="230"/>
  <c r="D18" i="230"/>
  <c r="H18" i="230" s="1"/>
  <c r="E18" i="230"/>
  <c r="E18" i="242"/>
  <c r="F18" i="230"/>
  <c r="G18" i="230"/>
  <c r="G18" i="242" s="1"/>
  <c r="D19" i="230"/>
  <c r="D19" i="242"/>
  <c r="E19" i="230"/>
  <c r="E22" i="230" s="1"/>
  <c r="F19" i="230"/>
  <c r="F19" i="242"/>
  <c r="G19" i="230"/>
  <c r="I19" i="230"/>
  <c r="D20" i="230"/>
  <c r="E20" i="230"/>
  <c r="E20" i="242"/>
  <c r="F20" i="230"/>
  <c r="G20" i="230"/>
  <c r="G20" i="242"/>
  <c r="H20" i="230"/>
  <c r="D21" i="230"/>
  <c r="D21" i="242" s="1"/>
  <c r="E21" i="230"/>
  <c r="F21" i="230"/>
  <c r="F21" i="242"/>
  <c r="G21" i="230"/>
  <c r="I21" i="230"/>
  <c r="D23" i="230"/>
  <c r="H23" i="230" s="1"/>
  <c r="E23" i="230"/>
  <c r="F23" i="230"/>
  <c r="F29" i="230" s="1"/>
  <c r="G23" i="230"/>
  <c r="D24" i="230"/>
  <c r="E24" i="230"/>
  <c r="E24" i="242"/>
  <c r="F24" i="230"/>
  <c r="G24" i="230"/>
  <c r="H24" i="230"/>
  <c r="D25" i="230"/>
  <c r="D25" i="242" s="1"/>
  <c r="E25" i="230"/>
  <c r="F25" i="230"/>
  <c r="G25" i="230"/>
  <c r="D26" i="230"/>
  <c r="E26" i="230"/>
  <c r="F26" i="230"/>
  <c r="G26" i="230"/>
  <c r="G26" i="242" s="1"/>
  <c r="H26" i="230"/>
  <c r="I26" i="230"/>
  <c r="J26" i="230" s="1"/>
  <c r="D27" i="230"/>
  <c r="E27" i="230"/>
  <c r="F27" i="230"/>
  <c r="I27" i="230" s="1"/>
  <c r="J27" i="230" s="1"/>
  <c r="K27" i="230" s="1"/>
  <c r="F27" i="242"/>
  <c r="G27" i="230"/>
  <c r="H27" i="230"/>
  <c r="D28" i="230"/>
  <c r="E28" i="230"/>
  <c r="E28" i="242"/>
  <c r="F28" i="230"/>
  <c r="G28" i="230"/>
  <c r="H28" i="230"/>
  <c r="E29" i="230"/>
  <c r="D30" i="230"/>
  <c r="E30" i="230"/>
  <c r="F30" i="230"/>
  <c r="G30" i="230"/>
  <c r="G30" i="242"/>
  <c r="H30" i="230"/>
  <c r="D31" i="230"/>
  <c r="H31" i="230" s="1"/>
  <c r="E31" i="230"/>
  <c r="F31" i="230"/>
  <c r="I31" i="230" s="1"/>
  <c r="F31" i="242"/>
  <c r="G31" i="230"/>
  <c r="D32" i="230"/>
  <c r="E32" i="230"/>
  <c r="E32" i="242" s="1"/>
  <c r="F32" i="230"/>
  <c r="G32" i="230"/>
  <c r="H32" i="230"/>
  <c r="D33" i="230"/>
  <c r="D33" i="242"/>
  <c r="E33" i="230"/>
  <c r="F33" i="230"/>
  <c r="G33" i="230"/>
  <c r="D34" i="230"/>
  <c r="E34" i="230"/>
  <c r="F34" i="230"/>
  <c r="I34" i="230" s="1"/>
  <c r="J34" i="230" s="1"/>
  <c r="G34" i="230"/>
  <c r="G34" i="242"/>
  <c r="H34" i="230"/>
  <c r="D35" i="230"/>
  <c r="E35" i="230"/>
  <c r="F35" i="230"/>
  <c r="F35" i="242" s="1"/>
  <c r="G35" i="230"/>
  <c r="H35" i="230"/>
  <c r="D36" i="230"/>
  <c r="H36" i="230" s="1"/>
  <c r="E36" i="230"/>
  <c r="E36" i="242"/>
  <c r="F36" i="230"/>
  <c r="G36" i="230"/>
  <c r="D37" i="230"/>
  <c r="D37" i="242"/>
  <c r="E37" i="230"/>
  <c r="F37" i="230"/>
  <c r="G37" i="230"/>
  <c r="D38" i="230"/>
  <c r="E38" i="230"/>
  <c r="F38" i="230"/>
  <c r="G38" i="230"/>
  <c r="G44" i="230" s="1"/>
  <c r="G38" i="242"/>
  <c r="H38" i="230"/>
  <c r="J38" i="230" s="1"/>
  <c r="I38" i="230"/>
  <c r="D39" i="230"/>
  <c r="E39" i="230"/>
  <c r="F39" i="230"/>
  <c r="F39" i="242"/>
  <c r="G39" i="230"/>
  <c r="H39" i="230"/>
  <c r="J39" i="230" s="1"/>
  <c r="K39" i="230" s="1"/>
  <c r="I39" i="230"/>
  <c r="D40" i="230"/>
  <c r="H40" i="230" s="1"/>
  <c r="E40" i="230"/>
  <c r="E40" i="242"/>
  <c r="F40" i="230"/>
  <c r="G40" i="230"/>
  <c r="D41" i="230"/>
  <c r="D41" i="242"/>
  <c r="E41" i="230"/>
  <c r="F41" i="230"/>
  <c r="G41" i="230"/>
  <c r="I41" i="230"/>
  <c r="D42" i="230"/>
  <c r="E42" i="230"/>
  <c r="F42" i="230"/>
  <c r="I42" i="230" s="1"/>
  <c r="G42" i="230"/>
  <c r="G42" i="242"/>
  <c r="D43" i="230"/>
  <c r="E43" i="230"/>
  <c r="F43" i="230"/>
  <c r="G43" i="230"/>
  <c r="D45" i="230"/>
  <c r="E45" i="230"/>
  <c r="F45" i="230"/>
  <c r="G45" i="230"/>
  <c r="I45" i="230"/>
  <c r="D46" i="230"/>
  <c r="E46" i="230"/>
  <c r="H46" i="230" s="1"/>
  <c r="F46" i="230"/>
  <c r="G46" i="230"/>
  <c r="I46" i="230" s="1"/>
  <c r="D47" i="230"/>
  <c r="E47" i="230"/>
  <c r="F47" i="230"/>
  <c r="G47" i="230"/>
  <c r="H47" i="230"/>
  <c r="D48" i="230"/>
  <c r="E48" i="230"/>
  <c r="H48" i="230" s="1"/>
  <c r="F48" i="230"/>
  <c r="G48" i="230"/>
  <c r="D49" i="230"/>
  <c r="E49" i="230"/>
  <c r="F49" i="230"/>
  <c r="I49" i="230" s="1"/>
  <c r="G49" i="230"/>
  <c r="D50" i="230"/>
  <c r="E50" i="230"/>
  <c r="H50" i="230" s="1"/>
  <c r="F50" i="230"/>
  <c r="G50" i="230"/>
  <c r="I50" i="230" s="1"/>
  <c r="J50" i="230" s="1"/>
  <c r="H16" i="229"/>
  <c r="I16" i="229"/>
  <c r="H17" i="229"/>
  <c r="I17" i="229"/>
  <c r="H18" i="229"/>
  <c r="I18" i="229"/>
  <c r="J18" i="229" s="1"/>
  <c r="H19" i="229"/>
  <c r="I19" i="229"/>
  <c r="H20" i="229"/>
  <c r="J20" i="229" s="1"/>
  <c r="I20" i="229"/>
  <c r="H21" i="229"/>
  <c r="J21" i="229"/>
  <c r="K21" i="229" s="1"/>
  <c r="I21" i="229"/>
  <c r="D22" i="229"/>
  <c r="E22" i="229"/>
  <c r="F22" i="229"/>
  <c r="G22" i="229"/>
  <c r="H23" i="229"/>
  <c r="J23" i="229" s="1"/>
  <c r="I23" i="229"/>
  <c r="H24" i="229"/>
  <c r="I24" i="229"/>
  <c r="H25" i="229"/>
  <c r="I25" i="229"/>
  <c r="H26" i="229"/>
  <c r="J26" i="229"/>
  <c r="L26" i="229" s="1"/>
  <c r="I26" i="229"/>
  <c r="H27" i="229"/>
  <c r="I27" i="229"/>
  <c r="H28" i="229"/>
  <c r="I28" i="229"/>
  <c r="J28" i="229"/>
  <c r="D29" i="229"/>
  <c r="E29" i="229"/>
  <c r="F29" i="229"/>
  <c r="F52" i="229" s="1"/>
  <c r="G29" i="229"/>
  <c r="G52" i="229" s="1"/>
  <c r="H30" i="229"/>
  <c r="I30" i="229"/>
  <c r="J30" i="229" s="1"/>
  <c r="K30" i="229"/>
  <c r="H31" i="229"/>
  <c r="I31" i="229"/>
  <c r="J31" i="229"/>
  <c r="H32" i="229"/>
  <c r="J32" i="229" s="1"/>
  <c r="I32" i="229"/>
  <c r="H33" i="229"/>
  <c r="J33" i="229"/>
  <c r="K33" i="229" s="1"/>
  <c r="I33" i="229"/>
  <c r="H34" i="229"/>
  <c r="J34" i="229"/>
  <c r="I34" i="229"/>
  <c r="H35" i="229"/>
  <c r="I35" i="229"/>
  <c r="J35" i="229"/>
  <c r="H36" i="229"/>
  <c r="I36" i="229"/>
  <c r="J36" i="229"/>
  <c r="H37" i="229"/>
  <c r="J37" i="229" s="1"/>
  <c r="I37" i="229"/>
  <c r="H38" i="229"/>
  <c r="J38" i="229"/>
  <c r="I38" i="229"/>
  <c r="H39" i="229"/>
  <c r="I39" i="229"/>
  <c r="J39" i="229"/>
  <c r="H40" i="229"/>
  <c r="I40" i="229"/>
  <c r="J40" i="229"/>
  <c r="H41" i="229"/>
  <c r="J41" i="229" s="1"/>
  <c r="K41" i="229" s="1"/>
  <c r="I41" i="229"/>
  <c r="H42" i="229"/>
  <c r="J42" i="229" s="1"/>
  <c r="L42" i="229" s="1"/>
  <c r="I42" i="229"/>
  <c r="K42" i="229"/>
  <c r="H43" i="229"/>
  <c r="I43" i="229"/>
  <c r="J43" i="229"/>
  <c r="D44" i="229"/>
  <c r="E44" i="229"/>
  <c r="F44" i="229"/>
  <c r="G44" i="229"/>
  <c r="I44" i="229"/>
  <c r="H45" i="229"/>
  <c r="I45" i="229"/>
  <c r="H46" i="229"/>
  <c r="J46" i="229"/>
  <c r="I46" i="229"/>
  <c r="H47" i="229"/>
  <c r="I47" i="229"/>
  <c r="J47" i="229"/>
  <c r="H48" i="229"/>
  <c r="I48" i="229"/>
  <c r="J48" i="229"/>
  <c r="H49" i="229"/>
  <c r="J49" i="229" s="1"/>
  <c r="I49" i="229"/>
  <c r="H50" i="229"/>
  <c r="J50" i="229"/>
  <c r="L50" i="229" s="1"/>
  <c r="I50" i="229"/>
  <c r="D51" i="229"/>
  <c r="E51" i="229"/>
  <c r="F51" i="229"/>
  <c r="G51" i="229"/>
  <c r="E52" i="229"/>
  <c r="H16" i="228"/>
  <c r="I16" i="228"/>
  <c r="H17" i="228"/>
  <c r="J17" i="228"/>
  <c r="I17" i="228"/>
  <c r="H18" i="228"/>
  <c r="I18" i="228"/>
  <c r="J18" i="228"/>
  <c r="H19" i="228"/>
  <c r="I19" i="228"/>
  <c r="H20" i="228"/>
  <c r="I20" i="228"/>
  <c r="H21" i="228"/>
  <c r="I21" i="228"/>
  <c r="J21" i="228" s="1"/>
  <c r="D22" i="228"/>
  <c r="E22" i="228"/>
  <c r="F22" i="228"/>
  <c r="G22" i="228"/>
  <c r="G52" i="228" s="1"/>
  <c r="H23" i="228"/>
  <c r="I23" i="228"/>
  <c r="H24" i="228"/>
  <c r="I24" i="228"/>
  <c r="H25" i="228"/>
  <c r="J25" i="228"/>
  <c r="I25" i="228"/>
  <c r="H26" i="228"/>
  <c r="I26" i="228"/>
  <c r="J26" i="228"/>
  <c r="H27" i="228"/>
  <c r="J27" i="228" s="1"/>
  <c r="I27" i="228"/>
  <c r="H28" i="228"/>
  <c r="J28" i="228" s="1"/>
  <c r="I28" i="228"/>
  <c r="D29" i="228"/>
  <c r="E29" i="228"/>
  <c r="F29" i="228"/>
  <c r="F52" i="228" s="1"/>
  <c r="G29" i="228"/>
  <c r="H30" i="228"/>
  <c r="I30" i="228"/>
  <c r="J30" i="228" s="1"/>
  <c r="H31" i="228"/>
  <c r="I31" i="228"/>
  <c r="J31" i="228"/>
  <c r="H32" i="228"/>
  <c r="J32" i="228" s="1"/>
  <c r="K32" i="228" s="1"/>
  <c r="I32" i="228"/>
  <c r="H33" i="228"/>
  <c r="J33" i="228" s="1"/>
  <c r="I33" i="228"/>
  <c r="H34" i="228"/>
  <c r="J34" i="228" s="1"/>
  <c r="I34" i="228"/>
  <c r="H35" i="228"/>
  <c r="I35" i="228"/>
  <c r="J35" i="228"/>
  <c r="H36" i="228"/>
  <c r="I36" i="228"/>
  <c r="J36" i="228" s="1"/>
  <c r="H37" i="228"/>
  <c r="J37" i="228" s="1"/>
  <c r="I37" i="228"/>
  <c r="H38" i="228"/>
  <c r="I38" i="228"/>
  <c r="H39" i="228"/>
  <c r="I39" i="228"/>
  <c r="H40" i="228"/>
  <c r="I40" i="228"/>
  <c r="H41" i="228"/>
  <c r="I41" i="228"/>
  <c r="H42" i="228"/>
  <c r="I42" i="228"/>
  <c r="J42" i="228"/>
  <c r="H43" i="228"/>
  <c r="J43" i="228" s="1"/>
  <c r="I43" i="228"/>
  <c r="D44" i="228"/>
  <c r="E44" i="228"/>
  <c r="E52" i="228" s="1"/>
  <c r="F44" i="228"/>
  <c r="G44" i="228"/>
  <c r="H45" i="228"/>
  <c r="J45" i="228"/>
  <c r="I45" i="228"/>
  <c r="H46" i="228"/>
  <c r="I46" i="228"/>
  <c r="J46" i="228"/>
  <c r="H47" i="228"/>
  <c r="I47" i="228"/>
  <c r="J47" i="228"/>
  <c r="H48" i="228"/>
  <c r="J48" i="228" s="1"/>
  <c r="I48" i="228"/>
  <c r="H49" i="228"/>
  <c r="J49" i="228" s="1"/>
  <c r="L49" i="228" s="1"/>
  <c r="I49" i="228"/>
  <c r="H50" i="228"/>
  <c r="I50" i="228"/>
  <c r="D51" i="228"/>
  <c r="E51" i="228"/>
  <c r="F51" i="228"/>
  <c r="G51" i="228"/>
  <c r="D52" i="228"/>
  <c r="H16" i="227"/>
  <c r="J16" i="227" s="1"/>
  <c r="I16" i="227"/>
  <c r="K16" i="227"/>
  <c r="H17" i="227"/>
  <c r="J17" i="227" s="1"/>
  <c r="I17" i="227"/>
  <c r="H18" i="227"/>
  <c r="I18" i="227"/>
  <c r="H19" i="227"/>
  <c r="I19" i="227"/>
  <c r="J19" i="227" s="1"/>
  <c r="K19" i="227" s="1"/>
  <c r="H20" i="227"/>
  <c r="J20" i="227"/>
  <c r="I20" i="227"/>
  <c r="H21" i="227"/>
  <c r="J21" i="227" s="1"/>
  <c r="I21" i="227"/>
  <c r="D22" i="227"/>
  <c r="E22" i="227"/>
  <c r="F22" i="227"/>
  <c r="G22" i="227"/>
  <c r="H23" i="227"/>
  <c r="I23" i="227"/>
  <c r="H24" i="227"/>
  <c r="J24" i="227"/>
  <c r="K24" i="227" s="1"/>
  <c r="I24" i="227"/>
  <c r="H25" i="227"/>
  <c r="I25" i="227"/>
  <c r="I29" i="227" s="1"/>
  <c r="H26" i="227"/>
  <c r="J26" i="227" s="1"/>
  <c r="I26" i="227"/>
  <c r="H27" i="227"/>
  <c r="J27" i="227"/>
  <c r="K27" i="227"/>
  <c r="I27" i="227"/>
  <c r="H28" i="227"/>
  <c r="I28" i="227"/>
  <c r="J28" i="227" s="1"/>
  <c r="D29" i="227"/>
  <c r="E29" i="227"/>
  <c r="F29" i="227"/>
  <c r="G29" i="227"/>
  <c r="H30" i="227"/>
  <c r="I30" i="227"/>
  <c r="J30" i="227"/>
  <c r="H31" i="227"/>
  <c r="J31" i="227" s="1"/>
  <c r="K31" i="227" s="1"/>
  <c r="I31" i="227"/>
  <c r="H32" i="227"/>
  <c r="J32" i="227"/>
  <c r="I32" i="227"/>
  <c r="H33" i="227"/>
  <c r="I33" i="227"/>
  <c r="J33" i="227"/>
  <c r="K33" i="227" s="1"/>
  <c r="H34" i="227"/>
  <c r="I34" i="227"/>
  <c r="J34" i="227" s="1"/>
  <c r="H35" i="227"/>
  <c r="I35" i="227"/>
  <c r="H36" i="227"/>
  <c r="J36" i="227" s="1"/>
  <c r="K36" i="227" s="1"/>
  <c r="I36" i="227"/>
  <c r="H37" i="227"/>
  <c r="J37" i="227" s="1"/>
  <c r="I37" i="227"/>
  <c r="H38" i="227"/>
  <c r="J38" i="227" s="1"/>
  <c r="I38" i="227"/>
  <c r="H39" i="227"/>
  <c r="J39" i="227"/>
  <c r="K39" i="227" s="1"/>
  <c r="I39" i="227"/>
  <c r="H40" i="227"/>
  <c r="I40" i="227"/>
  <c r="I44" i="227" s="1"/>
  <c r="H41" i="227"/>
  <c r="I41" i="227"/>
  <c r="H42" i="227"/>
  <c r="J42" i="227" s="1"/>
  <c r="K42" i="227" s="1"/>
  <c r="I42" i="227"/>
  <c r="H43" i="227"/>
  <c r="J43" i="227" s="1"/>
  <c r="I43" i="227"/>
  <c r="D44" i="227"/>
  <c r="E44" i="227"/>
  <c r="F44" i="227"/>
  <c r="F52" i="227" s="1"/>
  <c r="G44" i="227"/>
  <c r="H45" i="227"/>
  <c r="I45" i="227"/>
  <c r="J45" i="227" s="1"/>
  <c r="K45" i="227" s="1"/>
  <c r="H46" i="227"/>
  <c r="I46" i="227"/>
  <c r="J46" i="227"/>
  <c r="H47" i="227"/>
  <c r="I47" i="227"/>
  <c r="J47" i="227" s="1"/>
  <c r="H48" i="227"/>
  <c r="I48" i="227"/>
  <c r="H49" i="227"/>
  <c r="I49" i="227"/>
  <c r="J49" i="227"/>
  <c r="H50" i="227"/>
  <c r="I50" i="227"/>
  <c r="J50" i="227" s="1"/>
  <c r="D51" i="227"/>
  <c r="D52" i="227" s="1"/>
  <c r="E51" i="227"/>
  <c r="F51" i="227"/>
  <c r="G51" i="227"/>
  <c r="H51" i="227"/>
  <c r="E52" i="227"/>
  <c r="H16" i="226"/>
  <c r="I16" i="226"/>
  <c r="J16" i="226"/>
  <c r="H17" i="226"/>
  <c r="H22" i="226" s="1"/>
  <c r="I17" i="226"/>
  <c r="H18" i="226"/>
  <c r="I18" i="226"/>
  <c r="J18" i="226" s="1"/>
  <c r="H19" i="226"/>
  <c r="I19" i="226"/>
  <c r="H20" i="226"/>
  <c r="J20" i="226"/>
  <c r="I20" i="226"/>
  <c r="H21" i="226"/>
  <c r="I21" i="226"/>
  <c r="J21" i="226"/>
  <c r="D22" i="226"/>
  <c r="E22" i="226"/>
  <c r="F22" i="226"/>
  <c r="G22" i="226"/>
  <c r="H23" i="226"/>
  <c r="I23" i="226"/>
  <c r="H24" i="226"/>
  <c r="J24" i="226"/>
  <c r="K24" i="226" s="1"/>
  <c r="I24" i="226"/>
  <c r="I29" i="226" s="1"/>
  <c r="H25" i="226"/>
  <c r="I25" i="226"/>
  <c r="J25" i="226" s="1"/>
  <c r="K25" i="226" s="1"/>
  <c r="H26" i="226"/>
  <c r="I26" i="226"/>
  <c r="J26" i="226" s="1"/>
  <c r="K26" i="226" s="1"/>
  <c r="H27" i="226"/>
  <c r="J27" i="226"/>
  <c r="K27" i="226" s="1"/>
  <c r="I27" i="226"/>
  <c r="H28" i="226"/>
  <c r="I28" i="226"/>
  <c r="J28" i="226" s="1"/>
  <c r="K28" i="226" s="1"/>
  <c r="D29" i="226"/>
  <c r="E29" i="226"/>
  <c r="F29" i="226"/>
  <c r="G29" i="226"/>
  <c r="H30" i="226"/>
  <c r="J30" i="226" s="1"/>
  <c r="K30" i="226" s="1"/>
  <c r="I30" i="226"/>
  <c r="H31" i="226"/>
  <c r="J31" i="226" s="1"/>
  <c r="K31" i="226" s="1"/>
  <c r="I31" i="226"/>
  <c r="H32" i="226"/>
  <c r="J32" i="226" s="1"/>
  <c r="I32" i="226"/>
  <c r="H33" i="226"/>
  <c r="J33" i="226"/>
  <c r="I33" i="226"/>
  <c r="H34" i="226"/>
  <c r="J34" i="226" s="1"/>
  <c r="K34" i="226" s="1"/>
  <c r="I34" i="226"/>
  <c r="H35" i="226"/>
  <c r="I35" i="226"/>
  <c r="J35" i="226"/>
  <c r="K35" i="226" s="1"/>
  <c r="H36" i="226"/>
  <c r="I36" i="226"/>
  <c r="J36" i="226"/>
  <c r="H37" i="226"/>
  <c r="J37" i="226"/>
  <c r="I37" i="226"/>
  <c r="H38" i="226"/>
  <c r="I38" i="226"/>
  <c r="H39" i="226"/>
  <c r="I39" i="226"/>
  <c r="J39" i="226"/>
  <c r="K39" i="226" s="1"/>
  <c r="H40" i="226"/>
  <c r="I40" i="226"/>
  <c r="J40" i="226"/>
  <c r="H41" i="226"/>
  <c r="J41" i="226"/>
  <c r="I41" i="226"/>
  <c r="H42" i="226"/>
  <c r="I42" i="226"/>
  <c r="I44" i="226" s="1"/>
  <c r="H43" i="226"/>
  <c r="J43" i="226" s="1"/>
  <c r="K43" i="226" s="1"/>
  <c r="I43" i="226"/>
  <c r="D44" i="226"/>
  <c r="E44" i="226"/>
  <c r="E52" i="226" s="1"/>
  <c r="F44" i="226"/>
  <c r="G44" i="226"/>
  <c r="H45" i="226"/>
  <c r="J45" i="226"/>
  <c r="I45" i="226"/>
  <c r="H46" i="226"/>
  <c r="J46" i="226" s="1"/>
  <c r="K46" i="226" s="1"/>
  <c r="I46" i="226"/>
  <c r="H47" i="226"/>
  <c r="J47" i="226" s="1"/>
  <c r="K47" i="226" s="1"/>
  <c r="I47" i="226"/>
  <c r="H48" i="226"/>
  <c r="J48" i="226" s="1"/>
  <c r="I48" i="226"/>
  <c r="H49" i="226"/>
  <c r="J49" i="226"/>
  <c r="I49" i="226"/>
  <c r="H50" i="226"/>
  <c r="J50" i="226" s="1"/>
  <c r="K50" i="226" s="1"/>
  <c r="I50" i="226"/>
  <c r="D51" i="226"/>
  <c r="E51" i="226"/>
  <c r="F51" i="226"/>
  <c r="F52" i="226" s="1"/>
  <c r="G51" i="226"/>
  <c r="G52" i="226"/>
  <c r="H16" i="225"/>
  <c r="I16" i="225"/>
  <c r="H17" i="225"/>
  <c r="I17" i="225"/>
  <c r="H18" i="225"/>
  <c r="J18" i="225" s="1"/>
  <c r="K18" i="225" s="1"/>
  <c r="I18" i="225"/>
  <c r="H19" i="225"/>
  <c r="J19" i="225" s="1"/>
  <c r="I19" i="225"/>
  <c r="H20" i="225"/>
  <c r="I20" i="225"/>
  <c r="H21" i="225"/>
  <c r="I21" i="225"/>
  <c r="J21" i="225" s="1"/>
  <c r="K21" i="225" s="1"/>
  <c r="D22" i="225"/>
  <c r="E22" i="225"/>
  <c r="F22" i="225"/>
  <c r="G22" i="225"/>
  <c r="G52" i="225" s="1"/>
  <c r="H23" i="225"/>
  <c r="J23" i="225" s="1"/>
  <c r="I23" i="225"/>
  <c r="H24" i="225"/>
  <c r="J24" i="225" s="1"/>
  <c r="I24" i="225"/>
  <c r="I29" i="225" s="1"/>
  <c r="H25" i="225"/>
  <c r="I25" i="225"/>
  <c r="J25" i="225" s="1"/>
  <c r="K25" i="225" s="1"/>
  <c r="H26" i="225"/>
  <c r="J26" i="225" s="1"/>
  <c r="K26" i="225" s="1"/>
  <c r="I26" i="225"/>
  <c r="H27" i="225"/>
  <c r="J27" i="225" s="1"/>
  <c r="I27" i="225"/>
  <c r="H28" i="225"/>
  <c r="J28" i="225" s="1"/>
  <c r="I28" i="225"/>
  <c r="D29" i="225"/>
  <c r="E29" i="225"/>
  <c r="F29" i="225"/>
  <c r="G29" i="225"/>
  <c r="H29" i="225"/>
  <c r="H30" i="225"/>
  <c r="J30" i="225" s="1"/>
  <c r="K30" i="225" s="1"/>
  <c r="I30" i="225"/>
  <c r="H31" i="225"/>
  <c r="J31" i="225" s="1"/>
  <c r="I31" i="225"/>
  <c r="H32" i="225"/>
  <c r="I32" i="225"/>
  <c r="H33" i="225"/>
  <c r="J33" i="225" s="1"/>
  <c r="K33" i="225" s="1"/>
  <c r="I33" i="225"/>
  <c r="H34" i="225"/>
  <c r="I34" i="225"/>
  <c r="J34" i="225"/>
  <c r="K34" i="225" s="1"/>
  <c r="H35" i="225"/>
  <c r="I35" i="225"/>
  <c r="J35" i="225"/>
  <c r="H36" i="225"/>
  <c r="I36" i="225"/>
  <c r="H37" i="225"/>
  <c r="J37" i="225"/>
  <c r="K37" i="225" s="1"/>
  <c r="I37" i="225"/>
  <c r="H38" i="225"/>
  <c r="I38" i="225"/>
  <c r="J38" i="225" s="1"/>
  <c r="K38" i="225" s="1"/>
  <c r="H39" i="225"/>
  <c r="I39" i="225"/>
  <c r="J39" i="225" s="1"/>
  <c r="H40" i="225"/>
  <c r="J40" i="225" s="1"/>
  <c r="I40" i="225"/>
  <c r="H41" i="225"/>
  <c r="I41" i="225"/>
  <c r="H42" i="225"/>
  <c r="I42" i="225"/>
  <c r="J42" i="225" s="1"/>
  <c r="K42" i="225" s="1"/>
  <c r="H43" i="225"/>
  <c r="I43" i="225"/>
  <c r="J43" i="225" s="1"/>
  <c r="D44" i="225"/>
  <c r="D52" i="225" s="1"/>
  <c r="E44" i="225"/>
  <c r="F44" i="225"/>
  <c r="F52" i="225" s="1"/>
  <c r="G44" i="225"/>
  <c r="H45" i="225"/>
  <c r="I45" i="225"/>
  <c r="I51" i="225" s="1"/>
  <c r="H46" i="225"/>
  <c r="J46" i="225" s="1"/>
  <c r="K46" i="225" s="1"/>
  <c r="I46" i="225"/>
  <c r="H47" i="225"/>
  <c r="J47" i="225" s="1"/>
  <c r="I47" i="225"/>
  <c r="H48" i="225"/>
  <c r="J48" i="225" s="1"/>
  <c r="I48" i="225"/>
  <c r="H49" i="225"/>
  <c r="J49" i="225" s="1"/>
  <c r="K49" i="225" s="1"/>
  <c r="I49" i="225"/>
  <c r="H50" i="225"/>
  <c r="J50" i="225" s="1"/>
  <c r="K50" i="225" s="1"/>
  <c r="I50" i="225"/>
  <c r="D51" i="225"/>
  <c r="E51" i="225"/>
  <c r="F51" i="225"/>
  <c r="G51" i="225"/>
  <c r="E52" i="225"/>
  <c r="H16" i="224"/>
  <c r="I16" i="224"/>
  <c r="H17" i="224"/>
  <c r="J17" i="224" s="1"/>
  <c r="K17" i="224" s="1"/>
  <c r="I17" i="224"/>
  <c r="H18" i="224"/>
  <c r="J18" i="224" s="1"/>
  <c r="I18" i="224"/>
  <c r="H19" i="224"/>
  <c r="J19" i="224"/>
  <c r="I19" i="224"/>
  <c r="H20" i="224"/>
  <c r="J20" i="224" s="1"/>
  <c r="K20" i="224" s="1"/>
  <c r="I20" i="224"/>
  <c r="H21" i="224"/>
  <c r="I21" i="224"/>
  <c r="J21" i="224"/>
  <c r="K21" i="224" s="1"/>
  <c r="D22" i="224"/>
  <c r="E22" i="224"/>
  <c r="F22" i="224"/>
  <c r="F52" i="224" s="1"/>
  <c r="G22" i="224"/>
  <c r="H23" i="224"/>
  <c r="J23" i="224"/>
  <c r="I23" i="224"/>
  <c r="H24" i="224"/>
  <c r="J24" i="224" s="1"/>
  <c r="K24" i="224" s="1"/>
  <c r="I24" i="224"/>
  <c r="H25" i="224"/>
  <c r="I25" i="224"/>
  <c r="J25" i="224"/>
  <c r="K25" i="224" s="1"/>
  <c r="H26" i="224"/>
  <c r="I26" i="224"/>
  <c r="J26" i="224"/>
  <c r="H27" i="224"/>
  <c r="J27" i="224"/>
  <c r="I27" i="224"/>
  <c r="H28" i="224"/>
  <c r="J28" i="224" s="1"/>
  <c r="K28" i="224" s="1"/>
  <c r="I28" i="224"/>
  <c r="D29" i="224"/>
  <c r="E29" i="224"/>
  <c r="F29" i="224"/>
  <c r="G29" i="224"/>
  <c r="H30" i="224"/>
  <c r="J30" i="224" s="1"/>
  <c r="I30" i="224"/>
  <c r="H31" i="224"/>
  <c r="J31" i="224" s="1"/>
  <c r="I31" i="224"/>
  <c r="H32" i="224"/>
  <c r="J32" i="224"/>
  <c r="K32" i="224" s="1"/>
  <c r="I32" i="224"/>
  <c r="H33" i="224"/>
  <c r="I33" i="224"/>
  <c r="J33" i="224" s="1"/>
  <c r="K33" i="224" s="1"/>
  <c r="H34" i="224"/>
  <c r="I34" i="224"/>
  <c r="J34" i="224" s="1"/>
  <c r="H35" i="224"/>
  <c r="I35" i="224"/>
  <c r="J35" i="224" s="1"/>
  <c r="H36" i="224"/>
  <c r="J36" i="224" s="1"/>
  <c r="K36" i="224" s="1"/>
  <c r="I36" i="224"/>
  <c r="H37" i="224"/>
  <c r="J37" i="224" s="1"/>
  <c r="K37" i="224" s="1"/>
  <c r="I37" i="224"/>
  <c r="H38" i="224"/>
  <c r="J38" i="224" s="1"/>
  <c r="I38" i="224"/>
  <c r="H39" i="224"/>
  <c r="J39" i="224" s="1"/>
  <c r="I39" i="224"/>
  <c r="H40" i="224"/>
  <c r="J40" i="224"/>
  <c r="K40" i="224" s="1"/>
  <c r="I40" i="224"/>
  <c r="H41" i="224"/>
  <c r="I41" i="224"/>
  <c r="J41" i="224" s="1"/>
  <c r="K41" i="224" s="1"/>
  <c r="H42" i="224"/>
  <c r="I42" i="224"/>
  <c r="J42" i="224" s="1"/>
  <c r="H43" i="224"/>
  <c r="I43" i="224"/>
  <c r="J43" i="224" s="1"/>
  <c r="D44" i="224"/>
  <c r="E44" i="224"/>
  <c r="F44" i="224"/>
  <c r="G44" i="224"/>
  <c r="G52" i="224" s="1"/>
  <c r="H45" i="224"/>
  <c r="I45" i="224"/>
  <c r="J45" i="224"/>
  <c r="K45" i="224" s="1"/>
  <c r="H46" i="224"/>
  <c r="I46" i="224"/>
  <c r="J46" i="224"/>
  <c r="H47" i="224"/>
  <c r="J47" i="224" s="1"/>
  <c r="I47" i="224"/>
  <c r="H48" i="224"/>
  <c r="I48" i="224"/>
  <c r="H49" i="224"/>
  <c r="I49" i="224"/>
  <c r="J49" i="224"/>
  <c r="K49" i="224" s="1"/>
  <c r="H50" i="224"/>
  <c r="I50" i="224"/>
  <c r="J50" i="224"/>
  <c r="D51" i="224"/>
  <c r="E51" i="224"/>
  <c r="E52" i="224"/>
  <c r="F51" i="224"/>
  <c r="G51" i="224"/>
  <c r="I51" i="224"/>
  <c r="D52" i="224"/>
  <c r="H16" i="223"/>
  <c r="J16" i="223" s="1"/>
  <c r="K16" i="223" s="1"/>
  <c r="I16" i="223"/>
  <c r="H17" i="223"/>
  <c r="J17" i="223" s="1"/>
  <c r="I17" i="223"/>
  <c r="H18" i="223"/>
  <c r="I18" i="223"/>
  <c r="H19" i="223"/>
  <c r="I19" i="223"/>
  <c r="H20" i="223"/>
  <c r="J20" i="223" s="1"/>
  <c r="K20" i="223" s="1"/>
  <c r="I20" i="223"/>
  <c r="H21" i="223"/>
  <c r="I21" i="223"/>
  <c r="J21" i="223" s="1"/>
  <c r="D22" i="223"/>
  <c r="E22" i="223"/>
  <c r="F22" i="223"/>
  <c r="G22" i="223"/>
  <c r="H23" i="223"/>
  <c r="I23" i="223"/>
  <c r="I29" i="223" s="1"/>
  <c r="H24" i="223"/>
  <c r="I24" i="223"/>
  <c r="J24" i="223"/>
  <c r="K24" i="223"/>
  <c r="H25" i="223"/>
  <c r="I25" i="223"/>
  <c r="J25" i="223"/>
  <c r="H26" i="223"/>
  <c r="I26" i="223"/>
  <c r="H27" i="223"/>
  <c r="J27" i="223"/>
  <c r="K27" i="223" s="1"/>
  <c r="I27" i="223"/>
  <c r="H28" i="223"/>
  <c r="J28" i="223" s="1"/>
  <c r="K28" i="223" s="1"/>
  <c r="I28" i="223"/>
  <c r="D29" i="223"/>
  <c r="E29" i="223"/>
  <c r="E52" i="223" s="1"/>
  <c r="F29" i="223"/>
  <c r="F52" i="223" s="1"/>
  <c r="G29" i="223"/>
  <c r="H30" i="223"/>
  <c r="J30" i="223" s="1"/>
  <c r="I30" i="223"/>
  <c r="H31" i="223"/>
  <c r="J31" i="223"/>
  <c r="K31" i="223" s="1"/>
  <c r="I31" i="223"/>
  <c r="H32" i="223"/>
  <c r="J32" i="223" s="1"/>
  <c r="K32" i="223" s="1"/>
  <c r="I32" i="223"/>
  <c r="H33" i="223"/>
  <c r="J33" i="223" s="1"/>
  <c r="I33" i="223"/>
  <c r="H34" i="223"/>
  <c r="I34" i="223"/>
  <c r="J34" i="223" s="1"/>
  <c r="H35" i="223"/>
  <c r="J35" i="223" s="1"/>
  <c r="K35" i="223" s="1"/>
  <c r="I35" i="223"/>
  <c r="H36" i="223"/>
  <c r="I36" i="223"/>
  <c r="J36" i="223"/>
  <c r="K36" i="223"/>
  <c r="H37" i="223"/>
  <c r="I37" i="223"/>
  <c r="J37" i="223"/>
  <c r="H38" i="223"/>
  <c r="J38" i="223" s="1"/>
  <c r="I38" i="223"/>
  <c r="H39" i="223"/>
  <c r="J39" i="223"/>
  <c r="K39" i="223" s="1"/>
  <c r="I39" i="223"/>
  <c r="H40" i="223"/>
  <c r="J40" i="223" s="1"/>
  <c r="K40" i="223" s="1"/>
  <c r="I40" i="223"/>
  <c r="H41" i="223"/>
  <c r="J41" i="223" s="1"/>
  <c r="I41" i="223"/>
  <c r="H42" i="223"/>
  <c r="I42" i="223"/>
  <c r="J42" i="223" s="1"/>
  <c r="H43" i="223"/>
  <c r="J43" i="223" s="1"/>
  <c r="K43" i="223" s="1"/>
  <c r="I43" i="223"/>
  <c r="D44" i="223"/>
  <c r="E44" i="223"/>
  <c r="F44" i="223"/>
  <c r="G44" i="223"/>
  <c r="G52" i="223" s="1"/>
  <c r="H45" i="223"/>
  <c r="I45" i="223"/>
  <c r="J45" i="223"/>
  <c r="H46" i="223"/>
  <c r="J46" i="223" s="1"/>
  <c r="I46" i="223"/>
  <c r="H47" i="223"/>
  <c r="J47" i="223" s="1"/>
  <c r="K47" i="223" s="1"/>
  <c r="I47" i="223"/>
  <c r="H48" i="223"/>
  <c r="J48" i="223" s="1"/>
  <c r="K48" i="223" s="1"/>
  <c r="I48" i="223"/>
  <c r="H49" i="223"/>
  <c r="J49" i="223" s="1"/>
  <c r="I49" i="223"/>
  <c r="H50" i="223"/>
  <c r="J50" i="223"/>
  <c r="I50" i="223"/>
  <c r="D51" i="223"/>
  <c r="D52" i="223"/>
  <c r="E51" i="223"/>
  <c r="F51" i="223"/>
  <c r="G51" i="223"/>
  <c r="H51" i="223"/>
  <c r="H16" i="222"/>
  <c r="J16" i="222" s="1"/>
  <c r="I16" i="222"/>
  <c r="H17" i="222"/>
  <c r="I17" i="222"/>
  <c r="H18" i="222"/>
  <c r="I18" i="222"/>
  <c r="H19" i="222"/>
  <c r="J19" i="222" s="1"/>
  <c r="K19" i="222" s="1"/>
  <c r="I19" i="222"/>
  <c r="H20" i="222"/>
  <c r="J20" i="222" s="1"/>
  <c r="I20" i="222"/>
  <c r="H21" i="222"/>
  <c r="I21" i="222"/>
  <c r="D22" i="222"/>
  <c r="D52" i="222" s="1"/>
  <c r="E22" i="222"/>
  <c r="F22" i="222"/>
  <c r="G22" i="222"/>
  <c r="H22" i="222"/>
  <c r="H23" i="222"/>
  <c r="I23" i="222"/>
  <c r="I29" i="222" s="1"/>
  <c r="J23" i="222"/>
  <c r="K23" i="222" s="1"/>
  <c r="H24" i="222"/>
  <c r="I24" i="222"/>
  <c r="J24" i="222"/>
  <c r="H25" i="222"/>
  <c r="J25" i="222" s="1"/>
  <c r="I25" i="222"/>
  <c r="H26" i="222"/>
  <c r="I26" i="222"/>
  <c r="H27" i="222"/>
  <c r="I27" i="222"/>
  <c r="J27" i="222"/>
  <c r="K27" i="222" s="1"/>
  <c r="H28" i="222"/>
  <c r="I28" i="222"/>
  <c r="J28" i="222"/>
  <c r="D29" i="222"/>
  <c r="E29" i="222"/>
  <c r="F29" i="222"/>
  <c r="G29" i="222"/>
  <c r="H30" i="222"/>
  <c r="J30" i="222"/>
  <c r="K30" i="222" s="1"/>
  <c r="I30" i="222"/>
  <c r="H31" i="222"/>
  <c r="J31" i="222" s="1"/>
  <c r="K31" i="222" s="1"/>
  <c r="I31" i="222"/>
  <c r="H32" i="222"/>
  <c r="J32" i="222" s="1"/>
  <c r="I32" i="222"/>
  <c r="H33" i="222"/>
  <c r="I33" i="222"/>
  <c r="J33" i="222" s="1"/>
  <c r="H34" i="222"/>
  <c r="J34" i="222" s="1"/>
  <c r="K34" i="222" s="1"/>
  <c r="I34" i="222"/>
  <c r="H35" i="222"/>
  <c r="I35" i="222"/>
  <c r="J35" i="222"/>
  <c r="K35" i="222"/>
  <c r="H36" i="222"/>
  <c r="I36" i="222"/>
  <c r="J36" i="222"/>
  <c r="H37" i="222"/>
  <c r="J37" i="222" s="1"/>
  <c r="I37" i="222"/>
  <c r="H38" i="222"/>
  <c r="I38" i="222"/>
  <c r="I44" i="222" s="1"/>
  <c r="H39" i="222"/>
  <c r="I39" i="222"/>
  <c r="J39" i="222"/>
  <c r="K39" i="222"/>
  <c r="H40" i="222"/>
  <c r="I40" i="222"/>
  <c r="J40" i="222"/>
  <c r="H41" i="222"/>
  <c r="I41" i="222"/>
  <c r="H42" i="222"/>
  <c r="J42" i="222"/>
  <c r="K42" i="222" s="1"/>
  <c r="I42" i="222"/>
  <c r="H43" i="222"/>
  <c r="J43" i="222" s="1"/>
  <c r="K43" i="222" s="1"/>
  <c r="I43" i="222"/>
  <c r="D44" i="222"/>
  <c r="E44" i="222"/>
  <c r="E52" i="222" s="1"/>
  <c r="F44" i="222"/>
  <c r="G44" i="222"/>
  <c r="H45" i="222"/>
  <c r="J45" i="222"/>
  <c r="I45" i="222"/>
  <c r="H46" i="222"/>
  <c r="I46" i="222"/>
  <c r="H47" i="222"/>
  <c r="J47" i="222" s="1"/>
  <c r="K47" i="222" s="1"/>
  <c r="I47" i="222"/>
  <c r="H48" i="222"/>
  <c r="J48" i="222" s="1"/>
  <c r="I48" i="222"/>
  <c r="H49" i="222"/>
  <c r="J49" i="222"/>
  <c r="I49" i="222"/>
  <c r="H50" i="222"/>
  <c r="J50" i="222"/>
  <c r="K50" i="222"/>
  <c r="I50" i="222"/>
  <c r="D51" i="222"/>
  <c r="E51" i="222"/>
  <c r="F51" i="222"/>
  <c r="F52" i="222" s="1"/>
  <c r="G51" i="222"/>
  <c r="G52" i="222" s="1"/>
  <c r="H16" i="221"/>
  <c r="J16" i="221" s="1"/>
  <c r="I16" i="221"/>
  <c r="H17" i="221"/>
  <c r="I17" i="221"/>
  <c r="H18" i="221"/>
  <c r="I18" i="221"/>
  <c r="J18" i="221"/>
  <c r="K18" i="221"/>
  <c r="H19" i="221"/>
  <c r="I19" i="221"/>
  <c r="J19" i="221"/>
  <c r="H20" i="221"/>
  <c r="J20" i="221" s="1"/>
  <c r="I20" i="221"/>
  <c r="H21" i="221"/>
  <c r="J21" i="221"/>
  <c r="K21" i="221" s="1"/>
  <c r="I21" i="221"/>
  <c r="D22" i="221"/>
  <c r="E22" i="221"/>
  <c r="F22" i="221"/>
  <c r="G22" i="221"/>
  <c r="H23" i="221"/>
  <c r="H29" i="221" s="1"/>
  <c r="I23" i="221"/>
  <c r="H24" i="221"/>
  <c r="J24" i="221"/>
  <c r="I24" i="221"/>
  <c r="H25" i="221"/>
  <c r="J25" i="221"/>
  <c r="K25" i="221"/>
  <c r="I25" i="221"/>
  <c r="H26" i="221"/>
  <c r="I26" i="221"/>
  <c r="J26" i="221"/>
  <c r="K26" i="221" s="1"/>
  <c r="H27" i="221"/>
  <c r="I27" i="221"/>
  <c r="J27" i="221"/>
  <c r="H28" i="221"/>
  <c r="J28" i="221" s="1"/>
  <c r="I28" i="221"/>
  <c r="D29" i="221"/>
  <c r="E29" i="221"/>
  <c r="F29" i="221"/>
  <c r="G29" i="221"/>
  <c r="H30" i="221"/>
  <c r="I30" i="221"/>
  <c r="J30" i="221"/>
  <c r="K30" i="221" s="1"/>
  <c r="H31" i="221"/>
  <c r="I31" i="221"/>
  <c r="J31" i="221"/>
  <c r="H32" i="221"/>
  <c r="I32" i="221"/>
  <c r="H33" i="221"/>
  <c r="J33" i="221"/>
  <c r="K33" i="221" s="1"/>
  <c r="I33" i="221"/>
  <c r="H34" i="221"/>
  <c r="J34" i="221" s="1"/>
  <c r="K34" i="221" s="1"/>
  <c r="I34" i="221"/>
  <c r="H35" i="221"/>
  <c r="J35" i="221" s="1"/>
  <c r="I35" i="221"/>
  <c r="H36" i="221"/>
  <c r="I36" i="221"/>
  <c r="J36" i="221" s="1"/>
  <c r="K36" i="221" s="1"/>
  <c r="H37" i="221"/>
  <c r="J37" i="221" s="1"/>
  <c r="K37" i="221"/>
  <c r="I37" i="221"/>
  <c r="H38" i="221"/>
  <c r="I38" i="221"/>
  <c r="J38" i="221"/>
  <c r="H39" i="221"/>
  <c r="J39" i="221" s="1"/>
  <c r="I39" i="221"/>
  <c r="H40" i="221"/>
  <c r="J40" i="221"/>
  <c r="I40" i="221"/>
  <c r="H41" i="221"/>
  <c r="I41" i="221"/>
  <c r="I44" i="221" s="1"/>
  <c r="H42" i="221"/>
  <c r="J42" i="221" s="1"/>
  <c r="K42" i="221" s="1"/>
  <c r="I42" i="221"/>
  <c r="H43" i="221"/>
  <c r="J43" i="221" s="1"/>
  <c r="I43" i="221"/>
  <c r="D44" i="221"/>
  <c r="E44" i="221"/>
  <c r="E52" i="221" s="1"/>
  <c r="F44" i="221"/>
  <c r="G44" i="221"/>
  <c r="H45" i="221"/>
  <c r="I45" i="221"/>
  <c r="H46" i="221"/>
  <c r="J46" i="221" s="1"/>
  <c r="K46" i="221" s="1"/>
  <c r="I46" i="221"/>
  <c r="H47" i="221"/>
  <c r="I47" i="221"/>
  <c r="J47" i="221"/>
  <c r="H48" i="221"/>
  <c r="J48" i="221"/>
  <c r="I48" i="221"/>
  <c r="H49" i="221"/>
  <c r="I49" i="221"/>
  <c r="J49" i="221" s="1"/>
  <c r="K49" i="221" s="1"/>
  <c r="H50" i="221"/>
  <c r="I50" i="221"/>
  <c r="J50" i="221"/>
  <c r="D51" i="221"/>
  <c r="E51" i="221"/>
  <c r="F51" i="221"/>
  <c r="F52" i="221"/>
  <c r="G51" i="221"/>
  <c r="H16" i="220"/>
  <c r="I16" i="220"/>
  <c r="H17" i="220"/>
  <c r="J17" i="220" s="1"/>
  <c r="K17" i="220" s="1"/>
  <c r="I17" i="220"/>
  <c r="H18" i="220"/>
  <c r="I18" i="220"/>
  <c r="H19" i="220"/>
  <c r="I19" i="220"/>
  <c r="H20" i="220"/>
  <c r="I20" i="220"/>
  <c r="H21" i="220"/>
  <c r="I21" i="220"/>
  <c r="J21" i="220"/>
  <c r="K21" i="220" s="1"/>
  <c r="D22" i="220"/>
  <c r="E22" i="220"/>
  <c r="F22" i="220"/>
  <c r="F52" i="220" s="1"/>
  <c r="G22" i="220"/>
  <c r="H23" i="220"/>
  <c r="J23" i="220"/>
  <c r="I23" i="220"/>
  <c r="H24" i="220"/>
  <c r="I24" i="220"/>
  <c r="H25" i="220"/>
  <c r="J25" i="220" s="1"/>
  <c r="K25" i="220" s="1"/>
  <c r="I25" i="220"/>
  <c r="H26" i="220"/>
  <c r="J26" i="220" s="1"/>
  <c r="K26" i="220" s="1"/>
  <c r="I26" i="220"/>
  <c r="H27" i="220"/>
  <c r="J27" i="220"/>
  <c r="I27" i="220"/>
  <c r="H28" i="220"/>
  <c r="I28" i="220"/>
  <c r="J28" i="220" s="1"/>
  <c r="K28" i="220" s="1"/>
  <c r="D29" i="220"/>
  <c r="E29" i="220"/>
  <c r="F29" i="220"/>
  <c r="G29" i="220"/>
  <c r="G52" i="220" s="1"/>
  <c r="H30" i="220"/>
  <c r="I30" i="220"/>
  <c r="J30" i="220" s="1"/>
  <c r="K30" i="220" s="1"/>
  <c r="H31" i="220"/>
  <c r="I31" i="220"/>
  <c r="J31" i="220" s="1"/>
  <c r="K31" i="220" s="1"/>
  <c r="H32" i="220"/>
  <c r="J32" i="220" s="1"/>
  <c r="K32" i="220" s="1"/>
  <c r="I32" i="220"/>
  <c r="H33" i="220"/>
  <c r="J33" i="220" s="1"/>
  <c r="K33" i="220" s="1"/>
  <c r="I33" i="220"/>
  <c r="H34" i="220"/>
  <c r="J34" i="220" s="1"/>
  <c r="K34" i="220" s="1"/>
  <c r="I34" i="220"/>
  <c r="H35" i="220"/>
  <c r="J35" i="220" s="1"/>
  <c r="K35" i="220" s="1"/>
  <c r="I35" i="220"/>
  <c r="H36" i="220"/>
  <c r="J36" i="220"/>
  <c r="K36" i="220" s="1"/>
  <c r="I36" i="220"/>
  <c r="H37" i="220"/>
  <c r="I37" i="220"/>
  <c r="J37" i="220" s="1"/>
  <c r="K37" i="220" s="1"/>
  <c r="H38" i="220"/>
  <c r="H44" i="220" s="1"/>
  <c r="H52" i="220" s="1"/>
  <c r="I38" i="220"/>
  <c r="H39" i="220"/>
  <c r="I39" i="220"/>
  <c r="H40" i="220"/>
  <c r="J40" i="220" s="1"/>
  <c r="K40" i="220" s="1"/>
  <c r="I40" i="220"/>
  <c r="I44" i="220" s="1"/>
  <c r="H41" i="220"/>
  <c r="I41" i="220"/>
  <c r="J41" i="220"/>
  <c r="K41" i="220"/>
  <c r="H42" i="220"/>
  <c r="I42" i="220"/>
  <c r="J42" i="220"/>
  <c r="H43" i="220"/>
  <c r="I43" i="220"/>
  <c r="D44" i="220"/>
  <c r="E44" i="220"/>
  <c r="F44" i="220"/>
  <c r="G44" i="220"/>
  <c r="H45" i="220"/>
  <c r="J45" i="220" s="1"/>
  <c r="K45" i="220" s="1"/>
  <c r="I45" i="220"/>
  <c r="I51" i="220" s="1"/>
  <c r="H46" i="220"/>
  <c r="J46" i="220" s="1"/>
  <c r="K46" i="220" s="1"/>
  <c r="I46" i="220"/>
  <c r="H47" i="220"/>
  <c r="I47" i="220"/>
  <c r="J47" i="220" s="1"/>
  <c r="K47" i="220" s="1"/>
  <c r="H48" i="220"/>
  <c r="I48" i="220"/>
  <c r="H49" i="220"/>
  <c r="J49" i="220" s="1"/>
  <c r="K49" i="220" s="1"/>
  <c r="I49" i="220"/>
  <c r="H50" i="220"/>
  <c r="J50" i="220" s="1"/>
  <c r="K50" i="220" s="1"/>
  <c r="I50" i="220"/>
  <c r="D51" i="220"/>
  <c r="E51" i="220"/>
  <c r="E52" i="220" s="1"/>
  <c r="F51" i="220"/>
  <c r="G51" i="220"/>
  <c r="D52" i="220"/>
  <c r="H16" i="219"/>
  <c r="I16" i="219"/>
  <c r="J16" i="219"/>
  <c r="H17" i="219"/>
  <c r="J17" i="219" s="1"/>
  <c r="K17" i="219" s="1"/>
  <c r="I17" i="219"/>
  <c r="H18" i="219"/>
  <c r="J18" i="219"/>
  <c r="I18" i="219"/>
  <c r="H19" i="219"/>
  <c r="I19" i="219"/>
  <c r="H20" i="219"/>
  <c r="J20" i="219" s="1"/>
  <c r="K20" i="219" s="1"/>
  <c r="I20" i="219"/>
  <c r="H21" i="219"/>
  <c r="J21" i="219" s="1"/>
  <c r="K21" i="219" s="1"/>
  <c r="I21" i="219"/>
  <c r="D22" i="219"/>
  <c r="E22" i="219"/>
  <c r="E52" i="219" s="1"/>
  <c r="F22" i="219"/>
  <c r="G22" i="219"/>
  <c r="I22" i="219"/>
  <c r="H23" i="219"/>
  <c r="I23" i="219"/>
  <c r="H24" i="219"/>
  <c r="J24" i="219" s="1"/>
  <c r="K24" i="219" s="1"/>
  <c r="I24" i="219"/>
  <c r="H25" i="219"/>
  <c r="J25" i="219" s="1"/>
  <c r="K25" i="219" s="1"/>
  <c r="I25" i="219"/>
  <c r="H26" i="219"/>
  <c r="I26" i="219"/>
  <c r="H27" i="219"/>
  <c r="J27" i="219" s="1"/>
  <c r="K27" i="219" s="1"/>
  <c r="I27" i="219"/>
  <c r="H28" i="219"/>
  <c r="J28" i="219" s="1"/>
  <c r="K28" i="219" s="1"/>
  <c r="I28" i="219"/>
  <c r="D29" i="219"/>
  <c r="E29" i="219"/>
  <c r="F29" i="219"/>
  <c r="F52" i="219" s="1"/>
  <c r="G29" i="219"/>
  <c r="H30" i="219"/>
  <c r="I30" i="219"/>
  <c r="H31" i="219"/>
  <c r="J31" i="219"/>
  <c r="K31" i="219"/>
  <c r="I31" i="219"/>
  <c r="H32" i="219"/>
  <c r="I32" i="219"/>
  <c r="J32" i="219"/>
  <c r="K32" i="219" s="1"/>
  <c r="H33" i="219"/>
  <c r="I33" i="219"/>
  <c r="J33" i="219"/>
  <c r="H34" i="219"/>
  <c r="I34" i="219"/>
  <c r="H35" i="219"/>
  <c r="J35" i="219"/>
  <c r="K35" i="219" s="1"/>
  <c r="I35" i="219"/>
  <c r="H36" i="219"/>
  <c r="J36" i="219" s="1"/>
  <c r="K36" i="219" s="1"/>
  <c r="I36" i="219"/>
  <c r="H37" i="219"/>
  <c r="J37" i="219" s="1"/>
  <c r="K37" i="219" s="1"/>
  <c r="I37" i="219"/>
  <c r="H38" i="219"/>
  <c r="I38" i="219"/>
  <c r="H39" i="219"/>
  <c r="I39" i="219"/>
  <c r="H40" i="219"/>
  <c r="J40" i="219" s="1"/>
  <c r="K40" i="219" s="1"/>
  <c r="I40" i="219"/>
  <c r="I44" i="219" s="1"/>
  <c r="I52" i="219" s="1"/>
  <c r="H41" i="219"/>
  <c r="I41" i="219"/>
  <c r="J41" i="219"/>
  <c r="H42" i="219"/>
  <c r="J42" i="219" s="1"/>
  <c r="K42" i="219" s="1"/>
  <c r="I42" i="219"/>
  <c r="H43" i="219"/>
  <c r="J43" i="219" s="1"/>
  <c r="K43" i="219" s="1"/>
  <c r="I43" i="219"/>
  <c r="D44" i="219"/>
  <c r="E44" i="219"/>
  <c r="F44" i="219"/>
  <c r="G44" i="219"/>
  <c r="G52" i="219"/>
  <c r="H45" i="219"/>
  <c r="I45" i="219"/>
  <c r="J45" i="219"/>
  <c r="H46" i="219"/>
  <c r="I46" i="219"/>
  <c r="H47" i="219"/>
  <c r="J47" i="219"/>
  <c r="K47" i="219"/>
  <c r="I47" i="219"/>
  <c r="H48" i="219"/>
  <c r="I48" i="219"/>
  <c r="J48" i="219"/>
  <c r="K48" i="219" s="1"/>
  <c r="H49" i="219"/>
  <c r="I49" i="219"/>
  <c r="J49" i="219"/>
  <c r="H50" i="219"/>
  <c r="I50" i="219"/>
  <c r="D51" i="219"/>
  <c r="D52" i="219"/>
  <c r="E51" i="219"/>
  <c r="F51" i="219"/>
  <c r="G51" i="219"/>
  <c r="H51" i="219"/>
  <c r="H16" i="218"/>
  <c r="H22" i="218" s="1"/>
  <c r="H52" i="218" s="1"/>
  <c r="I16" i="218"/>
  <c r="J16" i="218"/>
  <c r="H17" i="218"/>
  <c r="I17" i="218"/>
  <c r="H18" i="218"/>
  <c r="I18" i="218"/>
  <c r="H19" i="218"/>
  <c r="J19" i="218" s="1"/>
  <c r="I19" i="218"/>
  <c r="H20" i="218"/>
  <c r="J20" i="218" s="1"/>
  <c r="K20" i="218" s="1"/>
  <c r="I20" i="218"/>
  <c r="H21" i="218"/>
  <c r="I21" i="218"/>
  <c r="D22" i="218"/>
  <c r="D52" i="218" s="1"/>
  <c r="E22" i="218"/>
  <c r="F22" i="218"/>
  <c r="G22" i="218"/>
  <c r="H23" i="218"/>
  <c r="J23" i="218" s="1"/>
  <c r="I23" i="218"/>
  <c r="I29" i="218" s="1"/>
  <c r="H24" i="218"/>
  <c r="I24" i="218"/>
  <c r="J24" i="218"/>
  <c r="H25" i="218"/>
  <c r="J25" i="218" s="1"/>
  <c r="K25" i="218" s="1"/>
  <c r="I25" i="218"/>
  <c r="H26" i="218"/>
  <c r="I26" i="218"/>
  <c r="H27" i="218"/>
  <c r="I27" i="218"/>
  <c r="J27" i="218"/>
  <c r="K27" i="218" s="1"/>
  <c r="H28" i="218"/>
  <c r="I28" i="218"/>
  <c r="J28" i="218"/>
  <c r="D29" i="218"/>
  <c r="E29" i="218"/>
  <c r="F29" i="218"/>
  <c r="G29" i="218"/>
  <c r="H30" i="218"/>
  <c r="J30" i="218"/>
  <c r="K30" i="218" s="1"/>
  <c r="I30" i="218"/>
  <c r="H31" i="218"/>
  <c r="J31" i="218" s="1"/>
  <c r="K31" i="218" s="1"/>
  <c r="I31" i="218"/>
  <c r="H32" i="218"/>
  <c r="J32" i="218" s="1"/>
  <c r="K32" i="218" s="1"/>
  <c r="I32" i="218"/>
  <c r="H33" i="218"/>
  <c r="I33" i="218"/>
  <c r="J33" i="218" s="1"/>
  <c r="K33" i="218" s="1"/>
  <c r="H34" i="218"/>
  <c r="J34" i="218" s="1"/>
  <c r="K34" i="218" s="1"/>
  <c r="I34" i="218"/>
  <c r="H35" i="218"/>
  <c r="I35" i="218"/>
  <c r="J35" i="218"/>
  <c r="K35" i="218"/>
  <c r="H36" i="218"/>
  <c r="I36" i="218"/>
  <c r="J36" i="218"/>
  <c r="H37" i="218"/>
  <c r="I37" i="218"/>
  <c r="H38" i="218"/>
  <c r="I38" i="218"/>
  <c r="I44" i="218" s="1"/>
  <c r="H39" i="218"/>
  <c r="J39" i="218" s="1"/>
  <c r="K39" i="218" s="1"/>
  <c r="I39" i="218"/>
  <c r="H40" i="218"/>
  <c r="J40" i="218" s="1"/>
  <c r="K40" i="218" s="1"/>
  <c r="I40" i="218"/>
  <c r="H41" i="218"/>
  <c r="I41" i="218"/>
  <c r="H42" i="218"/>
  <c r="J42" i="218"/>
  <c r="K42" i="218"/>
  <c r="I42" i="218"/>
  <c r="H43" i="218"/>
  <c r="I43" i="218"/>
  <c r="J43" i="218"/>
  <c r="D44" i="218"/>
  <c r="E44" i="218"/>
  <c r="F44" i="218"/>
  <c r="G44" i="218"/>
  <c r="G52" i="218" s="1"/>
  <c r="H45" i="218"/>
  <c r="I45" i="218"/>
  <c r="H46" i="218"/>
  <c r="I46" i="218"/>
  <c r="H47" i="218"/>
  <c r="I47" i="218"/>
  <c r="I51" i="218" s="1"/>
  <c r="J47" i="218"/>
  <c r="K47" i="218" s="1"/>
  <c r="H48" i="218"/>
  <c r="I48" i="218"/>
  <c r="J48" i="218"/>
  <c r="H49" i="218"/>
  <c r="I49" i="218"/>
  <c r="H50" i="218"/>
  <c r="J50" i="218"/>
  <c r="K50" i="218" s="1"/>
  <c r="I50" i="218"/>
  <c r="D51" i="218"/>
  <c r="E51" i="218"/>
  <c r="E52" i="218" s="1"/>
  <c r="F51" i="218"/>
  <c r="G51" i="218"/>
  <c r="F52" i="218"/>
  <c r="H16" i="217"/>
  <c r="J16" i="217" s="1"/>
  <c r="I16" i="217"/>
  <c r="H17" i="217"/>
  <c r="I17" i="217"/>
  <c r="H18" i="217"/>
  <c r="I18" i="217"/>
  <c r="J18" i="217"/>
  <c r="K18" i="217" s="1"/>
  <c r="H19" i="217"/>
  <c r="I19" i="217"/>
  <c r="J19" i="217"/>
  <c r="H20" i="217"/>
  <c r="J20" i="217" s="1"/>
  <c r="K20" i="217" s="1"/>
  <c r="I20" i="217"/>
  <c r="H21" i="217"/>
  <c r="J21" i="217" s="1"/>
  <c r="K21" i="217" s="1"/>
  <c r="I21" i="217"/>
  <c r="D22" i="217"/>
  <c r="D52" i="217" s="1"/>
  <c r="E22" i="217"/>
  <c r="F22" i="217"/>
  <c r="G22" i="217"/>
  <c r="H23" i="217"/>
  <c r="J23" i="217" s="1"/>
  <c r="I23" i="217"/>
  <c r="H24" i="217"/>
  <c r="I24" i="217"/>
  <c r="I29" i="217" s="1"/>
  <c r="I52" i="217" s="1"/>
  <c r="H25" i="217"/>
  <c r="J25" i="217"/>
  <c r="K25" i="217"/>
  <c r="I25" i="217"/>
  <c r="H26" i="217"/>
  <c r="I26" i="217"/>
  <c r="J26" i="217"/>
  <c r="K26" i="217" s="1"/>
  <c r="H27" i="217"/>
  <c r="I27" i="217"/>
  <c r="J27" i="217"/>
  <c r="H28" i="217"/>
  <c r="J28" i="217" s="1"/>
  <c r="K28" i="217" s="1"/>
  <c r="I28" i="217"/>
  <c r="D29" i="217"/>
  <c r="E29" i="217"/>
  <c r="F29" i="217"/>
  <c r="G29" i="217"/>
  <c r="H30" i="217"/>
  <c r="I30" i="217"/>
  <c r="J30" i="217"/>
  <c r="K30" i="217" s="1"/>
  <c r="H31" i="217"/>
  <c r="I31" i="217"/>
  <c r="J31" i="217"/>
  <c r="H32" i="217"/>
  <c r="J32" i="217" s="1"/>
  <c r="K32" i="217" s="1"/>
  <c r="I32" i="217"/>
  <c r="H33" i="217"/>
  <c r="J33" i="217" s="1"/>
  <c r="K33" i="217" s="1"/>
  <c r="I33" i="217"/>
  <c r="H34" i="217"/>
  <c r="J34" i="217" s="1"/>
  <c r="K34" i="217" s="1"/>
  <c r="I34" i="217"/>
  <c r="H35" i="217"/>
  <c r="J35" i="217" s="1"/>
  <c r="K35" i="217" s="1"/>
  <c r="I35" i="217"/>
  <c r="H36" i="217"/>
  <c r="J36" i="217"/>
  <c r="I36" i="217"/>
  <c r="H37" i="217"/>
  <c r="J37" i="217"/>
  <c r="K37" i="217"/>
  <c r="I37" i="217"/>
  <c r="H38" i="217"/>
  <c r="I38" i="217"/>
  <c r="J38" i="217"/>
  <c r="K38" i="217" s="1"/>
  <c r="H39" i="217"/>
  <c r="I39" i="217"/>
  <c r="J39" i="217"/>
  <c r="H40" i="217"/>
  <c r="I40" i="217"/>
  <c r="H41" i="217"/>
  <c r="J41" i="217"/>
  <c r="K41" i="217" s="1"/>
  <c r="I41" i="217"/>
  <c r="H42" i="217"/>
  <c r="J42" i="217" s="1"/>
  <c r="I42" i="217"/>
  <c r="H43" i="217"/>
  <c r="J43" i="217" s="1"/>
  <c r="K43" i="217" s="1"/>
  <c r="I43" i="217"/>
  <c r="D44" i="217"/>
  <c r="E44" i="217"/>
  <c r="F44" i="217"/>
  <c r="F52" i="217" s="1"/>
  <c r="G44" i="217"/>
  <c r="H45" i="217"/>
  <c r="I45" i="217"/>
  <c r="J45" i="217"/>
  <c r="K45" i="217" s="1"/>
  <c r="H46" i="217"/>
  <c r="I46" i="217"/>
  <c r="J46" i="217"/>
  <c r="H47" i="217"/>
  <c r="J47" i="217" s="1"/>
  <c r="I47" i="217"/>
  <c r="H48" i="217"/>
  <c r="J48" i="217" s="1"/>
  <c r="K48" i="217" s="1"/>
  <c r="I48" i="217"/>
  <c r="H49" i="217"/>
  <c r="J49" i="217" s="1"/>
  <c r="K49" i="217" s="1"/>
  <c r="I49" i="217"/>
  <c r="H50" i="217"/>
  <c r="J50" i="217" s="1"/>
  <c r="K50" i="217" s="1"/>
  <c r="I50" i="217"/>
  <c r="D51" i="217"/>
  <c r="E51" i="217"/>
  <c r="F51" i="217"/>
  <c r="G51" i="217"/>
  <c r="G52" i="217"/>
  <c r="E52" i="217"/>
  <c r="H16" i="216"/>
  <c r="J16" i="216" s="1"/>
  <c r="I16" i="216"/>
  <c r="H17" i="216"/>
  <c r="J17" i="216" s="1"/>
  <c r="I17" i="216"/>
  <c r="H18" i="216"/>
  <c r="J18" i="216" s="1"/>
  <c r="K18" i="216" s="1"/>
  <c r="I18" i="216"/>
  <c r="H19" i="216"/>
  <c r="J19" i="216" s="1"/>
  <c r="K19" i="216" s="1"/>
  <c r="I19" i="216"/>
  <c r="H20" i="216"/>
  <c r="J20" i="216"/>
  <c r="I20" i="216"/>
  <c r="H21" i="216"/>
  <c r="I21" i="216"/>
  <c r="J21" i="216" s="1"/>
  <c r="D22" i="216"/>
  <c r="E22" i="216"/>
  <c r="F22" i="216"/>
  <c r="G22" i="216"/>
  <c r="H23" i="216"/>
  <c r="I23" i="216"/>
  <c r="J23" i="216"/>
  <c r="H24" i="216"/>
  <c r="I24" i="216"/>
  <c r="H25" i="216"/>
  <c r="H29" i="216" s="1"/>
  <c r="I25" i="216"/>
  <c r="H26" i="216"/>
  <c r="J26" i="216" s="1"/>
  <c r="I26" i="216"/>
  <c r="H27" i="216"/>
  <c r="J27" i="216" s="1"/>
  <c r="I27" i="216"/>
  <c r="H28" i="216"/>
  <c r="I28" i="216"/>
  <c r="J28" i="216" s="1"/>
  <c r="K28" i="216" s="1"/>
  <c r="D29" i="216"/>
  <c r="E29" i="216"/>
  <c r="F29" i="216"/>
  <c r="G29" i="216"/>
  <c r="G52" i="216" s="1"/>
  <c r="H30" i="216"/>
  <c r="I30" i="216"/>
  <c r="J30" i="216"/>
  <c r="K30" i="216" s="1"/>
  <c r="H31" i="216"/>
  <c r="I31" i="216"/>
  <c r="J31" i="216"/>
  <c r="H32" i="216"/>
  <c r="I32" i="216"/>
  <c r="J32" i="216" s="1"/>
  <c r="K32" i="216" s="1"/>
  <c r="H33" i="216"/>
  <c r="J33" i="216" s="1"/>
  <c r="K33" i="216" s="1"/>
  <c r="I33" i="216"/>
  <c r="H34" i="216"/>
  <c r="J34" i="216" s="1"/>
  <c r="K34" i="216" s="1"/>
  <c r="I34" i="216"/>
  <c r="H35" i="216"/>
  <c r="J35" i="216" s="1"/>
  <c r="K35" i="216" s="1"/>
  <c r="I35" i="216"/>
  <c r="H36" i="216"/>
  <c r="I36" i="216"/>
  <c r="J36" i="216" s="1"/>
  <c r="K36" i="216" s="1"/>
  <c r="H37" i="216"/>
  <c r="I37" i="216"/>
  <c r="J37" i="216" s="1"/>
  <c r="K37" i="216" s="1"/>
  <c r="H38" i="216"/>
  <c r="J38" i="216" s="1"/>
  <c r="I38" i="216"/>
  <c r="H39" i="216"/>
  <c r="J39" i="216" s="1"/>
  <c r="K39" i="216" s="1"/>
  <c r="I39" i="216"/>
  <c r="H40" i="216"/>
  <c r="J40" i="216"/>
  <c r="I40" i="216"/>
  <c r="H41" i="216"/>
  <c r="I41" i="216"/>
  <c r="J41" i="216" s="1"/>
  <c r="K41" i="216" s="1"/>
  <c r="H42" i="216"/>
  <c r="I42" i="216"/>
  <c r="J42" i="216"/>
  <c r="K42" i="216"/>
  <c r="H43" i="216"/>
  <c r="I43" i="216"/>
  <c r="J43" i="216"/>
  <c r="D44" i="216"/>
  <c r="D52" i="216" s="1"/>
  <c r="E44" i="216"/>
  <c r="F44" i="216"/>
  <c r="G44" i="216"/>
  <c r="H44" i="216"/>
  <c r="H45" i="216"/>
  <c r="I45" i="216"/>
  <c r="J45" i="216" s="1"/>
  <c r="H46" i="216"/>
  <c r="J46" i="216" s="1"/>
  <c r="K46" i="216" s="1"/>
  <c r="I46" i="216"/>
  <c r="H47" i="216"/>
  <c r="J47" i="216" s="1"/>
  <c r="K47" i="216" s="1"/>
  <c r="I47" i="216"/>
  <c r="H48" i="216"/>
  <c r="J48" i="216"/>
  <c r="L48" i="216" s="1"/>
  <c r="I48" i="216"/>
  <c r="H49" i="216"/>
  <c r="I49" i="216"/>
  <c r="J49" i="216" s="1"/>
  <c r="K49" i="216" s="1"/>
  <c r="H50" i="216"/>
  <c r="I50" i="216"/>
  <c r="J50" i="216"/>
  <c r="K50" i="216"/>
  <c r="D51" i="216"/>
  <c r="E51" i="216"/>
  <c r="E52" i="216"/>
  <c r="F51" i="216"/>
  <c r="F52" i="216" s="1"/>
  <c r="G51" i="216"/>
  <c r="K48" i="216"/>
  <c r="K31" i="216"/>
  <c r="K23" i="216"/>
  <c r="K46" i="217"/>
  <c r="K20" i="216"/>
  <c r="K43" i="216"/>
  <c r="K40" i="216"/>
  <c r="I44" i="217"/>
  <c r="K36" i="217"/>
  <c r="H22" i="217"/>
  <c r="J17" i="217"/>
  <c r="K28" i="218"/>
  <c r="K24" i="218"/>
  <c r="I22" i="218"/>
  <c r="I52" i="218" s="1"/>
  <c r="K41" i="219"/>
  <c r="H44" i="219"/>
  <c r="J39" i="219"/>
  <c r="K27" i="220"/>
  <c r="K23" i="220"/>
  <c r="I22" i="220"/>
  <c r="K39" i="221"/>
  <c r="K27" i="221"/>
  <c r="K20" i="221"/>
  <c r="K16" i="221"/>
  <c r="K49" i="222"/>
  <c r="K45" i="222"/>
  <c r="K37" i="222"/>
  <c r="K33" i="222"/>
  <c r="K28" i="222"/>
  <c r="K24" i="222"/>
  <c r="J18" i="222"/>
  <c r="K49" i="223"/>
  <c r="K45" i="223"/>
  <c r="J51" i="223"/>
  <c r="K42" i="223"/>
  <c r="K38" i="223"/>
  <c r="J44" i="223"/>
  <c r="K34" i="223"/>
  <c r="K30" i="223"/>
  <c r="J23" i="223"/>
  <c r="H29" i="223"/>
  <c r="K47" i="224"/>
  <c r="K42" i="224"/>
  <c r="K38" i="224"/>
  <c r="J44" i="224"/>
  <c r="K34" i="224"/>
  <c r="K30" i="224"/>
  <c r="K27" i="224"/>
  <c r="K23" i="224"/>
  <c r="J29" i="224"/>
  <c r="J16" i="224"/>
  <c r="H22" i="224"/>
  <c r="K48" i="225"/>
  <c r="K43" i="225"/>
  <c r="K39" i="225"/>
  <c r="K35" i="225"/>
  <c r="K31" i="225"/>
  <c r="K19" i="225"/>
  <c r="K49" i="226"/>
  <c r="K45" i="226"/>
  <c r="J51" i="226"/>
  <c r="J38" i="226"/>
  <c r="H44" i="226"/>
  <c r="K20" i="226"/>
  <c r="K18" i="226"/>
  <c r="K37" i="227"/>
  <c r="K34" i="227"/>
  <c r="J18" i="227"/>
  <c r="I22" i="227"/>
  <c r="K48" i="228"/>
  <c r="L48" i="228"/>
  <c r="K31" i="228"/>
  <c r="J23" i="228"/>
  <c r="I29" i="228"/>
  <c r="L17" i="228"/>
  <c r="K17" i="228"/>
  <c r="K49" i="229"/>
  <c r="L49" i="229"/>
  <c r="K18" i="229"/>
  <c r="K25" i="231"/>
  <c r="H51" i="216"/>
  <c r="I51" i="217"/>
  <c r="H44" i="217"/>
  <c r="J40" i="217"/>
  <c r="K31" i="217"/>
  <c r="J24" i="217"/>
  <c r="I22" i="217"/>
  <c r="J45" i="218"/>
  <c r="J37" i="218"/>
  <c r="J26" i="218"/>
  <c r="H29" i="218"/>
  <c r="J21" i="218"/>
  <c r="J17" i="218"/>
  <c r="I51" i="219"/>
  <c r="J34" i="219"/>
  <c r="J30" i="219"/>
  <c r="J26" i="219"/>
  <c r="I29" i="219"/>
  <c r="J19" i="219"/>
  <c r="H22" i="219"/>
  <c r="J39" i="220"/>
  <c r="J19" i="220"/>
  <c r="K43" i="221"/>
  <c r="J41" i="221"/>
  <c r="H44" i="221"/>
  <c r="J32" i="221"/>
  <c r="K19" i="221"/>
  <c r="K48" i="222"/>
  <c r="J41" i="222"/>
  <c r="K36" i="222"/>
  <c r="K32" i="222"/>
  <c r="J26" i="222"/>
  <c r="J29" i="222"/>
  <c r="H29" i="222"/>
  <c r="H52" i="222"/>
  <c r="I22" i="222"/>
  <c r="I51" i="223"/>
  <c r="K41" i="223"/>
  <c r="K37" i="223"/>
  <c r="K33" i="223"/>
  <c r="I22" i="223"/>
  <c r="J18" i="223"/>
  <c r="K50" i="224"/>
  <c r="K46" i="224"/>
  <c r="I44" i="224"/>
  <c r="K26" i="224"/>
  <c r="I22" i="224"/>
  <c r="K47" i="225"/>
  <c r="J41" i="225"/>
  <c r="H44" i="225"/>
  <c r="J17" i="225"/>
  <c r="K48" i="226"/>
  <c r="K21" i="226"/>
  <c r="J17" i="226"/>
  <c r="I22" i="226"/>
  <c r="K49" i="227"/>
  <c r="K38" i="227"/>
  <c r="K20" i="227"/>
  <c r="L33" i="228"/>
  <c r="K33" i="228"/>
  <c r="L25" i="228"/>
  <c r="K25" i="228"/>
  <c r="J20" i="228"/>
  <c r="K39" i="229"/>
  <c r="K32" i="229"/>
  <c r="L42" i="216"/>
  <c r="I29" i="216"/>
  <c r="J24" i="216"/>
  <c r="H22" i="216"/>
  <c r="H51" i="217"/>
  <c r="K39" i="217"/>
  <c r="J49" i="218"/>
  <c r="J41" i="218"/>
  <c r="K36" i="218"/>
  <c r="K16" i="218"/>
  <c r="J50" i="219"/>
  <c r="J46" i="219"/>
  <c r="J38" i="219"/>
  <c r="K33" i="219"/>
  <c r="J48" i="220"/>
  <c r="H51" i="220"/>
  <c r="J43" i="220"/>
  <c r="H29" i="220"/>
  <c r="J24" i="220"/>
  <c r="J29" i="220" s="1"/>
  <c r="K48" i="221"/>
  <c r="K31" i="221"/>
  <c r="I29" i="221"/>
  <c r="H22" i="221"/>
  <c r="J17" i="221"/>
  <c r="H51" i="222"/>
  <c r="J46" i="222"/>
  <c r="K40" i="222"/>
  <c r="J38" i="222"/>
  <c r="H44" i="222"/>
  <c r="J21" i="222"/>
  <c r="J17" i="222"/>
  <c r="J22" i="222" s="1"/>
  <c r="J26" i="223"/>
  <c r="K21" i="223"/>
  <c r="K17" i="223"/>
  <c r="J48" i="224"/>
  <c r="H51" i="224"/>
  <c r="K19" i="224"/>
  <c r="J45" i="225"/>
  <c r="H51" i="225"/>
  <c r="K28" i="225"/>
  <c r="K24" i="225"/>
  <c r="I22" i="225"/>
  <c r="K41" i="226"/>
  <c r="K37" i="226"/>
  <c r="K33" i="226"/>
  <c r="K46" i="227"/>
  <c r="J40" i="227"/>
  <c r="H44" i="227"/>
  <c r="K30" i="227"/>
  <c r="K26" i="227"/>
  <c r="L26" i="227"/>
  <c r="K36" i="228"/>
  <c r="K28" i="228"/>
  <c r="L28" i="228"/>
  <c r="K34" i="229"/>
  <c r="J25" i="229"/>
  <c r="H29" i="229"/>
  <c r="I44" i="216"/>
  <c r="K27" i="217"/>
  <c r="K19" i="217"/>
  <c r="K48" i="218"/>
  <c r="H51" i="218"/>
  <c r="J46" i="218"/>
  <c r="K43" i="218"/>
  <c r="J38" i="218"/>
  <c r="H44" i="218"/>
  <c r="J18" i="218"/>
  <c r="K49" i="219"/>
  <c r="K45" i="219"/>
  <c r="J51" i="219"/>
  <c r="J23" i="219"/>
  <c r="H29" i="219"/>
  <c r="H52" i="219"/>
  <c r="K18" i="219"/>
  <c r="K16" i="219"/>
  <c r="K42" i="220"/>
  <c r="I29" i="220"/>
  <c r="I52" i="220" s="1"/>
  <c r="J16" i="220"/>
  <c r="H22" i="220"/>
  <c r="K50" i="221"/>
  <c r="K47" i="221"/>
  <c r="J45" i="221"/>
  <c r="H51" i="221"/>
  <c r="H52" i="221" s="1"/>
  <c r="K40" i="221"/>
  <c r="K38" i="221"/>
  <c r="K35" i="221"/>
  <c r="K28" i="221"/>
  <c r="K24" i="221"/>
  <c r="I22" i="221"/>
  <c r="I51" i="222"/>
  <c r="I52" i="222" s="1"/>
  <c r="K25" i="222"/>
  <c r="K20" i="222"/>
  <c r="K16" i="222"/>
  <c r="K50" i="223"/>
  <c r="K46" i="223"/>
  <c r="I44" i="223"/>
  <c r="I52" i="223" s="1"/>
  <c r="K25" i="223"/>
  <c r="J19" i="223"/>
  <c r="H22" i="223"/>
  <c r="K43" i="224"/>
  <c r="K39" i="224"/>
  <c r="K35" i="224"/>
  <c r="K31" i="224"/>
  <c r="I29" i="224"/>
  <c r="I52" i="224" s="1"/>
  <c r="K18" i="224"/>
  <c r="K40" i="225"/>
  <c r="J36" i="225"/>
  <c r="J32" i="225"/>
  <c r="K27" i="225"/>
  <c r="K23" i="225"/>
  <c r="J29" i="225"/>
  <c r="J20" i="225"/>
  <c r="J16" i="225"/>
  <c r="I51" i="226"/>
  <c r="I52" i="226"/>
  <c r="K40" i="226"/>
  <c r="K36" i="226"/>
  <c r="K32" i="226"/>
  <c r="J23" i="226"/>
  <c r="H29" i="226"/>
  <c r="K16" i="226"/>
  <c r="K50" i="227"/>
  <c r="K47" i="227"/>
  <c r="K32" i="227"/>
  <c r="K28" i="227"/>
  <c r="L45" i="228"/>
  <c r="K45" i="228"/>
  <c r="L46" i="229"/>
  <c r="K46" i="229"/>
  <c r="K37" i="229"/>
  <c r="J19" i="226"/>
  <c r="J35" i="227"/>
  <c r="J23" i="227"/>
  <c r="H29" i="227"/>
  <c r="K47" i="228"/>
  <c r="L47" i="228"/>
  <c r="K42" i="228"/>
  <c r="K35" i="228"/>
  <c r="L35" i="228"/>
  <c r="K27" i="228"/>
  <c r="L27" i="228"/>
  <c r="J19" i="228"/>
  <c r="K48" i="229"/>
  <c r="K43" i="229"/>
  <c r="L43" i="229"/>
  <c r="L38" i="229"/>
  <c r="J44" i="229"/>
  <c r="K36" i="229"/>
  <c r="J24" i="229"/>
  <c r="I29" i="229"/>
  <c r="K26" i="230"/>
  <c r="J48" i="227"/>
  <c r="K17" i="227"/>
  <c r="H44" i="228"/>
  <c r="J39" i="228"/>
  <c r="I44" i="228"/>
  <c r="K30" i="228"/>
  <c r="I22" i="228"/>
  <c r="I52" i="228" s="1"/>
  <c r="I51" i="229"/>
  <c r="K40" i="229"/>
  <c r="L40" i="229"/>
  <c r="K31" i="229"/>
  <c r="K28" i="229"/>
  <c r="L28" i="229"/>
  <c r="D52" i="229"/>
  <c r="K20" i="229"/>
  <c r="L20" i="229"/>
  <c r="H44" i="223"/>
  <c r="H52" i="223" s="1"/>
  <c r="J22" i="223"/>
  <c r="J51" i="224"/>
  <c r="H29" i="224"/>
  <c r="J44" i="225"/>
  <c r="H22" i="225"/>
  <c r="H52" i="225"/>
  <c r="H51" i="226"/>
  <c r="H52" i="226" s="1"/>
  <c r="J51" i="227"/>
  <c r="K21" i="227"/>
  <c r="J22" i="227"/>
  <c r="I51" i="228"/>
  <c r="K49" i="228"/>
  <c r="K46" i="228"/>
  <c r="K43" i="228"/>
  <c r="L43" i="228"/>
  <c r="K37" i="228"/>
  <c r="K34" i="228"/>
  <c r="K26" i="228"/>
  <c r="L26" i="228"/>
  <c r="H29" i="228"/>
  <c r="J24" i="228"/>
  <c r="K21" i="228"/>
  <c r="K18" i="228"/>
  <c r="L18" i="228"/>
  <c r="J16" i="228"/>
  <c r="H22" i="228"/>
  <c r="K50" i="229"/>
  <c r="K47" i="229"/>
  <c r="L47" i="229"/>
  <c r="J45" i="229"/>
  <c r="H51" i="229"/>
  <c r="L41" i="229"/>
  <c r="K38" i="229"/>
  <c r="K35" i="229"/>
  <c r="K26" i="229"/>
  <c r="K23" i="229"/>
  <c r="L23" i="229"/>
  <c r="L21" i="229"/>
  <c r="K50" i="230"/>
  <c r="K38" i="230"/>
  <c r="K34" i="230"/>
  <c r="D50" i="242"/>
  <c r="D50" i="232"/>
  <c r="E49" i="242"/>
  <c r="E49" i="232"/>
  <c r="F48" i="242"/>
  <c r="F48" i="232"/>
  <c r="G47" i="242"/>
  <c r="G47" i="232"/>
  <c r="D46" i="242"/>
  <c r="D46" i="232"/>
  <c r="E45" i="242"/>
  <c r="E45" i="232"/>
  <c r="E43" i="242"/>
  <c r="E43" i="232"/>
  <c r="E42" i="242"/>
  <c r="E42" i="232"/>
  <c r="D40" i="242"/>
  <c r="H40" i="242"/>
  <c r="D40" i="232"/>
  <c r="D39" i="242"/>
  <c r="D39" i="232"/>
  <c r="D38" i="242"/>
  <c r="D38" i="232"/>
  <c r="G37" i="242"/>
  <c r="G37" i="232"/>
  <c r="G36" i="242"/>
  <c r="G36" i="232"/>
  <c r="G35" i="242"/>
  <c r="G35" i="232"/>
  <c r="F33" i="242"/>
  <c r="F33" i="232"/>
  <c r="F32" i="242"/>
  <c r="F32" i="232"/>
  <c r="I32" i="230"/>
  <c r="J32" i="230" s="1"/>
  <c r="F30" i="242"/>
  <c r="I30" i="242"/>
  <c r="F30" i="232"/>
  <c r="D28" i="242"/>
  <c r="H28" i="242"/>
  <c r="D28" i="232"/>
  <c r="D27" i="242"/>
  <c r="D27" i="232"/>
  <c r="D26" i="242"/>
  <c r="D26" i="232"/>
  <c r="G25" i="242"/>
  <c r="G25" i="232"/>
  <c r="G24" i="242"/>
  <c r="G24" i="232"/>
  <c r="G23" i="242"/>
  <c r="G23" i="232"/>
  <c r="E21" i="242"/>
  <c r="E21" i="232"/>
  <c r="H21" i="230"/>
  <c r="J21" i="230" s="1"/>
  <c r="D20" i="242"/>
  <c r="H20" i="242"/>
  <c r="D20" i="232"/>
  <c r="G17" i="242"/>
  <c r="G17" i="232"/>
  <c r="F16" i="242"/>
  <c r="F16" i="232"/>
  <c r="I16" i="230"/>
  <c r="J16" i="230"/>
  <c r="K49" i="231"/>
  <c r="E51" i="231"/>
  <c r="H46" i="231"/>
  <c r="F44" i="231"/>
  <c r="K26" i="231"/>
  <c r="J23" i="231"/>
  <c r="D29" i="231"/>
  <c r="H22" i="227"/>
  <c r="H52" i="227" s="1"/>
  <c r="H51" i="228"/>
  <c r="H52" i="228" s="1"/>
  <c r="H44" i="229"/>
  <c r="G50" i="242"/>
  <c r="G50" i="232"/>
  <c r="H49" i="230"/>
  <c r="J49" i="230"/>
  <c r="D49" i="242"/>
  <c r="H49" i="242"/>
  <c r="D49" i="232"/>
  <c r="H49" i="232"/>
  <c r="I48" i="230"/>
  <c r="J48" i="230"/>
  <c r="E48" i="242"/>
  <c r="E48" i="232"/>
  <c r="F47" i="242"/>
  <c r="I47" i="242"/>
  <c r="F47" i="232"/>
  <c r="I47" i="232"/>
  <c r="G46" i="242"/>
  <c r="G46" i="232"/>
  <c r="H45" i="230"/>
  <c r="D45" i="242"/>
  <c r="D45" i="232"/>
  <c r="D44" i="230"/>
  <c r="H43" i="230"/>
  <c r="D43" i="242"/>
  <c r="H43" i="242"/>
  <c r="D43" i="232"/>
  <c r="H43" i="232"/>
  <c r="H42" i="230"/>
  <c r="J42" i="230"/>
  <c r="D42" i="242"/>
  <c r="H42" i="242"/>
  <c r="D42" i="232"/>
  <c r="H42" i="232"/>
  <c r="G41" i="242"/>
  <c r="G41" i="232"/>
  <c r="G40" i="242"/>
  <c r="G40" i="232"/>
  <c r="G39" i="242"/>
  <c r="G39" i="232"/>
  <c r="F37" i="242"/>
  <c r="I37" i="242"/>
  <c r="F37" i="232"/>
  <c r="I37" i="232"/>
  <c r="F36" i="242"/>
  <c r="I36" i="242"/>
  <c r="F36" i="232"/>
  <c r="I36" i="232"/>
  <c r="I36" i="230"/>
  <c r="J36" i="230"/>
  <c r="F34" i="242"/>
  <c r="I34" i="242"/>
  <c r="F34" i="232"/>
  <c r="E33" i="242"/>
  <c r="E33" i="232"/>
  <c r="H33" i="230"/>
  <c r="E31" i="242"/>
  <c r="E31" i="232"/>
  <c r="I30" i="230"/>
  <c r="J30" i="230"/>
  <c r="E30" i="242"/>
  <c r="E30" i="232"/>
  <c r="G28" i="242"/>
  <c r="G28" i="232"/>
  <c r="G27" i="242"/>
  <c r="G27" i="232"/>
  <c r="F25" i="242"/>
  <c r="I25" i="242"/>
  <c r="F25" i="232"/>
  <c r="I25" i="232"/>
  <c r="F24" i="242"/>
  <c r="I24" i="242"/>
  <c r="F24" i="232"/>
  <c r="I24" i="232"/>
  <c r="I24" i="230"/>
  <c r="J24" i="230"/>
  <c r="E19" i="242"/>
  <c r="E19" i="232"/>
  <c r="H19" i="230"/>
  <c r="J19" i="230"/>
  <c r="D18" i="242"/>
  <c r="H18" i="242"/>
  <c r="D18" i="232"/>
  <c r="F51" i="231"/>
  <c r="I45" i="231"/>
  <c r="G44" i="231"/>
  <c r="J39" i="231"/>
  <c r="D44" i="231"/>
  <c r="E44" i="231"/>
  <c r="H38" i="231"/>
  <c r="J31" i="231"/>
  <c r="J18" i="231"/>
  <c r="I22" i="229"/>
  <c r="I52" i="229"/>
  <c r="J17" i="229"/>
  <c r="E51" i="230"/>
  <c r="F50" i="242"/>
  <c r="I50" i="242"/>
  <c r="F50" i="232"/>
  <c r="I50" i="232" s="1"/>
  <c r="G49" i="242"/>
  <c r="G49" i="232"/>
  <c r="D48" i="242"/>
  <c r="H48" i="242" s="1"/>
  <c r="D48" i="232"/>
  <c r="H48" i="232"/>
  <c r="I47" i="230"/>
  <c r="I51" i="230" s="1"/>
  <c r="E47" i="242"/>
  <c r="E47" i="232"/>
  <c r="F46" i="242"/>
  <c r="I46" i="242" s="1"/>
  <c r="F46" i="232"/>
  <c r="G45" i="242"/>
  <c r="G45" i="232"/>
  <c r="G43" i="242"/>
  <c r="G43" i="232"/>
  <c r="F41" i="242"/>
  <c r="I41" i="242" s="1"/>
  <c r="F41" i="232"/>
  <c r="I41" i="232"/>
  <c r="F40" i="242"/>
  <c r="I40" i="242" s="1"/>
  <c r="F40" i="232"/>
  <c r="I40" i="232"/>
  <c r="I40" i="230"/>
  <c r="F38" i="242"/>
  <c r="F38" i="232"/>
  <c r="E37" i="242"/>
  <c r="E37" i="232"/>
  <c r="H37" i="230"/>
  <c r="I35" i="230"/>
  <c r="E35" i="242"/>
  <c r="E35" i="232"/>
  <c r="E34" i="242"/>
  <c r="E34" i="232"/>
  <c r="I33" i="230"/>
  <c r="D32" i="242"/>
  <c r="H32" i="242"/>
  <c r="D32" i="232"/>
  <c r="J31" i="230"/>
  <c r="D31" i="242"/>
  <c r="H31" i="242"/>
  <c r="D31" i="232"/>
  <c r="H31" i="232"/>
  <c r="D30" i="242"/>
  <c r="H30" i="242"/>
  <c r="J30" i="242"/>
  <c r="D30" i="232"/>
  <c r="G29" i="230"/>
  <c r="F28" i="242"/>
  <c r="I28" i="242"/>
  <c r="F28" i="232"/>
  <c r="I28" i="232" s="1"/>
  <c r="I28" i="230"/>
  <c r="J28" i="230"/>
  <c r="F26" i="242"/>
  <c r="I26" i="242" s="1"/>
  <c r="F26" i="232"/>
  <c r="E25" i="242"/>
  <c r="E25" i="232"/>
  <c r="H25" i="230"/>
  <c r="I23" i="230"/>
  <c r="E23" i="242"/>
  <c r="E23" i="232"/>
  <c r="D22" i="230"/>
  <c r="G21" i="242"/>
  <c r="G21" i="232"/>
  <c r="F20" i="242"/>
  <c r="I20" i="242"/>
  <c r="F20" i="232"/>
  <c r="I20" i="232" s="1"/>
  <c r="I20" i="230"/>
  <c r="J20" i="230"/>
  <c r="E17" i="242"/>
  <c r="E17" i="232"/>
  <c r="H17" i="230"/>
  <c r="D16" i="242"/>
  <c r="D16" i="232"/>
  <c r="J50" i="231"/>
  <c r="J40" i="231"/>
  <c r="J32" i="231"/>
  <c r="G29" i="231"/>
  <c r="I24" i="231"/>
  <c r="J24" i="231"/>
  <c r="J20" i="231"/>
  <c r="F22" i="231"/>
  <c r="I17" i="231"/>
  <c r="F52" i="231"/>
  <c r="J16" i="231"/>
  <c r="D22" i="231"/>
  <c r="D52" i="231"/>
  <c r="D51" i="230"/>
  <c r="E50" i="242"/>
  <c r="E50" i="232"/>
  <c r="F49" i="242"/>
  <c r="I49" i="242"/>
  <c r="F49" i="232"/>
  <c r="I49" i="232"/>
  <c r="G48" i="242"/>
  <c r="G51" i="242" s="1"/>
  <c r="G48" i="232"/>
  <c r="D47" i="242"/>
  <c r="H47" i="242"/>
  <c r="J47" i="242"/>
  <c r="D47" i="232"/>
  <c r="H47" i="232" s="1"/>
  <c r="J47" i="232" s="1"/>
  <c r="E46" i="242"/>
  <c r="E46" i="232"/>
  <c r="F45" i="242"/>
  <c r="F45" i="232"/>
  <c r="F42" i="242"/>
  <c r="I42" i="242" s="1"/>
  <c r="F42" i="232"/>
  <c r="E41" i="242"/>
  <c r="E41" i="232"/>
  <c r="H41" i="230"/>
  <c r="J41" i="230" s="1"/>
  <c r="E39" i="242"/>
  <c r="E39" i="232"/>
  <c r="E38" i="242"/>
  <c r="E38" i="232"/>
  <c r="E44" i="230"/>
  <c r="E52" i="230"/>
  <c r="I37" i="230"/>
  <c r="D36" i="242"/>
  <c r="H36" i="242"/>
  <c r="J36" i="242"/>
  <c r="D36" i="232"/>
  <c r="J35" i="230"/>
  <c r="D35" i="242"/>
  <c r="H35" i="242"/>
  <c r="D35" i="232"/>
  <c r="H35" i="232" s="1"/>
  <c r="D34" i="242"/>
  <c r="H34" i="242"/>
  <c r="J34" i="242" s="1"/>
  <c r="D34" i="232"/>
  <c r="H34" i="232"/>
  <c r="G33" i="242"/>
  <c r="G33" i="232"/>
  <c r="G32" i="242"/>
  <c r="G32" i="232"/>
  <c r="G31" i="242"/>
  <c r="G31" i="232"/>
  <c r="E27" i="242"/>
  <c r="E27" i="232"/>
  <c r="E26" i="242"/>
  <c r="E26" i="232"/>
  <c r="I25" i="230"/>
  <c r="J25" i="230" s="1"/>
  <c r="D24" i="242"/>
  <c r="H24" i="242"/>
  <c r="J24" i="242" s="1"/>
  <c r="D24" i="232"/>
  <c r="J23" i="230"/>
  <c r="D23" i="242"/>
  <c r="D23" i="232"/>
  <c r="D29" i="230"/>
  <c r="D52" i="230" s="1"/>
  <c r="G19" i="242"/>
  <c r="I19" i="242" s="1"/>
  <c r="J19" i="242" s="1"/>
  <c r="G19" i="232"/>
  <c r="F18" i="242"/>
  <c r="I18" i="242" s="1"/>
  <c r="F18" i="232"/>
  <c r="I18" i="230"/>
  <c r="J18" i="230" s="1"/>
  <c r="I17" i="230"/>
  <c r="J42" i="231"/>
  <c r="K37" i="231"/>
  <c r="J34" i="231"/>
  <c r="I29" i="231"/>
  <c r="E29" i="231"/>
  <c r="K21" i="231"/>
  <c r="H41" i="242"/>
  <c r="J41" i="242" s="1"/>
  <c r="I39" i="242"/>
  <c r="G44" i="242"/>
  <c r="H37" i="242"/>
  <c r="J37" i="242" s="1"/>
  <c r="I35" i="242"/>
  <c r="H33" i="242"/>
  <c r="I31" i="242"/>
  <c r="I27" i="242"/>
  <c r="H25" i="242"/>
  <c r="J25" i="242"/>
  <c r="G22" i="230"/>
  <c r="H21" i="242"/>
  <c r="H17" i="242"/>
  <c r="E22" i="242"/>
  <c r="H22" i="231"/>
  <c r="F21" i="232"/>
  <c r="I21" i="232"/>
  <c r="G20" i="232"/>
  <c r="D19" i="232"/>
  <c r="H19" i="232" s="1"/>
  <c r="I49" i="235"/>
  <c r="F48" i="235"/>
  <c r="I48" i="235" s="1"/>
  <c r="J48" i="235" s="1"/>
  <c r="I48" i="233"/>
  <c r="J48" i="233" s="1"/>
  <c r="I47" i="235"/>
  <c r="I46" i="235"/>
  <c r="E45" i="235"/>
  <c r="H45" i="235" s="1"/>
  <c r="H45" i="233"/>
  <c r="D44" i="233"/>
  <c r="H43" i="233"/>
  <c r="J43" i="233" s="1"/>
  <c r="H43" i="235"/>
  <c r="J43" i="235"/>
  <c r="H42" i="233"/>
  <c r="J42" i="233" s="1"/>
  <c r="H42" i="235"/>
  <c r="G44" i="235"/>
  <c r="H36" i="235"/>
  <c r="J36" i="235" s="1"/>
  <c r="H34" i="233"/>
  <c r="E34" i="235"/>
  <c r="H32" i="235"/>
  <c r="J32" i="235" s="1"/>
  <c r="I28" i="235"/>
  <c r="K27" i="233"/>
  <c r="H27" i="235"/>
  <c r="J27" i="235" s="1"/>
  <c r="K26" i="233"/>
  <c r="I24" i="235"/>
  <c r="I20" i="235"/>
  <c r="J20" i="235"/>
  <c r="K41" i="234"/>
  <c r="K40" i="234"/>
  <c r="J38" i="234"/>
  <c r="H44" i="234"/>
  <c r="K33" i="234"/>
  <c r="K32" i="234"/>
  <c r="K31" i="234"/>
  <c r="K17" i="234"/>
  <c r="D52" i="234"/>
  <c r="G22" i="231"/>
  <c r="G52" i="231"/>
  <c r="F17" i="232"/>
  <c r="I17" i="232" s="1"/>
  <c r="E16" i="232"/>
  <c r="G51" i="233"/>
  <c r="E49" i="235"/>
  <c r="H49" i="235" s="1"/>
  <c r="J49" i="235" s="1"/>
  <c r="H49" i="233"/>
  <c r="I47" i="233"/>
  <c r="F40" i="235"/>
  <c r="I40" i="235" s="1"/>
  <c r="I40" i="233"/>
  <c r="I34" i="233"/>
  <c r="H34" i="235"/>
  <c r="J34" i="235" s="1"/>
  <c r="J21" i="235"/>
  <c r="I17" i="235"/>
  <c r="G22" i="235"/>
  <c r="J50" i="234"/>
  <c r="J45" i="234"/>
  <c r="K21" i="234"/>
  <c r="K20" i="234"/>
  <c r="J19" i="234"/>
  <c r="K18" i="234"/>
  <c r="I22" i="234"/>
  <c r="I21" i="242"/>
  <c r="H19" i="242"/>
  <c r="I17" i="242"/>
  <c r="G22" i="242"/>
  <c r="F43" i="232"/>
  <c r="I43" i="232"/>
  <c r="G42" i="232"/>
  <c r="D41" i="232"/>
  <c r="H41" i="232"/>
  <c r="J41" i="232"/>
  <c r="E40" i="232"/>
  <c r="F39" i="232"/>
  <c r="I39" i="232"/>
  <c r="G38" i="232"/>
  <c r="G44" i="232" s="1"/>
  <c r="D37" i="232"/>
  <c r="H37" i="232"/>
  <c r="J37" i="232"/>
  <c r="E36" i="232"/>
  <c r="F35" i="232"/>
  <c r="I35" i="232"/>
  <c r="G34" i="232"/>
  <c r="D33" i="232"/>
  <c r="H33" i="232" s="1"/>
  <c r="E32" i="232"/>
  <c r="F31" i="232"/>
  <c r="I31" i="232" s="1"/>
  <c r="G30" i="232"/>
  <c r="E28" i="232"/>
  <c r="F27" i="232"/>
  <c r="I27" i="232" s="1"/>
  <c r="G26" i="232"/>
  <c r="D25" i="232"/>
  <c r="H25" i="232"/>
  <c r="J25" i="232" s="1"/>
  <c r="E24" i="232"/>
  <c r="F23" i="232"/>
  <c r="D21" i="232"/>
  <c r="H21" i="232" s="1"/>
  <c r="J21" i="232" s="1"/>
  <c r="E20" i="232"/>
  <c r="F19" i="232"/>
  <c r="G18" i="232"/>
  <c r="G51" i="235"/>
  <c r="E41" i="235"/>
  <c r="H41" i="235" s="1"/>
  <c r="J41" i="235" s="1"/>
  <c r="H41" i="233"/>
  <c r="I44" i="233"/>
  <c r="E38" i="235"/>
  <c r="E44" i="233"/>
  <c r="K31" i="233"/>
  <c r="J24" i="235"/>
  <c r="J43" i="234"/>
  <c r="J42" i="234"/>
  <c r="J37" i="234"/>
  <c r="J35" i="234"/>
  <c r="J34" i="234"/>
  <c r="G52" i="234"/>
  <c r="K25" i="234"/>
  <c r="H29" i="234"/>
  <c r="E18" i="232"/>
  <c r="D17" i="232"/>
  <c r="H17" i="232"/>
  <c r="J17" i="232" s="1"/>
  <c r="G16" i="232"/>
  <c r="H50" i="233"/>
  <c r="J50" i="233"/>
  <c r="H50" i="235"/>
  <c r="F45" i="235"/>
  <c r="F51" i="233"/>
  <c r="F52" i="233" s="1"/>
  <c r="J39" i="233"/>
  <c r="H39" i="235"/>
  <c r="J39" i="235"/>
  <c r="D44" i="235"/>
  <c r="I37" i="233"/>
  <c r="F37" i="235"/>
  <c r="I37" i="235"/>
  <c r="H33" i="235"/>
  <c r="D29" i="235"/>
  <c r="H23" i="235"/>
  <c r="K19" i="235"/>
  <c r="K49" i="234"/>
  <c r="K48" i="234"/>
  <c r="K47" i="234"/>
  <c r="K46" i="234"/>
  <c r="K28" i="234"/>
  <c r="K27" i="234"/>
  <c r="K26" i="234"/>
  <c r="H37" i="233"/>
  <c r="J37" i="233"/>
  <c r="I36" i="233"/>
  <c r="J36" i="233" s="1"/>
  <c r="H33" i="233"/>
  <c r="J33" i="233"/>
  <c r="I32" i="233"/>
  <c r="J32" i="233" s="1"/>
  <c r="D29" i="233"/>
  <c r="I28" i="233"/>
  <c r="J28" i="233" s="1"/>
  <c r="H25" i="233"/>
  <c r="J25" i="233"/>
  <c r="I24" i="233"/>
  <c r="J24" i="233" s="1"/>
  <c r="K24" i="233" s="1"/>
  <c r="G22" i="233"/>
  <c r="G52" i="233"/>
  <c r="H21" i="233"/>
  <c r="I20" i="233"/>
  <c r="H17" i="233"/>
  <c r="H17" i="235"/>
  <c r="J17" i="235" s="1"/>
  <c r="I16" i="233"/>
  <c r="F44" i="234"/>
  <c r="E29" i="234"/>
  <c r="E52" i="234" s="1"/>
  <c r="F33" i="235"/>
  <c r="I33" i="235"/>
  <c r="F25" i="235"/>
  <c r="F22" i="235"/>
  <c r="D16" i="235"/>
  <c r="G49" i="238"/>
  <c r="G51" i="238"/>
  <c r="I49" i="236"/>
  <c r="F43" i="238"/>
  <c r="I43" i="238" s="1"/>
  <c r="I43" i="236"/>
  <c r="K17" i="236"/>
  <c r="K50" i="237"/>
  <c r="K49" i="237"/>
  <c r="K48" i="237"/>
  <c r="K46" i="237"/>
  <c r="J45" i="237"/>
  <c r="H51" i="237"/>
  <c r="K30" i="237"/>
  <c r="K28" i="237"/>
  <c r="K26" i="237"/>
  <c r="H29" i="237"/>
  <c r="K20" i="237"/>
  <c r="K19" i="237"/>
  <c r="I49" i="238"/>
  <c r="F47" i="238"/>
  <c r="I47" i="238"/>
  <c r="I47" i="236"/>
  <c r="H38" i="238"/>
  <c r="I51" i="237"/>
  <c r="K41" i="237"/>
  <c r="J40" i="237"/>
  <c r="I44" i="237"/>
  <c r="K38" i="237"/>
  <c r="K37" i="237"/>
  <c r="K34" i="237"/>
  <c r="H23" i="233"/>
  <c r="H19" i="233"/>
  <c r="J19" i="233" s="1"/>
  <c r="I18" i="233"/>
  <c r="I23" i="234"/>
  <c r="I29" i="234"/>
  <c r="F22" i="234"/>
  <c r="H16" i="234"/>
  <c r="E26" i="235"/>
  <c r="H26" i="235" s="1"/>
  <c r="J26" i="235" s="1"/>
  <c r="F50" i="238"/>
  <c r="I50" i="238"/>
  <c r="J50" i="238" s="1"/>
  <c r="I50" i="236"/>
  <c r="I51" i="236" s="1"/>
  <c r="H48" i="236"/>
  <c r="J48" i="236"/>
  <c r="H48" i="238"/>
  <c r="J48" i="238" s="1"/>
  <c r="E51" i="238"/>
  <c r="D41" i="238"/>
  <c r="H41" i="238"/>
  <c r="D44" i="236"/>
  <c r="E40" i="238"/>
  <c r="E44" i="238" s="1"/>
  <c r="H40" i="236"/>
  <c r="I39" i="238"/>
  <c r="J47" i="237"/>
  <c r="J27" i="237"/>
  <c r="J18" i="237"/>
  <c r="H30" i="233"/>
  <c r="J30" i="233" s="1"/>
  <c r="H30" i="235"/>
  <c r="E29" i="233"/>
  <c r="E52" i="233" s="1"/>
  <c r="I21" i="233"/>
  <c r="H18" i="233"/>
  <c r="J18" i="233"/>
  <c r="H18" i="235"/>
  <c r="J18" i="235" s="1"/>
  <c r="I17" i="233"/>
  <c r="I16" i="235"/>
  <c r="H51" i="234"/>
  <c r="J49" i="236"/>
  <c r="D45" i="238"/>
  <c r="D51" i="236"/>
  <c r="J43" i="237"/>
  <c r="J39" i="237"/>
  <c r="J35" i="237"/>
  <c r="J31" i="237"/>
  <c r="J23" i="237"/>
  <c r="H47" i="236"/>
  <c r="J47" i="236" s="1"/>
  <c r="H47" i="238"/>
  <c r="J47" i="238"/>
  <c r="I46" i="236"/>
  <c r="F51" i="238"/>
  <c r="G44" i="236"/>
  <c r="H43" i="236"/>
  <c r="J43" i="236" s="1"/>
  <c r="H43" i="238"/>
  <c r="I42" i="236"/>
  <c r="J42" i="236" s="1"/>
  <c r="H39" i="236"/>
  <c r="H39" i="238"/>
  <c r="J39" i="238"/>
  <c r="I38" i="236"/>
  <c r="H35" i="236"/>
  <c r="H35" i="238"/>
  <c r="J35" i="238" s="1"/>
  <c r="I34" i="236"/>
  <c r="J34" i="236"/>
  <c r="H31" i="236"/>
  <c r="H31" i="238"/>
  <c r="I30" i="236"/>
  <c r="F29" i="236"/>
  <c r="H27" i="236"/>
  <c r="H27" i="238"/>
  <c r="I26" i="236"/>
  <c r="J26" i="236"/>
  <c r="I25" i="238"/>
  <c r="H23" i="236"/>
  <c r="H23" i="238"/>
  <c r="D29" i="238"/>
  <c r="E22" i="236"/>
  <c r="I21" i="238"/>
  <c r="H19" i="236"/>
  <c r="H19" i="238"/>
  <c r="J19" i="238" s="1"/>
  <c r="I18" i="236"/>
  <c r="I17" i="238"/>
  <c r="E51" i="237"/>
  <c r="H44" i="237"/>
  <c r="G29" i="237"/>
  <c r="G52" i="237" s="1"/>
  <c r="F22" i="237"/>
  <c r="G51" i="236"/>
  <c r="I45" i="236"/>
  <c r="F44" i="236"/>
  <c r="I41" i="236"/>
  <c r="J41" i="236" s="1"/>
  <c r="I37" i="236"/>
  <c r="J37" i="236"/>
  <c r="I33" i="236"/>
  <c r="E29" i="236"/>
  <c r="G29" i="238"/>
  <c r="D22" i="236"/>
  <c r="D52" i="236" s="1"/>
  <c r="F22" i="238"/>
  <c r="I16" i="238"/>
  <c r="F29" i="237"/>
  <c r="E22" i="237"/>
  <c r="I45" i="238"/>
  <c r="G44" i="238"/>
  <c r="I35" i="238"/>
  <c r="H33" i="238"/>
  <c r="J33" i="238" s="1"/>
  <c r="I31" i="238"/>
  <c r="I27" i="238"/>
  <c r="J25" i="238"/>
  <c r="F29" i="238"/>
  <c r="I23" i="238"/>
  <c r="J21" i="238"/>
  <c r="D51" i="241"/>
  <c r="H45" i="241"/>
  <c r="K33" i="241"/>
  <c r="K43" i="240"/>
  <c r="I46" i="238"/>
  <c r="I42" i="238"/>
  <c r="J42" i="238"/>
  <c r="H40" i="238"/>
  <c r="J40" i="238" s="1"/>
  <c r="I39" i="236"/>
  <c r="I38" i="238"/>
  <c r="H36" i="236"/>
  <c r="H36" i="238"/>
  <c r="J36" i="238" s="1"/>
  <c r="I35" i="236"/>
  <c r="I34" i="238"/>
  <c r="J34" i="238"/>
  <c r="H32" i="236"/>
  <c r="J32" i="236" s="1"/>
  <c r="H32" i="238"/>
  <c r="J32" i="238"/>
  <c r="I31" i="236"/>
  <c r="I30" i="238"/>
  <c r="J30" i="238"/>
  <c r="G29" i="236"/>
  <c r="G52" i="236" s="1"/>
  <c r="H28" i="236"/>
  <c r="H28" i="238"/>
  <c r="I27" i="236"/>
  <c r="I26" i="238"/>
  <c r="J26" i="238"/>
  <c r="H24" i="236"/>
  <c r="H24" i="238"/>
  <c r="I23" i="236"/>
  <c r="F22" i="236"/>
  <c r="H20" i="236"/>
  <c r="H20" i="238"/>
  <c r="I19" i="236"/>
  <c r="I18" i="238"/>
  <c r="H16" i="236"/>
  <c r="H16" i="238"/>
  <c r="D22" i="238"/>
  <c r="F51" i="237"/>
  <c r="E44" i="237"/>
  <c r="E52" i="237" s="1"/>
  <c r="K37" i="241"/>
  <c r="F51" i="241"/>
  <c r="J35" i="241"/>
  <c r="D29" i="241"/>
  <c r="J46" i="240"/>
  <c r="K36" i="240"/>
  <c r="I26" i="240"/>
  <c r="J26" i="240" s="1"/>
  <c r="G29" i="240"/>
  <c r="I19" i="240"/>
  <c r="J19" i="240" s="1"/>
  <c r="F22" i="240"/>
  <c r="I22" i="240"/>
  <c r="I35" i="241"/>
  <c r="J21" i="241"/>
  <c r="G51" i="239"/>
  <c r="H50" i="239"/>
  <c r="I49" i="239"/>
  <c r="H46" i="239"/>
  <c r="J46" i="239"/>
  <c r="I45" i="239"/>
  <c r="F44" i="239"/>
  <c r="H42" i="239"/>
  <c r="J42" i="239" s="1"/>
  <c r="H42" i="241"/>
  <c r="I41" i="239"/>
  <c r="H38" i="239"/>
  <c r="H38" i="241"/>
  <c r="D44" i="241"/>
  <c r="I37" i="239"/>
  <c r="I36" i="241"/>
  <c r="H34" i="239"/>
  <c r="J34" i="239" s="1"/>
  <c r="H34" i="241"/>
  <c r="I33" i="239"/>
  <c r="I32" i="241"/>
  <c r="H30" i="239"/>
  <c r="J30" i="239"/>
  <c r="H30" i="241"/>
  <c r="E29" i="239"/>
  <c r="I28" i="241"/>
  <c r="H26" i="239"/>
  <c r="J26" i="239" s="1"/>
  <c r="H26" i="241"/>
  <c r="I25" i="239"/>
  <c r="G29" i="241"/>
  <c r="D22" i="239"/>
  <c r="I21" i="239"/>
  <c r="I20" i="241"/>
  <c r="J20" i="241"/>
  <c r="K20" i="241" s="1"/>
  <c r="H18" i="239"/>
  <c r="J18" i="239" s="1"/>
  <c r="H18" i="241"/>
  <c r="J18" i="241"/>
  <c r="I17" i="239"/>
  <c r="H48" i="240"/>
  <c r="J48" i="240"/>
  <c r="E51" i="240"/>
  <c r="H44" i="240"/>
  <c r="E29" i="240"/>
  <c r="H24" i="240"/>
  <c r="F29" i="240"/>
  <c r="I23" i="240"/>
  <c r="I18" i="240"/>
  <c r="J18" i="240"/>
  <c r="E49" i="241"/>
  <c r="I45" i="241"/>
  <c r="F51" i="239"/>
  <c r="H49" i="241"/>
  <c r="I48" i="239"/>
  <c r="I47" i="241"/>
  <c r="H45" i="239"/>
  <c r="E44" i="239"/>
  <c r="I43" i="241"/>
  <c r="H41" i="239"/>
  <c r="H41" i="241"/>
  <c r="J41" i="241" s="1"/>
  <c r="I40" i="239"/>
  <c r="I39" i="241"/>
  <c r="J39" i="241" s="1"/>
  <c r="K39" i="241" s="1"/>
  <c r="H37" i="239"/>
  <c r="I36" i="239"/>
  <c r="J36" i="239" s="1"/>
  <c r="K36" i="239" s="1"/>
  <c r="E36" i="241"/>
  <c r="H33" i="239"/>
  <c r="I32" i="239"/>
  <c r="J32" i="239" s="1"/>
  <c r="K32" i="239" s="1"/>
  <c r="F31" i="241"/>
  <c r="I31" i="241"/>
  <c r="J31" i="241"/>
  <c r="G30" i="241"/>
  <c r="I30" i="241" s="1"/>
  <c r="D29" i="239"/>
  <c r="I28" i="239"/>
  <c r="J28" i="239"/>
  <c r="I27" i="241"/>
  <c r="J27" i="241"/>
  <c r="H25" i="239"/>
  <c r="H25" i="241"/>
  <c r="J25" i="241" s="1"/>
  <c r="I24" i="239"/>
  <c r="J24" i="239" s="1"/>
  <c r="I23" i="241"/>
  <c r="G22" i="239"/>
  <c r="H21" i="239"/>
  <c r="J21" i="239" s="1"/>
  <c r="I20" i="239"/>
  <c r="J20" i="239"/>
  <c r="H17" i="239"/>
  <c r="J50" i="240"/>
  <c r="G51" i="240"/>
  <c r="I46" i="240"/>
  <c r="I51" i="240"/>
  <c r="J41" i="240"/>
  <c r="J40" i="240"/>
  <c r="J30" i="240"/>
  <c r="J28" i="240"/>
  <c r="E51" i="239"/>
  <c r="H48" i="239"/>
  <c r="J48" i="239" s="1"/>
  <c r="K48" i="239" s="1"/>
  <c r="H48" i="241"/>
  <c r="J48" i="241" s="1"/>
  <c r="I47" i="239"/>
  <c r="I46" i="241"/>
  <c r="D44" i="239"/>
  <c r="I43" i="239"/>
  <c r="I42" i="241"/>
  <c r="H40" i="239"/>
  <c r="J40" i="239"/>
  <c r="H40" i="241"/>
  <c r="J40" i="241" s="1"/>
  <c r="I39" i="239"/>
  <c r="J39" i="239"/>
  <c r="F44" i="241"/>
  <c r="H36" i="241"/>
  <c r="J36" i="241" s="1"/>
  <c r="K36" i="241" s="1"/>
  <c r="I35" i="239"/>
  <c r="I34" i="241"/>
  <c r="H32" i="241"/>
  <c r="I31" i="239"/>
  <c r="J31" i="239" s="1"/>
  <c r="G29" i="239"/>
  <c r="H28" i="241"/>
  <c r="I27" i="239"/>
  <c r="I26" i="241"/>
  <c r="I23" i="239"/>
  <c r="J23" i="239" s="1"/>
  <c r="K23" i="239" s="1"/>
  <c r="F22" i="239"/>
  <c r="F52" i="239"/>
  <c r="I19" i="239"/>
  <c r="J19" i="239"/>
  <c r="K19" i="239" s="1"/>
  <c r="K47" i="240"/>
  <c r="J45" i="240"/>
  <c r="H51" i="240"/>
  <c r="D51" i="240"/>
  <c r="J42" i="240"/>
  <c r="F44" i="240"/>
  <c r="I39" i="240"/>
  <c r="J39" i="240" s="1"/>
  <c r="K39" i="240" s="1"/>
  <c r="I38" i="240"/>
  <c r="G44" i="240"/>
  <c r="G52" i="240"/>
  <c r="J34" i="240"/>
  <c r="J32" i="240"/>
  <c r="J20" i="240"/>
  <c r="D22" i="240"/>
  <c r="E22" i="240"/>
  <c r="H16" i="240"/>
  <c r="G22" i="241"/>
  <c r="F22" i="241"/>
  <c r="I16" i="241"/>
  <c r="I16" i="239"/>
  <c r="E16" i="241"/>
  <c r="I11" i="215"/>
  <c r="I12" i="215"/>
  <c r="I13" i="215"/>
  <c r="I14" i="215"/>
  <c r="F15" i="215"/>
  <c r="G15" i="215"/>
  <c r="H15" i="215"/>
  <c r="I16" i="215"/>
  <c r="I17" i="215"/>
  <c r="I18" i="215"/>
  <c r="I20" i="215" s="1"/>
  <c r="I19" i="215"/>
  <c r="E20" i="215"/>
  <c r="F20" i="215"/>
  <c r="G20" i="215"/>
  <c r="H20" i="215"/>
  <c r="I21" i="215"/>
  <c r="I22" i="215"/>
  <c r="I23" i="215"/>
  <c r="I24" i="215"/>
  <c r="E25" i="215"/>
  <c r="F25" i="215"/>
  <c r="H25" i="215"/>
  <c r="I26" i="215"/>
  <c r="I30" i="215" s="1"/>
  <c r="I27" i="215"/>
  <c r="I28" i="215"/>
  <c r="I29" i="215"/>
  <c r="E30" i="215"/>
  <c r="F30" i="215"/>
  <c r="G30" i="215"/>
  <c r="H30" i="215"/>
  <c r="E31" i="215"/>
  <c r="F31" i="215"/>
  <c r="G31" i="215"/>
  <c r="G35" i="215" s="1"/>
  <c r="H31" i="215"/>
  <c r="H35" i="215" s="1"/>
  <c r="E32" i="215"/>
  <c r="F32" i="215"/>
  <c r="G32" i="215"/>
  <c r="I32" i="215" s="1"/>
  <c r="H32" i="215"/>
  <c r="E33" i="215"/>
  <c r="F33" i="215"/>
  <c r="G33" i="215"/>
  <c r="H33" i="215"/>
  <c r="E34" i="215"/>
  <c r="F34" i="215"/>
  <c r="G34" i="215"/>
  <c r="H34" i="215"/>
  <c r="K37" i="236"/>
  <c r="K32" i="233"/>
  <c r="K20" i="235"/>
  <c r="K20" i="230"/>
  <c r="K39" i="239"/>
  <c r="K26" i="238"/>
  <c r="K42" i="238"/>
  <c r="K41" i="236"/>
  <c r="K24" i="231"/>
  <c r="K36" i="230"/>
  <c r="K31" i="241"/>
  <c r="K18" i="240"/>
  <c r="K31" i="239"/>
  <c r="K30" i="238"/>
  <c r="K34" i="238"/>
  <c r="K26" i="236"/>
  <c r="K36" i="233"/>
  <c r="K28" i="230"/>
  <c r="K24" i="230"/>
  <c r="K29" i="220"/>
  <c r="K27" i="241"/>
  <c r="K16" i="230"/>
  <c r="K32" i="230"/>
  <c r="K29" i="222"/>
  <c r="E22" i="241"/>
  <c r="K41" i="240"/>
  <c r="I29" i="240"/>
  <c r="J23" i="240"/>
  <c r="K48" i="240"/>
  <c r="K32" i="240"/>
  <c r="I44" i="240"/>
  <c r="K30" i="240"/>
  <c r="K25" i="241"/>
  <c r="J37" i="239"/>
  <c r="K41" i="241"/>
  <c r="J45" i="239"/>
  <c r="J24" i="240"/>
  <c r="H29" i="240"/>
  <c r="K18" i="241"/>
  <c r="D52" i="239"/>
  <c r="K26" i="239"/>
  <c r="K30" i="239"/>
  <c r="K34" i="239"/>
  <c r="K42" i="239"/>
  <c r="K46" i="239"/>
  <c r="K21" i="241"/>
  <c r="I44" i="239"/>
  <c r="J16" i="236"/>
  <c r="H22" i="236"/>
  <c r="K32" i="238"/>
  <c r="K36" i="238"/>
  <c r="K40" i="238"/>
  <c r="K21" i="238"/>
  <c r="I51" i="238"/>
  <c r="J23" i="236"/>
  <c r="H29" i="236"/>
  <c r="J27" i="236"/>
  <c r="J31" i="236"/>
  <c r="K42" i="236"/>
  <c r="K23" i="237"/>
  <c r="K43" i="237"/>
  <c r="H45" i="238"/>
  <c r="K49" i="236"/>
  <c r="K18" i="235"/>
  <c r="K26" i="235"/>
  <c r="K40" i="237"/>
  <c r="J38" i="238"/>
  <c r="H44" i="238"/>
  <c r="J51" i="237"/>
  <c r="K45" i="237"/>
  <c r="K25" i="233"/>
  <c r="K33" i="233"/>
  <c r="K34" i="234"/>
  <c r="K37" i="234"/>
  <c r="K48" i="235"/>
  <c r="K25" i="232"/>
  <c r="K45" i="234"/>
  <c r="J51" i="234"/>
  <c r="K43" i="235"/>
  <c r="E51" i="235"/>
  <c r="J17" i="242"/>
  <c r="K48" i="233"/>
  <c r="K42" i="231"/>
  <c r="I18" i="232"/>
  <c r="K23" i="230"/>
  <c r="J29" i="230"/>
  <c r="J35" i="232"/>
  <c r="K36" i="242"/>
  <c r="E44" i="242"/>
  <c r="F51" i="232"/>
  <c r="I45" i="232"/>
  <c r="K47" i="232"/>
  <c r="K40" i="231"/>
  <c r="H16" i="232"/>
  <c r="D22" i="232"/>
  <c r="E29" i="242"/>
  <c r="K30" i="242"/>
  <c r="H32" i="232"/>
  <c r="J37" i="230"/>
  <c r="I38" i="242"/>
  <c r="H44" i="230"/>
  <c r="K17" i="229"/>
  <c r="L17" i="229"/>
  <c r="K18" i="231"/>
  <c r="J38" i="231"/>
  <c r="H44" i="231"/>
  <c r="I34" i="232"/>
  <c r="K42" i="230"/>
  <c r="J49" i="242"/>
  <c r="K23" i="231"/>
  <c r="F22" i="242"/>
  <c r="I16" i="242"/>
  <c r="J20" i="242"/>
  <c r="G29" i="232"/>
  <c r="H27" i="232"/>
  <c r="J27" i="232"/>
  <c r="I30" i="232"/>
  <c r="I32" i="242"/>
  <c r="H39" i="242"/>
  <c r="J39" i="242"/>
  <c r="E51" i="242"/>
  <c r="E52" i="242" s="1"/>
  <c r="K45" i="229"/>
  <c r="J51" i="229"/>
  <c r="L45" i="229"/>
  <c r="K22" i="227"/>
  <c r="J47" i="230"/>
  <c r="K48" i="227"/>
  <c r="K44" i="229"/>
  <c r="K35" i="227"/>
  <c r="K16" i="225"/>
  <c r="J22" i="225"/>
  <c r="K32" i="225"/>
  <c r="K51" i="219"/>
  <c r="K38" i="218"/>
  <c r="J44" i="218"/>
  <c r="K25" i="229"/>
  <c r="L25" i="229"/>
  <c r="K26" i="223"/>
  <c r="K17" i="221"/>
  <c r="K38" i="219"/>
  <c r="J44" i="219"/>
  <c r="K18" i="223"/>
  <c r="K19" i="219"/>
  <c r="K17" i="218"/>
  <c r="K45" i="218"/>
  <c r="J51" i="218"/>
  <c r="K51" i="226"/>
  <c r="K29" i="224"/>
  <c r="K17" i="217"/>
  <c r="K34" i="240"/>
  <c r="K48" i="241"/>
  <c r="K40" i="240"/>
  <c r="K50" i="240"/>
  <c r="H22" i="239"/>
  <c r="J17" i="239"/>
  <c r="J25" i="239"/>
  <c r="J33" i="239"/>
  <c r="J41" i="239"/>
  <c r="K18" i="239"/>
  <c r="J38" i="239"/>
  <c r="K19" i="240"/>
  <c r="K46" i="240"/>
  <c r="K32" i="236"/>
  <c r="J45" i="241"/>
  <c r="K34" i="236"/>
  <c r="J38" i="236"/>
  <c r="J43" i="238"/>
  <c r="K31" i="237"/>
  <c r="K18" i="233"/>
  <c r="K27" i="237"/>
  <c r="K48" i="238"/>
  <c r="D44" i="238"/>
  <c r="I22" i="233"/>
  <c r="J21" i="233"/>
  <c r="K41" i="235"/>
  <c r="K50" i="233"/>
  <c r="K35" i="234"/>
  <c r="K42" i="234"/>
  <c r="K49" i="235"/>
  <c r="K21" i="232"/>
  <c r="K19" i="242"/>
  <c r="K50" i="234"/>
  <c r="K21" i="235"/>
  <c r="K34" i="235"/>
  <c r="J16" i="233"/>
  <c r="K43" i="233"/>
  <c r="K34" i="231"/>
  <c r="D29" i="232"/>
  <c r="H23" i="232"/>
  <c r="H24" i="232"/>
  <c r="J24" i="232" s="1"/>
  <c r="J35" i="242"/>
  <c r="F51" i="242"/>
  <c r="I45" i="242"/>
  <c r="K47" i="242"/>
  <c r="K16" i="231"/>
  <c r="K20" i="231"/>
  <c r="K32" i="231"/>
  <c r="H16" i="242"/>
  <c r="D22" i="242"/>
  <c r="I29" i="230"/>
  <c r="I26" i="232"/>
  <c r="J31" i="232"/>
  <c r="J32" i="242"/>
  <c r="G51" i="232"/>
  <c r="J45" i="231"/>
  <c r="H18" i="232"/>
  <c r="J18" i="232"/>
  <c r="J33" i="230"/>
  <c r="J43" i="232"/>
  <c r="H45" i="232"/>
  <c r="D51" i="232"/>
  <c r="K49" i="230"/>
  <c r="K21" i="230"/>
  <c r="G29" i="242"/>
  <c r="G52" i="242"/>
  <c r="H27" i="242"/>
  <c r="J27" i="242"/>
  <c r="I33" i="232"/>
  <c r="D44" i="232"/>
  <c r="D52" i="232" s="1"/>
  <c r="H38" i="232"/>
  <c r="H40" i="232"/>
  <c r="J40" i="232"/>
  <c r="H46" i="232"/>
  <c r="I48" i="232"/>
  <c r="J48" i="232"/>
  <c r="H50" i="232"/>
  <c r="J50" i="232"/>
  <c r="K16" i="228"/>
  <c r="J22" i="228"/>
  <c r="L16" i="228"/>
  <c r="K24" i="228"/>
  <c r="L24" i="228"/>
  <c r="K51" i="224"/>
  <c r="K24" i="229"/>
  <c r="K20" i="225"/>
  <c r="K36" i="225"/>
  <c r="K22" i="222"/>
  <c r="K16" i="220"/>
  <c r="K23" i="219"/>
  <c r="J29" i="219"/>
  <c r="K46" i="218"/>
  <c r="K38" i="222"/>
  <c r="J44" i="222"/>
  <c r="K46" i="222"/>
  <c r="K43" i="220"/>
  <c r="K46" i="219"/>
  <c r="K41" i="218"/>
  <c r="K17" i="225"/>
  <c r="K41" i="221"/>
  <c r="K19" i="220"/>
  <c r="K39" i="220"/>
  <c r="K34" i="219"/>
  <c r="K21" i="218"/>
  <c r="K23" i="228"/>
  <c r="J29" i="228"/>
  <c r="K23" i="223"/>
  <c r="J29" i="223"/>
  <c r="J52" i="223" s="1"/>
  <c r="J16" i="240"/>
  <c r="H22" i="240"/>
  <c r="H52" i="240"/>
  <c r="K45" i="240"/>
  <c r="K35" i="241"/>
  <c r="K33" i="238"/>
  <c r="F52" i="237"/>
  <c r="K19" i="238"/>
  <c r="K35" i="238"/>
  <c r="K39" i="238"/>
  <c r="K43" i="236"/>
  <c r="K47" i="238"/>
  <c r="K35" i="237"/>
  <c r="J45" i="236"/>
  <c r="I22" i="235"/>
  <c r="K47" i="237"/>
  <c r="K48" i="236"/>
  <c r="J16" i="234"/>
  <c r="H22" i="234"/>
  <c r="H52" i="234" s="1"/>
  <c r="K19" i="233"/>
  <c r="K50" i="238"/>
  <c r="K17" i="235"/>
  <c r="K37" i="233"/>
  <c r="K39" i="235"/>
  <c r="G22" i="232"/>
  <c r="G52" i="232" s="1"/>
  <c r="J23" i="234"/>
  <c r="K43" i="234"/>
  <c r="K28" i="233"/>
  <c r="J41" i="233"/>
  <c r="I23" i="232"/>
  <c r="I29" i="232" s="1"/>
  <c r="F29" i="232"/>
  <c r="F29" i="235"/>
  <c r="J34" i="233"/>
  <c r="J21" i="242"/>
  <c r="K25" i="242"/>
  <c r="K41" i="242"/>
  <c r="D29" i="242"/>
  <c r="D52" i="242"/>
  <c r="H23" i="242"/>
  <c r="K24" i="242"/>
  <c r="J34" i="232"/>
  <c r="K35" i="230"/>
  <c r="I42" i="232"/>
  <c r="K50" i="231"/>
  <c r="J17" i="230"/>
  <c r="J22" i="230"/>
  <c r="H22" i="230"/>
  <c r="K25" i="230"/>
  <c r="J31" i="242"/>
  <c r="K31" i="231"/>
  <c r="J18" i="242"/>
  <c r="K30" i="230"/>
  <c r="J42" i="232"/>
  <c r="H45" i="242"/>
  <c r="D51" i="242"/>
  <c r="K48" i="230"/>
  <c r="I22" i="230"/>
  <c r="H26" i="232"/>
  <c r="J26" i="232" s="1"/>
  <c r="H28" i="232"/>
  <c r="J28" i="232"/>
  <c r="I33" i="242"/>
  <c r="J33" i="242" s="1"/>
  <c r="K33" i="242" s="1"/>
  <c r="D44" i="242"/>
  <c r="H38" i="242"/>
  <c r="J40" i="242"/>
  <c r="H46" i="242"/>
  <c r="J46" i="242"/>
  <c r="I48" i="242"/>
  <c r="J48" i="242"/>
  <c r="H50" i="242"/>
  <c r="J50" i="242"/>
  <c r="J40" i="230"/>
  <c r="K22" i="223"/>
  <c r="K19" i="226"/>
  <c r="K29" i="225"/>
  <c r="K19" i="223"/>
  <c r="K40" i="227"/>
  <c r="K45" i="225"/>
  <c r="J51" i="225"/>
  <c r="J52" i="225" s="1"/>
  <c r="K17" i="222"/>
  <c r="K20" i="228"/>
  <c r="L20" i="228"/>
  <c r="K17" i="226"/>
  <c r="K41" i="222"/>
  <c r="K32" i="221"/>
  <c r="K26" i="219"/>
  <c r="K24" i="217"/>
  <c r="K40" i="217"/>
  <c r="K44" i="223"/>
  <c r="K18" i="222"/>
  <c r="J51" i="222"/>
  <c r="J22" i="219"/>
  <c r="J16" i="239"/>
  <c r="I22" i="239"/>
  <c r="K20" i="240"/>
  <c r="K40" i="241"/>
  <c r="K20" i="239"/>
  <c r="I22" i="241"/>
  <c r="E52" i="240"/>
  <c r="K26" i="240"/>
  <c r="K42" i="240"/>
  <c r="I29" i="239"/>
  <c r="J28" i="241"/>
  <c r="J32" i="241"/>
  <c r="K40" i="239"/>
  <c r="K28" i="240"/>
  <c r="H16" i="241"/>
  <c r="K21" i="239"/>
  <c r="K28" i="239"/>
  <c r="J38" i="240"/>
  <c r="J26" i="241"/>
  <c r="J30" i="241"/>
  <c r="J34" i="241"/>
  <c r="J42" i="241"/>
  <c r="J16" i="238"/>
  <c r="K25" i="238"/>
  <c r="J19" i="236"/>
  <c r="J23" i="238"/>
  <c r="H29" i="238"/>
  <c r="J27" i="238"/>
  <c r="J31" i="238"/>
  <c r="J35" i="236"/>
  <c r="H44" i="236"/>
  <c r="J39" i="236"/>
  <c r="K47" i="236"/>
  <c r="K39" i="237"/>
  <c r="K30" i="233"/>
  <c r="K18" i="237"/>
  <c r="J18" i="236"/>
  <c r="J23" i="233"/>
  <c r="H29" i="233"/>
  <c r="D22" i="235"/>
  <c r="J17" i="233"/>
  <c r="I29" i="233"/>
  <c r="J33" i="235"/>
  <c r="K39" i="233"/>
  <c r="F51" i="235"/>
  <c r="I45" i="235"/>
  <c r="K17" i="232"/>
  <c r="K24" i="235"/>
  <c r="I19" i="232"/>
  <c r="J19" i="232"/>
  <c r="J33" i="232"/>
  <c r="K37" i="232"/>
  <c r="K41" i="232"/>
  <c r="K19" i="234"/>
  <c r="E22" i="232"/>
  <c r="K38" i="234"/>
  <c r="K27" i="235"/>
  <c r="K32" i="235"/>
  <c r="K36" i="235"/>
  <c r="K42" i="233"/>
  <c r="J45" i="233"/>
  <c r="K37" i="242"/>
  <c r="K18" i="230"/>
  <c r="H29" i="230"/>
  <c r="H52" i="230"/>
  <c r="K34" i="242"/>
  <c r="H36" i="232"/>
  <c r="J36" i="232"/>
  <c r="E44" i="232"/>
  <c r="K41" i="230"/>
  <c r="J17" i="231"/>
  <c r="E29" i="232"/>
  <c r="E52" i="232" s="1"/>
  <c r="H30" i="232"/>
  <c r="J30" i="232"/>
  <c r="K31" i="230"/>
  <c r="F44" i="232"/>
  <c r="I38" i="232"/>
  <c r="I44" i="232"/>
  <c r="I46" i="232"/>
  <c r="K39" i="231"/>
  <c r="K19" i="230"/>
  <c r="J42" i="242"/>
  <c r="J45" i="230"/>
  <c r="H51" i="230"/>
  <c r="J49" i="232"/>
  <c r="F22" i="232"/>
  <c r="F52" i="232" s="1"/>
  <c r="I16" i="232"/>
  <c r="H20" i="232"/>
  <c r="J20" i="232"/>
  <c r="H26" i="242"/>
  <c r="J26" i="242"/>
  <c r="J28" i="242"/>
  <c r="I32" i="232"/>
  <c r="H39" i="232"/>
  <c r="J39" i="232"/>
  <c r="E51" i="232"/>
  <c r="I22" i="231"/>
  <c r="K39" i="228"/>
  <c r="L39" i="228"/>
  <c r="K19" i="228"/>
  <c r="L19" i="228"/>
  <c r="K23" i="227"/>
  <c r="L23" i="227"/>
  <c r="J22" i="226"/>
  <c r="K23" i="226"/>
  <c r="J29" i="226"/>
  <c r="K45" i="221"/>
  <c r="J51" i="221"/>
  <c r="K18" i="218"/>
  <c r="K48" i="224"/>
  <c r="K21" i="222"/>
  <c r="K24" i="220"/>
  <c r="K48" i="220"/>
  <c r="K50" i="219"/>
  <c r="K49" i="218"/>
  <c r="K24" i="216"/>
  <c r="K41" i="225"/>
  <c r="K26" i="222"/>
  <c r="J51" i="220"/>
  <c r="K30" i="219"/>
  <c r="K26" i="218"/>
  <c r="K37" i="218"/>
  <c r="K18" i="227"/>
  <c r="K38" i="226"/>
  <c r="K16" i="224"/>
  <c r="J22" i="224"/>
  <c r="J52" i="224" s="1"/>
  <c r="K44" i="224"/>
  <c r="K51" i="223"/>
  <c r="J22" i="221"/>
  <c r="J44" i="221"/>
  <c r="K39" i="219"/>
  <c r="H133" i="202"/>
  <c r="G133" i="202"/>
  <c r="F133" i="202"/>
  <c r="E133" i="202"/>
  <c r="J132" i="202"/>
  <c r="I132" i="202"/>
  <c r="K132" i="202" s="1"/>
  <c r="J131" i="202"/>
  <c r="I131" i="202"/>
  <c r="K131" i="202" s="1"/>
  <c r="J130" i="202"/>
  <c r="K130" i="202" s="1"/>
  <c r="I130" i="202"/>
  <c r="J129" i="202"/>
  <c r="I129" i="202"/>
  <c r="K129" i="202" s="1"/>
  <c r="J128" i="202"/>
  <c r="I128" i="202"/>
  <c r="K128" i="202" s="1"/>
  <c r="J127" i="202"/>
  <c r="I127" i="202"/>
  <c r="K127" i="202" s="1"/>
  <c r="J126" i="202"/>
  <c r="K126" i="202" s="1"/>
  <c r="I126" i="202"/>
  <c r="J125" i="202"/>
  <c r="I125" i="202"/>
  <c r="J124" i="202"/>
  <c r="I124" i="202"/>
  <c r="K124" i="202"/>
  <c r="J123" i="202"/>
  <c r="I123" i="202"/>
  <c r="J122" i="202"/>
  <c r="I122" i="202"/>
  <c r="K122" i="202"/>
  <c r="J121" i="202"/>
  <c r="I121" i="202"/>
  <c r="H117" i="202"/>
  <c r="G117" i="202"/>
  <c r="F117" i="202"/>
  <c r="E117" i="202"/>
  <c r="J116" i="202"/>
  <c r="I116" i="202"/>
  <c r="J115" i="202"/>
  <c r="I115" i="202"/>
  <c r="K115" i="202"/>
  <c r="J114" i="202"/>
  <c r="K114" i="202" s="1"/>
  <c r="I114" i="202"/>
  <c r="J113" i="202"/>
  <c r="I113" i="202"/>
  <c r="K113" i="202" s="1"/>
  <c r="J112" i="202"/>
  <c r="I112" i="202"/>
  <c r="J111" i="202"/>
  <c r="K111" i="202" s="1"/>
  <c r="I111" i="202"/>
  <c r="J110" i="202"/>
  <c r="K110" i="202"/>
  <c r="I110" i="202"/>
  <c r="J109" i="202"/>
  <c r="I109" i="202"/>
  <c r="K109" i="202"/>
  <c r="J108" i="202"/>
  <c r="I108" i="202"/>
  <c r="K108" i="202"/>
  <c r="J107" i="202"/>
  <c r="K107" i="202" s="1"/>
  <c r="I107" i="202"/>
  <c r="J106" i="202"/>
  <c r="J117" i="202" s="1"/>
  <c r="I106" i="202"/>
  <c r="J105" i="202"/>
  <c r="I105" i="202"/>
  <c r="H101" i="202"/>
  <c r="G101" i="202"/>
  <c r="F101" i="202"/>
  <c r="E101" i="202"/>
  <c r="J100" i="202"/>
  <c r="K100" i="202" s="1"/>
  <c r="I100" i="202"/>
  <c r="J99" i="202"/>
  <c r="K99" i="202"/>
  <c r="I99" i="202"/>
  <c r="J98" i="202"/>
  <c r="I98" i="202"/>
  <c r="K98" i="202"/>
  <c r="J97" i="202"/>
  <c r="I97" i="202"/>
  <c r="K97" i="202"/>
  <c r="J96" i="202"/>
  <c r="K96" i="202" s="1"/>
  <c r="I96" i="202"/>
  <c r="J95" i="202"/>
  <c r="I95" i="202"/>
  <c r="J94" i="202"/>
  <c r="I94" i="202"/>
  <c r="K94" i="202" s="1"/>
  <c r="J93" i="202"/>
  <c r="K93" i="202" s="1"/>
  <c r="I93" i="202"/>
  <c r="J92" i="202"/>
  <c r="I92" i="202"/>
  <c r="J91" i="202"/>
  <c r="I91" i="202"/>
  <c r="J90" i="202"/>
  <c r="K90" i="202" s="1"/>
  <c r="I90" i="202"/>
  <c r="J89" i="202"/>
  <c r="K89" i="202" s="1"/>
  <c r="I89" i="202"/>
  <c r="H85" i="202"/>
  <c r="G85" i="202"/>
  <c r="F85" i="202"/>
  <c r="E85" i="202"/>
  <c r="J84" i="202"/>
  <c r="I84" i="202"/>
  <c r="J83" i="202"/>
  <c r="K83" i="202"/>
  <c r="I83" i="202"/>
  <c r="J82" i="202"/>
  <c r="K82" i="202" s="1"/>
  <c r="I82" i="202"/>
  <c r="J81" i="202"/>
  <c r="I81" i="202"/>
  <c r="J80" i="202"/>
  <c r="I80" i="202"/>
  <c r="J79" i="202"/>
  <c r="I79" i="202"/>
  <c r="K79" i="202" s="1"/>
  <c r="J78" i="202"/>
  <c r="I78" i="202"/>
  <c r="K78" i="202"/>
  <c r="J77" i="202"/>
  <c r="I77" i="202"/>
  <c r="K77" i="202" s="1"/>
  <c r="J76" i="202"/>
  <c r="I76" i="202"/>
  <c r="J75" i="202"/>
  <c r="I75" i="202"/>
  <c r="K75" i="202"/>
  <c r="J74" i="202"/>
  <c r="I74" i="202"/>
  <c r="J73" i="202"/>
  <c r="I73" i="202"/>
  <c r="J69" i="202"/>
  <c r="B69" i="202"/>
  <c r="J43" i="202"/>
  <c r="B43" i="202"/>
  <c r="H133" i="201"/>
  <c r="G133" i="201"/>
  <c r="F133" i="201"/>
  <c r="E133" i="201"/>
  <c r="J132" i="201"/>
  <c r="I132" i="201"/>
  <c r="J131" i="201"/>
  <c r="I131" i="201"/>
  <c r="K131" i="201" s="1"/>
  <c r="J130" i="201"/>
  <c r="I130" i="201"/>
  <c r="K130" i="201" s="1"/>
  <c r="J129" i="201"/>
  <c r="I129" i="201"/>
  <c r="K129" i="201" s="1"/>
  <c r="J128" i="201"/>
  <c r="K128" i="201" s="1"/>
  <c r="I128" i="201"/>
  <c r="J127" i="201"/>
  <c r="I127" i="201"/>
  <c r="K127" i="201" s="1"/>
  <c r="J126" i="201"/>
  <c r="I126" i="201"/>
  <c r="J125" i="201"/>
  <c r="I125" i="201"/>
  <c r="K125" i="201" s="1"/>
  <c r="J124" i="201"/>
  <c r="I124" i="201"/>
  <c r="K124" i="201" s="1"/>
  <c r="J123" i="201"/>
  <c r="I123" i="201"/>
  <c r="J122" i="201"/>
  <c r="I122" i="201"/>
  <c r="J121" i="201"/>
  <c r="I121" i="201"/>
  <c r="K121" i="201" s="1"/>
  <c r="H117" i="201"/>
  <c r="G117" i="201"/>
  <c r="F117" i="201"/>
  <c r="E117" i="201"/>
  <c r="J116" i="201"/>
  <c r="I116" i="201"/>
  <c r="K116" i="201" s="1"/>
  <c r="J115" i="201"/>
  <c r="I115" i="201"/>
  <c r="J114" i="201"/>
  <c r="I114" i="201"/>
  <c r="K114" i="201" s="1"/>
  <c r="J113" i="201"/>
  <c r="I113" i="201"/>
  <c r="K113" i="201" s="1"/>
  <c r="J112" i="201"/>
  <c r="I112" i="201"/>
  <c r="J111" i="201"/>
  <c r="I111" i="201"/>
  <c r="K110" i="201"/>
  <c r="J110" i="201"/>
  <c r="I110" i="201"/>
  <c r="J109" i="201"/>
  <c r="I109" i="201"/>
  <c r="K109" i="201" s="1"/>
  <c r="J108" i="201"/>
  <c r="I108" i="201"/>
  <c r="K108" i="201"/>
  <c r="J107" i="201"/>
  <c r="I107" i="201"/>
  <c r="J106" i="201"/>
  <c r="I106" i="201"/>
  <c r="K106" i="201" s="1"/>
  <c r="J105" i="201"/>
  <c r="J117" i="201" s="1"/>
  <c r="I105" i="201"/>
  <c r="H101" i="201"/>
  <c r="G101" i="201"/>
  <c r="F101" i="201"/>
  <c r="E101" i="201"/>
  <c r="J100" i="201"/>
  <c r="I100" i="201"/>
  <c r="J99" i="201"/>
  <c r="I99" i="201"/>
  <c r="K99" i="201" s="1"/>
  <c r="J98" i="201"/>
  <c r="I98" i="201"/>
  <c r="K98" i="201"/>
  <c r="J97" i="201"/>
  <c r="I97" i="201"/>
  <c r="K97" i="201" s="1"/>
  <c r="J96" i="201"/>
  <c r="I96" i="201"/>
  <c r="J95" i="201"/>
  <c r="I95" i="201"/>
  <c r="K95" i="201"/>
  <c r="J94" i="201"/>
  <c r="I94" i="201"/>
  <c r="J93" i="201"/>
  <c r="I93" i="201"/>
  <c r="K93" i="201" s="1"/>
  <c r="J92" i="201"/>
  <c r="I92" i="201"/>
  <c r="K92" i="201" s="1"/>
  <c r="J91" i="201"/>
  <c r="I91" i="201"/>
  <c r="K91" i="201" s="1"/>
  <c r="J90" i="201"/>
  <c r="K90" i="201" s="1"/>
  <c r="I90" i="201"/>
  <c r="J89" i="201"/>
  <c r="I89" i="201"/>
  <c r="K89" i="201" s="1"/>
  <c r="H85" i="201"/>
  <c r="G85" i="201"/>
  <c r="F85" i="201"/>
  <c r="E85" i="201"/>
  <c r="J84" i="201"/>
  <c r="I84" i="201"/>
  <c r="K84" i="201"/>
  <c r="J83" i="201"/>
  <c r="I83" i="201"/>
  <c r="J82" i="201"/>
  <c r="I82" i="201"/>
  <c r="K82" i="201" s="1"/>
  <c r="J81" i="201"/>
  <c r="I81" i="201"/>
  <c r="K81" i="201" s="1"/>
  <c r="J80" i="201"/>
  <c r="I80" i="201"/>
  <c r="K80" i="201" s="1"/>
  <c r="J79" i="201"/>
  <c r="K79" i="201" s="1"/>
  <c r="I79" i="201"/>
  <c r="J78" i="201"/>
  <c r="I78" i="201"/>
  <c r="K78" i="201" s="1"/>
  <c r="J77" i="201"/>
  <c r="I77" i="201"/>
  <c r="J76" i="201"/>
  <c r="I76" i="201"/>
  <c r="K76" i="201" s="1"/>
  <c r="J75" i="201"/>
  <c r="I75" i="201"/>
  <c r="K75" i="201" s="1"/>
  <c r="J74" i="201"/>
  <c r="I74" i="201"/>
  <c r="J73" i="201"/>
  <c r="I73" i="201"/>
  <c r="J69" i="201"/>
  <c r="B69" i="201"/>
  <c r="J43" i="201"/>
  <c r="B43" i="201"/>
  <c r="H133" i="200"/>
  <c r="G133" i="200"/>
  <c r="F133" i="200"/>
  <c r="E133" i="200"/>
  <c r="J132" i="200"/>
  <c r="I132" i="200"/>
  <c r="K132" i="200" s="1"/>
  <c r="J131" i="200"/>
  <c r="I131" i="200"/>
  <c r="K131" i="200" s="1"/>
  <c r="J130" i="200"/>
  <c r="K130" i="200" s="1"/>
  <c r="I130" i="200"/>
  <c r="J129" i="200"/>
  <c r="I129" i="200"/>
  <c r="J128" i="200"/>
  <c r="I128" i="200"/>
  <c r="K128" i="200" s="1"/>
  <c r="J127" i="200"/>
  <c r="I127" i="200"/>
  <c r="J126" i="200"/>
  <c r="I126" i="200"/>
  <c r="K126" i="200"/>
  <c r="L126" i="200" s="1"/>
  <c r="J125" i="200"/>
  <c r="I125" i="200"/>
  <c r="K125" i="200" s="1"/>
  <c r="J124" i="200"/>
  <c r="I124" i="200"/>
  <c r="K124" i="200" s="1"/>
  <c r="J123" i="200"/>
  <c r="K123" i="200" s="1"/>
  <c r="I123" i="200"/>
  <c r="J122" i="200"/>
  <c r="I122" i="200"/>
  <c r="J121" i="200"/>
  <c r="I121" i="200"/>
  <c r="H117" i="200"/>
  <c r="G117" i="200"/>
  <c r="F117" i="200"/>
  <c r="E117" i="200"/>
  <c r="J116" i="200"/>
  <c r="I116" i="200"/>
  <c r="J115" i="200"/>
  <c r="I115" i="200"/>
  <c r="K115" i="200" s="1"/>
  <c r="L115" i="200" s="1"/>
  <c r="J114" i="200"/>
  <c r="K114" i="200"/>
  <c r="I114" i="200"/>
  <c r="J113" i="200"/>
  <c r="K113" i="200" s="1"/>
  <c r="I113" i="200"/>
  <c r="J112" i="200"/>
  <c r="I112" i="200"/>
  <c r="K112" i="200" s="1"/>
  <c r="J111" i="200"/>
  <c r="I111" i="200"/>
  <c r="J110" i="200"/>
  <c r="I110" i="200"/>
  <c r="J109" i="200"/>
  <c r="I109" i="200"/>
  <c r="K109" i="200" s="1"/>
  <c r="J108" i="200"/>
  <c r="I108" i="200"/>
  <c r="J107" i="200"/>
  <c r="I107" i="200"/>
  <c r="K107" i="200" s="1"/>
  <c r="L107" i="200" s="1"/>
  <c r="J106" i="200"/>
  <c r="I106" i="200"/>
  <c r="J105" i="200"/>
  <c r="K105" i="200"/>
  <c r="I105" i="200"/>
  <c r="H101" i="200"/>
  <c r="G101" i="200"/>
  <c r="F101" i="200"/>
  <c r="E101" i="200"/>
  <c r="J100" i="200"/>
  <c r="I100" i="200"/>
  <c r="K100" i="200"/>
  <c r="L100" i="200" s="1"/>
  <c r="J99" i="200"/>
  <c r="I99" i="200"/>
  <c r="J98" i="200"/>
  <c r="I98" i="200"/>
  <c r="K98" i="200" s="1"/>
  <c r="J97" i="200"/>
  <c r="I97" i="200"/>
  <c r="K97" i="200" s="1"/>
  <c r="L97" i="200" s="1"/>
  <c r="J96" i="200"/>
  <c r="I96" i="200"/>
  <c r="K96" i="200" s="1"/>
  <c r="L96" i="200" s="1"/>
  <c r="J95" i="200"/>
  <c r="K95" i="200"/>
  <c r="I95" i="200"/>
  <c r="J94" i="200"/>
  <c r="I94" i="200"/>
  <c r="K94" i="200"/>
  <c r="J93" i="200"/>
  <c r="I93" i="200"/>
  <c r="K93" i="200" s="1"/>
  <c r="L93" i="200" s="1"/>
  <c r="J92" i="200"/>
  <c r="I92" i="200"/>
  <c r="J91" i="200"/>
  <c r="I91" i="200"/>
  <c r="J90" i="200"/>
  <c r="I90" i="200"/>
  <c r="K90" i="200" s="1"/>
  <c r="J89" i="200"/>
  <c r="K89" i="200" s="1"/>
  <c r="I89" i="200"/>
  <c r="H85" i="200"/>
  <c r="G85" i="200"/>
  <c r="F85" i="200"/>
  <c r="E85" i="200"/>
  <c r="J84" i="200"/>
  <c r="I84" i="200"/>
  <c r="J83" i="200"/>
  <c r="K83" i="200"/>
  <c r="I83" i="200"/>
  <c r="J82" i="200"/>
  <c r="K82" i="200" s="1"/>
  <c r="I82" i="200"/>
  <c r="J81" i="200"/>
  <c r="I81" i="200"/>
  <c r="K81" i="200" s="1"/>
  <c r="L81" i="200" s="1"/>
  <c r="J80" i="200"/>
  <c r="K80" i="200"/>
  <c r="I80" i="200"/>
  <c r="J79" i="200"/>
  <c r="I79" i="200"/>
  <c r="K79" i="200"/>
  <c r="J78" i="200"/>
  <c r="I78" i="200"/>
  <c r="K78" i="200" s="1"/>
  <c r="L78" i="200" s="1"/>
  <c r="J77" i="200"/>
  <c r="I77" i="200"/>
  <c r="J76" i="200"/>
  <c r="I76" i="200"/>
  <c r="J75" i="200"/>
  <c r="I75" i="200"/>
  <c r="K75" i="200" s="1"/>
  <c r="J74" i="200"/>
  <c r="K74" i="200" s="1"/>
  <c r="I74" i="200"/>
  <c r="J73" i="200"/>
  <c r="I73" i="200"/>
  <c r="K73" i="200" s="1"/>
  <c r="J69" i="200"/>
  <c r="B69" i="200"/>
  <c r="J43" i="200"/>
  <c r="B43" i="200"/>
  <c r="H133" i="199"/>
  <c r="G133" i="199"/>
  <c r="F133" i="199"/>
  <c r="E133" i="199"/>
  <c r="J132" i="199"/>
  <c r="I132" i="199"/>
  <c r="K132" i="199" s="1"/>
  <c r="J131" i="199"/>
  <c r="I131" i="199"/>
  <c r="K131" i="199" s="1"/>
  <c r="J130" i="199"/>
  <c r="K130" i="199" s="1"/>
  <c r="I130" i="199"/>
  <c r="J129" i="199"/>
  <c r="I129" i="199"/>
  <c r="J128" i="199"/>
  <c r="I128" i="199"/>
  <c r="K128" i="199" s="1"/>
  <c r="J127" i="199"/>
  <c r="I127" i="199"/>
  <c r="J126" i="199"/>
  <c r="I126" i="199"/>
  <c r="K126" i="199"/>
  <c r="L126" i="199" s="1"/>
  <c r="J125" i="199"/>
  <c r="I125" i="199"/>
  <c r="J124" i="199"/>
  <c r="I124" i="199"/>
  <c r="K124" i="199" s="1"/>
  <c r="J123" i="199"/>
  <c r="I123" i="199"/>
  <c r="K123" i="199" s="1"/>
  <c r="J122" i="199"/>
  <c r="I122" i="199"/>
  <c r="K122" i="199"/>
  <c r="L122" i="199" s="1"/>
  <c r="J121" i="199"/>
  <c r="I121" i="199"/>
  <c r="H117" i="199"/>
  <c r="G117" i="199"/>
  <c r="F117" i="199"/>
  <c r="E117" i="199"/>
  <c r="J116" i="199"/>
  <c r="K116" i="199" s="1"/>
  <c r="L116" i="199" s="1"/>
  <c r="I116" i="199"/>
  <c r="J115" i="199"/>
  <c r="K115" i="199" s="1"/>
  <c r="L115" i="199" s="1"/>
  <c r="I115" i="199"/>
  <c r="J114" i="199"/>
  <c r="I114" i="199"/>
  <c r="J113" i="199"/>
  <c r="I113" i="199"/>
  <c r="K113" i="199"/>
  <c r="J112" i="199"/>
  <c r="I112" i="199"/>
  <c r="K112" i="199"/>
  <c r="L112" i="199" s="1"/>
  <c r="J111" i="199"/>
  <c r="I111" i="199"/>
  <c r="K111" i="199" s="1"/>
  <c r="L111" i="199" s="1"/>
  <c r="J110" i="199"/>
  <c r="I110" i="199"/>
  <c r="J109" i="199"/>
  <c r="K109" i="199"/>
  <c r="I109" i="199"/>
  <c r="J108" i="199"/>
  <c r="I108" i="199"/>
  <c r="K108" i="199"/>
  <c r="J107" i="199"/>
  <c r="I107" i="199"/>
  <c r="J106" i="199"/>
  <c r="I106" i="199"/>
  <c r="J105" i="199"/>
  <c r="I105" i="199"/>
  <c r="K105" i="199" s="1"/>
  <c r="H101" i="199"/>
  <c r="G101" i="199"/>
  <c r="F101" i="199"/>
  <c r="E101" i="199"/>
  <c r="J100" i="199"/>
  <c r="K100" i="199" s="1"/>
  <c r="L100" i="199" s="1"/>
  <c r="I100" i="199"/>
  <c r="J99" i="199"/>
  <c r="I99" i="199"/>
  <c r="J98" i="199"/>
  <c r="I98" i="199"/>
  <c r="K98" i="199" s="1"/>
  <c r="J97" i="199"/>
  <c r="I97" i="199"/>
  <c r="K97" i="199" s="1"/>
  <c r="J96" i="199"/>
  <c r="I96" i="199"/>
  <c r="J95" i="199"/>
  <c r="I95" i="199"/>
  <c r="K94" i="199"/>
  <c r="J94" i="199"/>
  <c r="I94" i="199"/>
  <c r="J93" i="199"/>
  <c r="I93" i="199"/>
  <c r="K93" i="199" s="1"/>
  <c r="J92" i="199"/>
  <c r="I92" i="199"/>
  <c r="K92" i="199"/>
  <c r="L92" i="199" s="1"/>
  <c r="J91" i="199"/>
  <c r="I91" i="199"/>
  <c r="K91" i="199" s="1"/>
  <c r="J90" i="199"/>
  <c r="I90" i="199"/>
  <c r="K90" i="199" s="1"/>
  <c r="J89" i="199"/>
  <c r="K89" i="199" s="1"/>
  <c r="L89" i="199" s="1"/>
  <c r="I89" i="199"/>
  <c r="H85" i="199"/>
  <c r="G85" i="199"/>
  <c r="F85" i="199"/>
  <c r="E85" i="199"/>
  <c r="J84" i="199"/>
  <c r="I84" i="199"/>
  <c r="J83" i="199"/>
  <c r="I83" i="199"/>
  <c r="K83" i="199" s="1"/>
  <c r="J82" i="199"/>
  <c r="I82" i="199"/>
  <c r="K82" i="199" s="1"/>
  <c r="J81" i="199"/>
  <c r="I81" i="199"/>
  <c r="J80" i="199"/>
  <c r="I80" i="199"/>
  <c r="K79" i="199"/>
  <c r="J79" i="199"/>
  <c r="I79" i="199"/>
  <c r="J78" i="199"/>
  <c r="I78" i="199"/>
  <c r="K78" i="199" s="1"/>
  <c r="M78" i="199" s="1"/>
  <c r="J77" i="199"/>
  <c r="I77" i="199"/>
  <c r="K77" i="199" s="1"/>
  <c r="L77" i="199" s="1"/>
  <c r="J76" i="199"/>
  <c r="K76" i="199"/>
  <c r="I76" i="199"/>
  <c r="J75" i="199"/>
  <c r="I75" i="199"/>
  <c r="I85" i="199"/>
  <c r="J74" i="199"/>
  <c r="I74" i="199"/>
  <c r="K74" i="199" s="1"/>
  <c r="L74" i="199" s="1"/>
  <c r="J73" i="199"/>
  <c r="I73" i="199"/>
  <c r="K73" i="199" s="1"/>
  <c r="J69" i="199"/>
  <c r="B69" i="199"/>
  <c r="J43" i="199"/>
  <c r="B43" i="199"/>
  <c r="H133" i="198"/>
  <c r="G133" i="198"/>
  <c r="F133" i="198"/>
  <c r="E133" i="198"/>
  <c r="J132" i="198"/>
  <c r="I132" i="198"/>
  <c r="K132" i="198" s="1"/>
  <c r="J131" i="198"/>
  <c r="I131" i="198"/>
  <c r="K131" i="198" s="1"/>
  <c r="J130" i="198"/>
  <c r="I130" i="198"/>
  <c r="K130" i="198"/>
  <c r="J129" i="198"/>
  <c r="I129" i="198"/>
  <c r="J128" i="198"/>
  <c r="I128" i="198"/>
  <c r="K128" i="198" s="1"/>
  <c r="J127" i="198"/>
  <c r="I127" i="198"/>
  <c r="J126" i="198"/>
  <c r="K126" i="198" s="1"/>
  <c r="L126" i="198" s="1"/>
  <c r="I126" i="198"/>
  <c r="J125" i="198"/>
  <c r="I125" i="198"/>
  <c r="J124" i="198"/>
  <c r="I124" i="198"/>
  <c r="K124" i="198" s="1"/>
  <c r="J123" i="198"/>
  <c r="I123" i="198"/>
  <c r="K123" i="198" s="1"/>
  <c r="J122" i="198"/>
  <c r="K122" i="198" s="1"/>
  <c r="L122" i="198" s="1"/>
  <c r="I122" i="198"/>
  <c r="J121" i="198"/>
  <c r="I121" i="198"/>
  <c r="H117" i="198"/>
  <c r="G117" i="198"/>
  <c r="F117" i="198"/>
  <c r="E117" i="198"/>
  <c r="J116" i="198"/>
  <c r="I116" i="198"/>
  <c r="K116" i="198"/>
  <c r="L116" i="198" s="1"/>
  <c r="J115" i="198"/>
  <c r="I115" i="198"/>
  <c r="K115" i="198"/>
  <c r="L115" i="198" s="1"/>
  <c r="J114" i="198"/>
  <c r="I114" i="198"/>
  <c r="J113" i="198"/>
  <c r="K113" i="198" s="1"/>
  <c r="I113" i="198"/>
  <c r="J112" i="198"/>
  <c r="K112" i="198" s="1"/>
  <c r="L112" i="198" s="1"/>
  <c r="I112" i="198"/>
  <c r="J111" i="198"/>
  <c r="I111" i="198"/>
  <c r="K111" i="198" s="1"/>
  <c r="L111" i="198" s="1"/>
  <c r="J110" i="198"/>
  <c r="I110" i="198"/>
  <c r="J109" i="198"/>
  <c r="K109" i="198"/>
  <c r="I109" i="198"/>
  <c r="J108" i="198"/>
  <c r="K108" i="198" s="1"/>
  <c r="I108" i="198"/>
  <c r="J107" i="198"/>
  <c r="I107" i="198"/>
  <c r="J106" i="198"/>
  <c r="I106" i="198"/>
  <c r="J105" i="198"/>
  <c r="K105" i="198" s="1"/>
  <c r="I105" i="198"/>
  <c r="H101" i="198"/>
  <c r="G101" i="198"/>
  <c r="F101" i="198"/>
  <c r="E101" i="198"/>
  <c r="J100" i="198"/>
  <c r="I100" i="198"/>
  <c r="K100" i="198"/>
  <c r="L100" i="198" s="1"/>
  <c r="J99" i="198"/>
  <c r="I99" i="198"/>
  <c r="J98" i="198"/>
  <c r="I98" i="198"/>
  <c r="K98" i="198" s="1"/>
  <c r="J97" i="198"/>
  <c r="I97" i="198"/>
  <c r="K97" i="198" s="1"/>
  <c r="J96" i="198"/>
  <c r="I96" i="198"/>
  <c r="J95" i="198"/>
  <c r="I95" i="198"/>
  <c r="J94" i="198"/>
  <c r="I94" i="198"/>
  <c r="K94" i="198" s="1"/>
  <c r="J93" i="198"/>
  <c r="I93" i="198"/>
  <c r="K93" i="198" s="1"/>
  <c r="J92" i="198"/>
  <c r="K92" i="198" s="1"/>
  <c r="L92" i="198" s="1"/>
  <c r="I92" i="198"/>
  <c r="J91" i="198"/>
  <c r="I91" i="198"/>
  <c r="K91" i="198" s="1"/>
  <c r="J90" i="198"/>
  <c r="I90" i="198"/>
  <c r="K90" i="198" s="1"/>
  <c r="J89" i="198"/>
  <c r="I89" i="198"/>
  <c r="K89" i="198"/>
  <c r="L89" i="198" s="1"/>
  <c r="H85" i="198"/>
  <c r="G85" i="198"/>
  <c r="F85" i="198"/>
  <c r="E85" i="198"/>
  <c r="J84" i="198"/>
  <c r="I84" i="198"/>
  <c r="J83" i="198"/>
  <c r="I83" i="198"/>
  <c r="K83" i="198" s="1"/>
  <c r="J82" i="198"/>
  <c r="I82" i="198"/>
  <c r="K82" i="198" s="1"/>
  <c r="J81" i="198"/>
  <c r="I81" i="198"/>
  <c r="J80" i="198"/>
  <c r="I80" i="198"/>
  <c r="J79" i="198"/>
  <c r="I79" i="198"/>
  <c r="K79" i="198" s="1"/>
  <c r="J78" i="198"/>
  <c r="I78" i="198"/>
  <c r="K78" i="198" s="1"/>
  <c r="J77" i="198"/>
  <c r="K77" i="198" s="1"/>
  <c r="L77" i="198" s="1"/>
  <c r="I77" i="198"/>
  <c r="J76" i="198"/>
  <c r="I76" i="198"/>
  <c r="K76" i="198" s="1"/>
  <c r="J75" i="198"/>
  <c r="I75" i="198"/>
  <c r="J74" i="198"/>
  <c r="I74" i="198"/>
  <c r="K74" i="198"/>
  <c r="L74" i="198" s="1"/>
  <c r="J73" i="198"/>
  <c r="I73" i="198"/>
  <c r="I85" i="198" s="1"/>
  <c r="K73" i="198"/>
  <c r="J69" i="198"/>
  <c r="B69" i="198"/>
  <c r="J43" i="198"/>
  <c r="B43" i="198"/>
  <c r="H133" i="197"/>
  <c r="G133" i="197"/>
  <c r="F133" i="197"/>
  <c r="E133" i="197"/>
  <c r="J132" i="197"/>
  <c r="I132" i="197"/>
  <c r="K132" i="197" s="1"/>
  <c r="J131" i="197"/>
  <c r="K131" i="197" s="1"/>
  <c r="I131" i="197"/>
  <c r="J130" i="197"/>
  <c r="K130" i="197"/>
  <c r="L130" i="197" s="1"/>
  <c r="I130" i="197"/>
  <c r="J129" i="197"/>
  <c r="K129" i="197"/>
  <c r="I129" i="197"/>
  <c r="J128" i="197"/>
  <c r="I128" i="197"/>
  <c r="K128" i="197"/>
  <c r="J127" i="197"/>
  <c r="I127" i="197"/>
  <c r="J126" i="197"/>
  <c r="I126" i="197"/>
  <c r="K126" i="197" s="1"/>
  <c r="L126" i="197" s="1"/>
  <c r="J125" i="197"/>
  <c r="I125" i="197"/>
  <c r="K125" i="197" s="1"/>
  <c r="J124" i="197"/>
  <c r="I124" i="197"/>
  <c r="K124" i="197"/>
  <c r="J123" i="197"/>
  <c r="I123" i="197"/>
  <c r="K123" i="197" s="1"/>
  <c r="J122" i="197"/>
  <c r="K122" i="197" s="1"/>
  <c r="L122" i="197" s="1"/>
  <c r="I122" i="197"/>
  <c r="J121" i="197"/>
  <c r="I121" i="197"/>
  <c r="H117" i="197"/>
  <c r="G117" i="197"/>
  <c r="F117" i="197"/>
  <c r="E117" i="197"/>
  <c r="J116" i="197"/>
  <c r="I116" i="197"/>
  <c r="J115" i="197"/>
  <c r="K115" i="197" s="1"/>
  <c r="L115" i="197" s="1"/>
  <c r="I115" i="197"/>
  <c r="J114" i="197"/>
  <c r="K114" i="197" s="1"/>
  <c r="I114" i="197"/>
  <c r="J113" i="197"/>
  <c r="I113" i="197"/>
  <c r="K113" i="197" s="1"/>
  <c r="J112" i="197"/>
  <c r="I112" i="197"/>
  <c r="K112" i="197"/>
  <c r="J111" i="197"/>
  <c r="I111" i="197"/>
  <c r="K111" i="197" s="1"/>
  <c r="L111" i="197" s="1"/>
  <c r="J110" i="197"/>
  <c r="I110" i="197"/>
  <c r="K110" i="197" s="1"/>
  <c r="J109" i="197"/>
  <c r="I109" i="197"/>
  <c r="J108" i="197"/>
  <c r="I108" i="197"/>
  <c r="K108" i="197"/>
  <c r="J107" i="197"/>
  <c r="I107" i="197"/>
  <c r="K107" i="197" s="1"/>
  <c r="L107" i="197" s="1"/>
  <c r="J106" i="197"/>
  <c r="I106" i="197"/>
  <c r="K106" i="197" s="1"/>
  <c r="J105" i="197"/>
  <c r="I105" i="197"/>
  <c r="H101" i="197"/>
  <c r="G101" i="197"/>
  <c r="F101" i="197"/>
  <c r="E101" i="197"/>
  <c r="J100" i="197"/>
  <c r="I100" i="197"/>
  <c r="K100" i="197" s="1"/>
  <c r="L100" i="197" s="1"/>
  <c r="J99" i="197"/>
  <c r="I99" i="197"/>
  <c r="K99" i="197" s="1"/>
  <c r="J98" i="197"/>
  <c r="I98" i="197"/>
  <c r="J97" i="197"/>
  <c r="K97" i="197" s="1"/>
  <c r="I97" i="197"/>
  <c r="J96" i="197"/>
  <c r="I96" i="197"/>
  <c r="K96" i="197" s="1"/>
  <c r="L96" i="197" s="1"/>
  <c r="J95" i="197"/>
  <c r="I95" i="197"/>
  <c r="K95" i="197" s="1"/>
  <c r="J94" i="197"/>
  <c r="I94" i="197"/>
  <c r="K94" i="197"/>
  <c r="J93" i="197"/>
  <c r="I93" i="197"/>
  <c r="K93" i="197" s="1"/>
  <c r="J92" i="197"/>
  <c r="K92" i="197" s="1"/>
  <c r="L92" i="197" s="1"/>
  <c r="I92" i="197"/>
  <c r="J91" i="197"/>
  <c r="I91" i="197"/>
  <c r="K91" i="197" s="1"/>
  <c r="J90" i="197"/>
  <c r="I90" i="197"/>
  <c r="K90" i="197" s="1"/>
  <c r="J89" i="197"/>
  <c r="J101" i="197" s="1"/>
  <c r="I89" i="197"/>
  <c r="H85" i="197"/>
  <c r="G85" i="197"/>
  <c r="F85" i="197"/>
  <c r="E85" i="197"/>
  <c r="J84" i="197"/>
  <c r="K84" i="197"/>
  <c r="I84" i="197"/>
  <c r="J83" i="197"/>
  <c r="K83" i="197" s="1"/>
  <c r="I83" i="197"/>
  <c r="J82" i="197"/>
  <c r="I82" i="197"/>
  <c r="J81" i="197"/>
  <c r="I81" i="197"/>
  <c r="K81" i="197" s="1"/>
  <c r="L81" i="197" s="1"/>
  <c r="J80" i="197"/>
  <c r="I80" i="197"/>
  <c r="K80" i="197" s="1"/>
  <c r="J79" i="197"/>
  <c r="K79" i="197" s="1"/>
  <c r="I79" i="197"/>
  <c r="J78" i="197"/>
  <c r="I78" i="197"/>
  <c r="K78" i="197" s="1"/>
  <c r="J77" i="197"/>
  <c r="I77" i="197"/>
  <c r="K77" i="197"/>
  <c r="L77" i="197" s="1"/>
  <c r="J76" i="197"/>
  <c r="I76" i="197"/>
  <c r="K76" i="197"/>
  <c r="J75" i="197"/>
  <c r="I75" i="197"/>
  <c r="J74" i="197"/>
  <c r="I74" i="197"/>
  <c r="K74" i="197" s="1"/>
  <c r="J73" i="197"/>
  <c r="K73" i="197" s="1"/>
  <c r="L73" i="197" s="1"/>
  <c r="I73" i="197"/>
  <c r="J69" i="197"/>
  <c r="B69" i="197"/>
  <c r="J43" i="197"/>
  <c r="B43" i="197"/>
  <c r="H133" i="196"/>
  <c r="G133" i="196"/>
  <c r="F133" i="196"/>
  <c r="E133" i="196"/>
  <c r="J132" i="196"/>
  <c r="I132" i="196"/>
  <c r="K132" i="196" s="1"/>
  <c r="L132" i="196" s="1"/>
  <c r="J131" i="196"/>
  <c r="I131" i="196"/>
  <c r="K131" i="196"/>
  <c r="J130" i="196"/>
  <c r="I130" i="196"/>
  <c r="J129" i="196"/>
  <c r="I129" i="196"/>
  <c r="J128" i="196"/>
  <c r="I128" i="196"/>
  <c r="K128" i="196" s="1"/>
  <c r="L128" i="196" s="1"/>
  <c r="J127" i="196"/>
  <c r="I127" i="196"/>
  <c r="K127" i="196" s="1"/>
  <c r="J126" i="196"/>
  <c r="K126" i="196" s="1"/>
  <c r="I126" i="196"/>
  <c r="J125" i="196"/>
  <c r="I125" i="196"/>
  <c r="J124" i="196"/>
  <c r="I124" i="196"/>
  <c r="K124" i="196" s="1"/>
  <c r="M124" i="196" s="1"/>
  <c r="J123" i="196"/>
  <c r="I123" i="196"/>
  <c r="J122" i="196"/>
  <c r="I122" i="196"/>
  <c r="K122" i="196" s="1"/>
  <c r="J121" i="196"/>
  <c r="I121" i="196"/>
  <c r="K121" i="196" s="1"/>
  <c r="H117" i="196"/>
  <c r="G117" i="196"/>
  <c r="F117" i="196"/>
  <c r="E117" i="196"/>
  <c r="J116" i="196"/>
  <c r="I116" i="196"/>
  <c r="K116" i="196" s="1"/>
  <c r="J115" i="196"/>
  <c r="I115" i="196"/>
  <c r="J114" i="196"/>
  <c r="I114" i="196"/>
  <c r="K113" i="196"/>
  <c r="J113" i="196"/>
  <c r="I113" i="196"/>
  <c r="J112" i="196"/>
  <c r="I112" i="196"/>
  <c r="K112" i="196" s="1"/>
  <c r="J111" i="196"/>
  <c r="I111" i="196"/>
  <c r="K111" i="196"/>
  <c r="J110" i="196"/>
  <c r="I110" i="196"/>
  <c r="J109" i="196"/>
  <c r="I109" i="196"/>
  <c r="K109" i="196" s="1"/>
  <c r="J108" i="196"/>
  <c r="I108" i="196"/>
  <c r="J107" i="196"/>
  <c r="K107" i="196" s="1"/>
  <c r="I107" i="196"/>
  <c r="J106" i="196"/>
  <c r="K106" i="196"/>
  <c r="I106" i="196"/>
  <c r="J105" i="196"/>
  <c r="I105" i="196"/>
  <c r="I117" i="196"/>
  <c r="H101" i="196"/>
  <c r="G101" i="196"/>
  <c r="F101" i="196"/>
  <c r="E101" i="196"/>
  <c r="J100" i="196"/>
  <c r="I100" i="196"/>
  <c r="K100" i="196" s="1"/>
  <c r="J99" i="196"/>
  <c r="I99" i="196"/>
  <c r="J98" i="196"/>
  <c r="I98" i="196"/>
  <c r="K98" i="196"/>
  <c r="J97" i="196"/>
  <c r="I97" i="196"/>
  <c r="J96" i="196"/>
  <c r="I96" i="196"/>
  <c r="K96" i="196" s="1"/>
  <c r="J95" i="196"/>
  <c r="I95" i="196"/>
  <c r="K95" i="196" s="1"/>
  <c r="J94" i="196"/>
  <c r="I94" i="196"/>
  <c r="K94" i="196" s="1"/>
  <c r="J93" i="196"/>
  <c r="K93" i="196" s="1"/>
  <c r="I93" i="196"/>
  <c r="J92" i="196"/>
  <c r="I92" i="196"/>
  <c r="K92" i="196" s="1"/>
  <c r="J91" i="196"/>
  <c r="I91" i="196"/>
  <c r="J90" i="196"/>
  <c r="I90" i="196"/>
  <c r="K90" i="196" s="1"/>
  <c r="J89" i="196"/>
  <c r="I89" i="196"/>
  <c r="K89" i="196" s="1"/>
  <c r="H85" i="196"/>
  <c r="G85" i="196"/>
  <c r="F85" i="196"/>
  <c r="E85" i="196"/>
  <c r="J84" i="196"/>
  <c r="I84" i="196"/>
  <c r="K84" i="196" s="1"/>
  <c r="J83" i="196"/>
  <c r="I83" i="196"/>
  <c r="K83" i="196" s="1"/>
  <c r="L83" i="196" s="1"/>
  <c r="J82" i="196"/>
  <c r="I82" i="196"/>
  <c r="K82" i="196" s="1"/>
  <c r="J81" i="196"/>
  <c r="K81" i="196" s="1"/>
  <c r="I81" i="196"/>
  <c r="J80" i="196"/>
  <c r="I80" i="196"/>
  <c r="J79" i="196"/>
  <c r="I79" i="196"/>
  <c r="K79" i="196" s="1"/>
  <c r="L79" i="196" s="1"/>
  <c r="J78" i="196"/>
  <c r="I78" i="196"/>
  <c r="K78" i="196" s="1"/>
  <c r="J77" i="196"/>
  <c r="I77" i="196"/>
  <c r="J76" i="196"/>
  <c r="I76" i="196"/>
  <c r="K75" i="196"/>
  <c r="J75" i="196"/>
  <c r="I75" i="196"/>
  <c r="J74" i="196"/>
  <c r="I74" i="196"/>
  <c r="K74" i="196" s="1"/>
  <c r="J73" i="196"/>
  <c r="I73" i="196"/>
  <c r="K73" i="196"/>
  <c r="B69" i="196"/>
  <c r="J43" i="196"/>
  <c r="B43" i="196"/>
  <c r="K48" i="232"/>
  <c r="K22" i="230"/>
  <c r="K48" i="242"/>
  <c r="K19" i="232"/>
  <c r="L52" i="225"/>
  <c r="L21" i="225"/>
  <c r="L33" i="225"/>
  <c r="L37" i="225"/>
  <c r="L49" i="225"/>
  <c r="L39" i="225"/>
  <c r="L34" i="225"/>
  <c r="L50" i="225"/>
  <c r="L28" i="225"/>
  <c r="L23" i="225"/>
  <c r="L43" i="225"/>
  <c r="L38" i="225"/>
  <c r="L19" i="225"/>
  <c r="L25" i="225"/>
  <c r="L40" i="225"/>
  <c r="L27" i="225"/>
  <c r="L42" i="225"/>
  <c r="L31" i="225"/>
  <c r="L18" i="225"/>
  <c r="L47" i="225"/>
  <c r="L26" i="225"/>
  <c r="L48" i="225"/>
  <c r="L35" i="225"/>
  <c r="L30" i="225"/>
  <c r="L46" i="225"/>
  <c r="L24" i="225"/>
  <c r="L32" i="225"/>
  <c r="L36" i="225"/>
  <c r="L44" i="225"/>
  <c r="L16" i="225"/>
  <c r="L45" i="225"/>
  <c r="L20" i="225"/>
  <c r="L17" i="225"/>
  <c r="L29" i="225"/>
  <c r="L41" i="225"/>
  <c r="K44" i="221"/>
  <c r="K29" i="226"/>
  <c r="K39" i="232"/>
  <c r="K20" i="232"/>
  <c r="K49" i="232"/>
  <c r="K17" i="231"/>
  <c r="K36" i="232"/>
  <c r="K16" i="238"/>
  <c r="K34" i="241"/>
  <c r="K32" i="241"/>
  <c r="K22" i="219"/>
  <c r="K46" i="242"/>
  <c r="K42" i="232"/>
  <c r="H29" i="242"/>
  <c r="J45" i="235"/>
  <c r="K23" i="234"/>
  <c r="K16" i="234"/>
  <c r="J22" i="234"/>
  <c r="K45" i="236"/>
  <c r="K29" i="228"/>
  <c r="K22" i="228"/>
  <c r="K50" i="232"/>
  <c r="J38" i="232"/>
  <c r="H44" i="232"/>
  <c r="K33" i="230"/>
  <c r="J16" i="242"/>
  <c r="H22" i="242"/>
  <c r="K38" i="236"/>
  <c r="K41" i="239"/>
  <c r="K27" i="232"/>
  <c r="I22" i="242"/>
  <c r="J32" i="232"/>
  <c r="K35" i="232"/>
  <c r="K51" i="237"/>
  <c r="K27" i="236"/>
  <c r="K24" i="240"/>
  <c r="K22" i="221"/>
  <c r="K52" i="224"/>
  <c r="L32" i="224"/>
  <c r="L36" i="224"/>
  <c r="L40" i="224"/>
  <c r="L52" i="224"/>
  <c r="L24" i="224"/>
  <c r="L28" i="224"/>
  <c r="L42" i="224"/>
  <c r="L33" i="224"/>
  <c r="L27" i="224"/>
  <c r="L46" i="224"/>
  <c r="L26" i="224"/>
  <c r="L19" i="224"/>
  <c r="L43" i="224"/>
  <c r="L35" i="224"/>
  <c r="L21" i="224"/>
  <c r="L41" i="224"/>
  <c r="L37" i="224"/>
  <c r="L50" i="224"/>
  <c r="L45" i="224"/>
  <c r="L25" i="224"/>
  <c r="L47" i="224"/>
  <c r="L30" i="224"/>
  <c r="L23" i="224"/>
  <c r="L49" i="224"/>
  <c r="L20" i="224"/>
  <c r="L39" i="224"/>
  <c r="L31" i="224"/>
  <c r="L18" i="224"/>
  <c r="L38" i="224"/>
  <c r="L34" i="224"/>
  <c r="L17" i="224"/>
  <c r="K51" i="220"/>
  <c r="L48" i="224"/>
  <c r="K42" i="242"/>
  <c r="K30" i="232"/>
  <c r="K45" i="233"/>
  <c r="K17" i="233"/>
  <c r="K35" i="236"/>
  <c r="K23" i="238"/>
  <c r="K30" i="241"/>
  <c r="K28" i="241"/>
  <c r="L52" i="223"/>
  <c r="L47" i="223"/>
  <c r="K52" i="223"/>
  <c r="L31" i="223"/>
  <c r="L35" i="223"/>
  <c r="L39" i="223"/>
  <c r="L43" i="223"/>
  <c r="L49" i="223"/>
  <c r="L38" i="223"/>
  <c r="L33" i="223"/>
  <c r="L17" i="223"/>
  <c r="L50" i="223"/>
  <c r="L28" i="223"/>
  <c r="L48" i="223"/>
  <c r="L30" i="223"/>
  <c r="L37" i="223"/>
  <c r="L32" i="223"/>
  <c r="L21" i="223"/>
  <c r="L42" i="223"/>
  <c r="L41" i="223"/>
  <c r="L36" i="223"/>
  <c r="L27" i="223"/>
  <c r="L20" i="223"/>
  <c r="L16" i="223"/>
  <c r="L46" i="223"/>
  <c r="L25" i="223"/>
  <c r="L45" i="223"/>
  <c r="L34" i="223"/>
  <c r="L40" i="223"/>
  <c r="L24" i="223"/>
  <c r="L22" i="223"/>
  <c r="K40" i="230"/>
  <c r="K40" i="242"/>
  <c r="K28" i="232"/>
  <c r="K34" i="232"/>
  <c r="K16" i="240"/>
  <c r="K29" i="223"/>
  <c r="L29" i="223"/>
  <c r="K18" i="232"/>
  <c r="K35" i="242"/>
  <c r="K21" i="233"/>
  <c r="K38" i="239"/>
  <c r="K33" i="239"/>
  <c r="K17" i="239"/>
  <c r="K51" i="218"/>
  <c r="L18" i="223"/>
  <c r="K44" i="219"/>
  <c r="L22" i="225"/>
  <c r="K22" i="225"/>
  <c r="K51" i="229"/>
  <c r="K39" i="242"/>
  <c r="K49" i="242"/>
  <c r="K29" i="230"/>
  <c r="K17" i="242"/>
  <c r="K51" i="234"/>
  <c r="K37" i="239"/>
  <c r="K22" i="224"/>
  <c r="L22" i="224"/>
  <c r="K28" i="242"/>
  <c r="I22" i="232"/>
  <c r="K45" i="230"/>
  <c r="K33" i="232"/>
  <c r="K33" i="235"/>
  <c r="K23" i="233"/>
  <c r="J29" i="233"/>
  <c r="K31" i="238"/>
  <c r="K19" i="236"/>
  <c r="K26" i="241"/>
  <c r="J16" i="241"/>
  <c r="K51" i="222"/>
  <c r="L44" i="223"/>
  <c r="J52" i="222"/>
  <c r="L51" i="222"/>
  <c r="K50" i="242"/>
  <c r="J38" i="242"/>
  <c r="H44" i="242"/>
  <c r="K26" i="232"/>
  <c r="J45" i="242"/>
  <c r="H51" i="242"/>
  <c r="H52" i="242" s="1"/>
  <c r="K31" i="242"/>
  <c r="K21" i="242"/>
  <c r="K34" i="233"/>
  <c r="J52" i="219"/>
  <c r="L29" i="219" s="1"/>
  <c r="L23" i="223"/>
  <c r="K44" i="222"/>
  <c r="L44" i="222"/>
  <c r="J46" i="232"/>
  <c r="J45" i="232"/>
  <c r="H51" i="232"/>
  <c r="K45" i="231"/>
  <c r="K32" i="242"/>
  <c r="K24" i="232"/>
  <c r="K16" i="233"/>
  <c r="K43" i="238"/>
  <c r="L29" i="224"/>
  <c r="L26" i="223"/>
  <c r="K20" i="242"/>
  <c r="K38" i="231"/>
  <c r="J16" i="232"/>
  <c r="H22" i="232"/>
  <c r="J45" i="238"/>
  <c r="K23" i="236"/>
  <c r="K16" i="236"/>
  <c r="K45" i="239"/>
  <c r="K23" i="240"/>
  <c r="K22" i="226"/>
  <c r="K26" i="242"/>
  <c r="K18" i="236"/>
  <c r="K39" i="236"/>
  <c r="K27" i="238"/>
  <c r="K42" i="241"/>
  <c r="J44" i="240"/>
  <c r="K38" i="240"/>
  <c r="J22" i="239"/>
  <c r="K16" i="239"/>
  <c r="K51" i="225"/>
  <c r="L51" i="225"/>
  <c r="K18" i="242"/>
  <c r="K17" i="230"/>
  <c r="K41" i="233"/>
  <c r="K29" i="219"/>
  <c r="L51" i="224"/>
  <c r="K40" i="232"/>
  <c r="K27" i="242"/>
  <c r="K43" i="232"/>
  <c r="K31" i="232"/>
  <c r="I51" i="242"/>
  <c r="J23" i="232"/>
  <c r="H29" i="232"/>
  <c r="H52" i="232" s="1"/>
  <c r="K45" i="241"/>
  <c r="K25" i="239"/>
  <c r="K44" i="218"/>
  <c r="K47" i="230"/>
  <c r="K37" i="230"/>
  <c r="I51" i="232"/>
  <c r="I52" i="232" s="1"/>
  <c r="K38" i="238"/>
  <c r="K31" i="236"/>
  <c r="I52" i="240"/>
  <c r="L80" i="197"/>
  <c r="L99" i="197"/>
  <c r="L114" i="197"/>
  <c r="L125" i="197"/>
  <c r="L91" i="197"/>
  <c r="L129" i="197"/>
  <c r="L84" i="197"/>
  <c r="L127" i="202"/>
  <c r="L76" i="197"/>
  <c r="L110" i="197"/>
  <c r="J117" i="196"/>
  <c r="I133" i="197"/>
  <c r="K76" i="196"/>
  <c r="J101" i="196"/>
  <c r="K105" i="196"/>
  <c r="K114" i="196"/>
  <c r="K129" i="196"/>
  <c r="I85" i="197"/>
  <c r="J133" i="197"/>
  <c r="K75" i="198"/>
  <c r="K95" i="198"/>
  <c r="I117" i="198"/>
  <c r="K106" i="198"/>
  <c r="L131" i="198"/>
  <c r="K75" i="199"/>
  <c r="K95" i="199"/>
  <c r="I117" i="199"/>
  <c r="K106" i="199"/>
  <c r="K76" i="200"/>
  <c r="K91" i="200"/>
  <c r="K110" i="200"/>
  <c r="L110" i="200"/>
  <c r="J85" i="201"/>
  <c r="J85" i="196"/>
  <c r="K77" i="196"/>
  <c r="K80" i="196"/>
  <c r="K91" i="196"/>
  <c r="K97" i="196"/>
  <c r="M97" i="196" s="1"/>
  <c r="K108" i="196"/>
  <c r="K115" i="196"/>
  <c r="I133" i="196"/>
  <c r="K123" i="196"/>
  <c r="L123" i="196"/>
  <c r="K130" i="196"/>
  <c r="J85" i="197"/>
  <c r="K75" i="197"/>
  <c r="K82" i="197"/>
  <c r="K89" i="197"/>
  <c r="K98" i="197"/>
  <c r="K109" i="197"/>
  <c r="K116" i="197"/>
  <c r="L116" i="197"/>
  <c r="K121" i="197"/>
  <c r="K127" i="197"/>
  <c r="J85" i="198"/>
  <c r="K81" i="198"/>
  <c r="L81" i="198" s="1"/>
  <c r="K84" i="198"/>
  <c r="K96" i="198"/>
  <c r="L96" i="198" s="1"/>
  <c r="K99" i="198"/>
  <c r="K107" i="198"/>
  <c r="L107" i="198"/>
  <c r="K110" i="198"/>
  <c r="K125" i="198"/>
  <c r="K127" i="198"/>
  <c r="L127" i="198"/>
  <c r="J85" i="199"/>
  <c r="K81" i="199"/>
  <c r="L81" i="199"/>
  <c r="K84" i="199"/>
  <c r="K96" i="199"/>
  <c r="L96" i="199" s="1"/>
  <c r="K99" i="199"/>
  <c r="K107" i="199"/>
  <c r="L107" i="199" s="1"/>
  <c r="K110" i="199"/>
  <c r="K125" i="199"/>
  <c r="K127" i="199"/>
  <c r="K77" i="200"/>
  <c r="L77" i="200" s="1"/>
  <c r="K84" i="200"/>
  <c r="K92" i="200"/>
  <c r="K99" i="200"/>
  <c r="K106" i="200"/>
  <c r="K108" i="200"/>
  <c r="K111" i="200"/>
  <c r="K116" i="200"/>
  <c r="K122" i="200"/>
  <c r="K127" i="200"/>
  <c r="K74" i="201"/>
  <c r="K77" i="201"/>
  <c r="K83" i="201"/>
  <c r="K94" i="201"/>
  <c r="I117" i="201"/>
  <c r="K112" i="201"/>
  <c r="K115" i="201"/>
  <c r="J133" i="201"/>
  <c r="K123" i="201"/>
  <c r="L123" i="201" s="1"/>
  <c r="K126" i="201"/>
  <c r="K132" i="201"/>
  <c r="K74" i="202"/>
  <c r="K81" i="202"/>
  <c r="L81" i="202" s="1"/>
  <c r="K84" i="202"/>
  <c r="K92" i="202"/>
  <c r="K95" i="202"/>
  <c r="I117" i="202"/>
  <c r="K106" i="202"/>
  <c r="K112" i="202"/>
  <c r="J133" i="202"/>
  <c r="K123" i="202"/>
  <c r="L123" i="202" s="1"/>
  <c r="K125" i="202"/>
  <c r="K99" i="196"/>
  <c r="K110" i="196"/>
  <c r="K125" i="196"/>
  <c r="L95" i="197"/>
  <c r="L106" i="197"/>
  <c r="K114" i="198"/>
  <c r="K129" i="198"/>
  <c r="K114" i="199"/>
  <c r="K121" i="199"/>
  <c r="K129" i="199"/>
  <c r="J133" i="199"/>
  <c r="J101" i="200"/>
  <c r="I133" i="200"/>
  <c r="K129" i="200"/>
  <c r="I85" i="201"/>
  <c r="J101" i="201"/>
  <c r="K96" i="201"/>
  <c r="K107" i="201"/>
  <c r="L107" i="201" s="1"/>
  <c r="I85" i="202"/>
  <c r="K76" i="202"/>
  <c r="J101" i="202"/>
  <c r="K105" i="202"/>
  <c r="L105" i="202" s="1"/>
  <c r="K116" i="202"/>
  <c r="L131" i="202"/>
  <c r="J117" i="197"/>
  <c r="K80" i="198"/>
  <c r="L123" i="198"/>
  <c r="K80" i="199"/>
  <c r="L123" i="199"/>
  <c r="L82" i="200"/>
  <c r="K100" i="201"/>
  <c r="K111" i="201"/>
  <c r="I133" i="201"/>
  <c r="K122" i="201"/>
  <c r="L122" i="201" s="1"/>
  <c r="J85" i="202"/>
  <c r="K80" i="202"/>
  <c r="K91" i="202"/>
  <c r="L91" i="202" s="1"/>
  <c r="I133" i="202"/>
  <c r="L82" i="202"/>
  <c r="L100" i="202"/>
  <c r="L116" i="202"/>
  <c r="L77" i="202"/>
  <c r="L80" i="202"/>
  <c r="L97" i="202"/>
  <c r="L108" i="202"/>
  <c r="L115" i="202"/>
  <c r="L129" i="202"/>
  <c r="L111" i="202"/>
  <c r="L74" i="202"/>
  <c r="L84" i="202"/>
  <c r="L92" i="202"/>
  <c r="L95" i="202"/>
  <c r="L106" i="202"/>
  <c r="L112" i="202"/>
  <c r="L125" i="202"/>
  <c r="L76" i="202"/>
  <c r="L93" i="202"/>
  <c r="L126" i="202"/>
  <c r="L78" i="202"/>
  <c r="K101" i="202"/>
  <c r="L89" i="202"/>
  <c r="L96" i="202"/>
  <c r="M99" i="202"/>
  <c r="L99" i="202"/>
  <c r="L107" i="202"/>
  <c r="L110" i="202"/>
  <c r="L114" i="202"/>
  <c r="L122" i="202"/>
  <c r="L130" i="202"/>
  <c r="L75" i="202"/>
  <c r="L79" i="202"/>
  <c r="L83" i="202"/>
  <c r="L90" i="202"/>
  <c r="L94" i="202"/>
  <c r="L98" i="202"/>
  <c r="I101" i="202"/>
  <c r="L109" i="202"/>
  <c r="L113" i="202"/>
  <c r="K121" i="202"/>
  <c r="L124" i="202"/>
  <c r="L128" i="202"/>
  <c r="L132" i="202"/>
  <c r="K73" i="202"/>
  <c r="L79" i="201"/>
  <c r="L100" i="201"/>
  <c r="L111" i="201"/>
  <c r="L77" i="201"/>
  <c r="L115" i="201"/>
  <c r="L132" i="201"/>
  <c r="L75" i="201"/>
  <c r="L82" i="201"/>
  <c r="L93" i="201"/>
  <c r="L96" i="201"/>
  <c r="L113" i="201"/>
  <c r="L124" i="201"/>
  <c r="L131" i="201"/>
  <c r="L90" i="201"/>
  <c r="L97" i="201"/>
  <c r="L108" i="201"/>
  <c r="L128" i="201"/>
  <c r="L74" i="201"/>
  <c r="L83" i="201"/>
  <c r="L94" i="201"/>
  <c r="L112" i="201"/>
  <c r="L126" i="201"/>
  <c r="L78" i="201"/>
  <c r="L81" i="201"/>
  <c r="K101" i="201"/>
  <c r="M100" i="201" s="1"/>
  <c r="L89" i="201"/>
  <c r="L92" i="201"/>
  <c r="L98" i="201"/>
  <c r="L109" i="201"/>
  <c r="L116" i="201"/>
  <c r="L127" i="201"/>
  <c r="L130" i="201"/>
  <c r="K73" i="201"/>
  <c r="L80" i="201"/>
  <c r="L106" i="201"/>
  <c r="L121" i="201"/>
  <c r="L125" i="201"/>
  <c r="L129" i="201"/>
  <c r="K105" i="201"/>
  <c r="I101" i="201"/>
  <c r="K133" i="201"/>
  <c r="M124" i="201" s="1"/>
  <c r="L76" i="201"/>
  <c r="L84" i="201"/>
  <c r="L91" i="201"/>
  <c r="L95" i="201"/>
  <c r="L99" i="201"/>
  <c r="L110" i="201"/>
  <c r="L114" i="201"/>
  <c r="K101" i="200"/>
  <c r="M100" i="200" s="1"/>
  <c r="L94" i="200"/>
  <c r="L114" i="200"/>
  <c r="L125" i="200"/>
  <c r="L76" i="200"/>
  <c r="L83" i="200"/>
  <c r="M91" i="200"/>
  <c r="L91" i="200"/>
  <c r="L98" i="200"/>
  <c r="J117" i="200"/>
  <c r="L109" i="200"/>
  <c r="L112" i="200"/>
  <c r="L123" i="200"/>
  <c r="L129" i="200"/>
  <c r="M79" i="200"/>
  <c r="L79" i="200"/>
  <c r="L105" i="200"/>
  <c r="L130" i="200"/>
  <c r="L73" i="200"/>
  <c r="K85" i="200"/>
  <c r="M74" i="200" s="1"/>
  <c r="L75" i="200"/>
  <c r="M84" i="200"/>
  <c r="L84" i="200"/>
  <c r="L90" i="200"/>
  <c r="L99" i="200"/>
  <c r="K121" i="200"/>
  <c r="J133" i="200"/>
  <c r="L128" i="200"/>
  <c r="J85" i="200"/>
  <c r="L74" i="200"/>
  <c r="L80" i="200"/>
  <c r="I85" i="200"/>
  <c r="L89" i="200"/>
  <c r="L95" i="200"/>
  <c r="I117" i="200"/>
  <c r="L106" i="200"/>
  <c r="L113" i="200"/>
  <c r="L116" i="200"/>
  <c r="L124" i="200"/>
  <c r="L127" i="200"/>
  <c r="L131" i="200"/>
  <c r="I101" i="200"/>
  <c r="L132" i="200"/>
  <c r="L76" i="199"/>
  <c r="L83" i="199"/>
  <c r="L91" i="199"/>
  <c r="L98" i="199"/>
  <c r="J117" i="199"/>
  <c r="L109" i="199"/>
  <c r="L130" i="199"/>
  <c r="M130" i="199"/>
  <c r="L79" i="199"/>
  <c r="L82" i="199"/>
  <c r="K101" i="199"/>
  <c r="M91" i="199" s="1"/>
  <c r="M89" i="199"/>
  <c r="L94" i="199"/>
  <c r="L97" i="199"/>
  <c r="M100" i="199"/>
  <c r="L105" i="199"/>
  <c r="L108" i="199"/>
  <c r="L114" i="199"/>
  <c r="I133" i="199"/>
  <c r="M122" i="199"/>
  <c r="L125" i="199"/>
  <c r="L127" i="199"/>
  <c r="L73" i="199"/>
  <c r="K85" i="199"/>
  <c r="M75" i="199" s="1"/>
  <c r="L75" i="199"/>
  <c r="L78" i="199"/>
  <c r="L84" i="199"/>
  <c r="J101" i="199"/>
  <c r="M90" i="199"/>
  <c r="L90" i="199"/>
  <c r="L93" i="199"/>
  <c r="L99" i="199"/>
  <c r="L110" i="199"/>
  <c r="L121" i="199"/>
  <c r="K133" i="199"/>
  <c r="M121" i="199" s="1"/>
  <c r="M131" i="199"/>
  <c r="L131" i="199"/>
  <c r="M80" i="199"/>
  <c r="L80" i="199"/>
  <c r="M95" i="199"/>
  <c r="L95" i="199"/>
  <c r="L106" i="199"/>
  <c r="L113" i="199"/>
  <c r="M124" i="199"/>
  <c r="L124" i="199"/>
  <c r="L129" i="199"/>
  <c r="I101" i="199"/>
  <c r="L128" i="199"/>
  <c r="L132" i="199"/>
  <c r="M106" i="198"/>
  <c r="L106" i="198"/>
  <c r="L76" i="198"/>
  <c r="L83" i="198"/>
  <c r="L91" i="198"/>
  <c r="L98" i="198"/>
  <c r="J117" i="198"/>
  <c r="M109" i="198"/>
  <c r="L109" i="198"/>
  <c r="K117" i="198"/>
  <c r="M111" i="198" s="1"/>
  <c r="L130" i="198"/>
  <c r="M79" i="198"/>
  <c r="L79" i="198"/>
  <c r="L82" i="198"/>
  <c r="K101" i="198"/>
  <c r="L94" i="198"/>
  <c r="L97" i="198"/>
  <c r="L105" i="198"/>
  <c r="L108" i="198"/>
  <c r="M114" i="198"/>
  <c r="L114" i="198"/>
  <c r="I133" i="198"/>
  <c r="L125" i="198"/>
  <c r="L73" i="198"/>
  <c r="K85" i="198"/>
  <c r="M83" i="198" s="1"/>
  <c r="M75" i="198"/>
  <c r="L75" i="198"/>
  <c r="L78" i="198"/>
  <c r="M81" i="198"/>
  <c r="M84" i="198"/>
  <c r="L84" i="198"/>
  <c r="J101" i="198"/>
  <c r="L90" i="198"/>
  <c r="L93" i="198"/>
  <c r="M107" i="198"/>
  <c r="M110" i="198"/>
  <c r="L110" i="198"/>
  <c r="K121" i="198"/>
  <c r="J133" i="198"/>
  <c r="M80" i="198"/>
  <c r="L80" i="198"/>
  <c r="L95" i="198"/>
  <c r="M113" i="198"/>
  <c r="L113" i="198"/>
  <c r="L124" i="198"/>
  <c r="L129" i="198"/>
  <c r="I101" i="198"/>
  <c r="L128" i="198"/>
  <c r="L132" i="198"/>
  <c r="L113" i="197"/>
  <c r="L124" i="197"/>
  <c r="L75" i="197"/>
  <c r="K101" i="197"/>
  <c r="M91" i="197" s="1"/>
  <c r="M99" i="197"/>
  <c r="M89" i="197"/>
  <c r="L89" i="197"/>
  <c r="L98" i="197"/>
  <c r="M98" i="197"/>
  <c r="L109" i="197"/>
  <c r="L127" i="197"/>
  <c r="L78" i="197"/>
  <c r="L94" i="197"/>
  <c r="M94" i="197"/>
  <c r="L112" i="197"/>
  <c r="L123" i="197"/>
  <c r="L132" i="197"/>
  <c r="L79" i="197"/>
  <c r="M93" i="197"/>
  <c r="L93" i="197"/>
  <c r="L131" i="197"/>
  <c r="L74" i="197"/>
  <c r="L83" i="197"/>
  <c r="L90" i="197"/>
  <c r="M90" i="197"/>
  <c r="M97" i="197"/>
  <c r="L97" i="197"/>
  <c r="L108" i="197"/>
  <c r="L128" i="197"/>
  <c r="M92" i="197"/>
  <c r="M96" i="197"/>
  <c r="M100" i="197"/>
  <c r="K105" i="197"/>
  <c r="I101" i="197"/>
  <c r="K133" i="197"/>
  <c r="M126" i="197" s="1"/>
  <c r="L80" i="196"/>
  <c r="L91" i="196"/>
  <c r="L108" i="196"/>
  <c r="L115" i="196"/>
  <c r="L130" i="196"/>
  <c r="M130" i="196"/>
  <c r="L74" i="196"/>
  <c r="L81" i="196"/>
  <c r="L84" i="196"/>
  <c r="L95" i="196"/>
  <c r="L106" i="196"/>
  <c r="L112" i="196"/>
  <c r="M121" i="196"/>
  <c r="K133" i="196"/>
  <c r="L121" i="196"/>
  <c r="M127" i="196"/>
  <c r="L127" i="196"/>
  <c r="K101" i="196"/>
  <c r="M96" i="196" s="1"/>
  <c r="L89" i="196"/>
  <c r="L96" i="196"/>
  <c r="L73" i="196"/>
  <c r="K85" i="196"/>
  <c r="M84" i="196" s="1"/>
  <c r="L76" i="196"/>
  <c r="L82" i="196"/>
  <c r="M93" i="196"/>
  <c r="L93" i="196"/>
  <c r="L100" i="196"/>
  <c r="K117" i="196"/>
  <c r="L111" i="196"/>
  <c r="L114" i="196"/>
  <c r="L126" i="196"/>
  <c r="M126" i="196"/>
  <c r="M129" i="196"/>
  <c r="L129" i="196"/>
  <c r="L77" i="196"/>
  <c r="L97" i="196"/>
  <c r="M123" i="196"/>
  <c r="L92" i="196"/>
  <c r="L78" i="196"/>
  <c r="L99" i="196"/>
  <c r="L107" i="196"/>
  <c r="M110" i="196"/>
  <c r="L110" i="196"/>
  <c r="L116" i="196"/>
  <c r="L122" i="196"/>
  <c r="M122" i="196"/>
  <c r="M125" i="196"/>
  <c r="L125" i="196"/>
  <c r="M131" i="196"/>
  <c r="L131" i="196"/>
  <c r="I85" i="196"/>
  <c r="L75" i="196"/>
  <c r="L90" i="196"/>
  <c r="L94" i="196"/>
  <c r="L98" i="196"/>
  <c r="L105" i="196"/>
  <c r="L109" i="196"/>
  <c r="L113" i="196"/>
  <c r="L124" i="196"/>
  <c r="M79" i="196"/>
  <c r="M128" i="196"/>
  <c r="M132" i="196"/>
  <c r="J133" i="196"/>
  <c r="I101" i="196"/>
  <c r="K44" i="240"/>
  <c r="K46" i="232"/>
  <c r="K16" i="241"/>
  <c r="J22" i="242"/>
  <c r="K16" i="242"/>
  <c r="K45" i="235"/>
  <c r="K22" i="239"/>
  <c r="L52" i="219"/>
  <c r="L43" i="219"/>
  <c r="K52" i="219"/>
  <c r="L16" i="219"/>
  <c r="L21" i="219"/>
  <c r="L48" i="219"/>
  <c r="L37" i="219"/>
  <c r="L25" i="219"/>
  <c r="L41" i="219"/>
  <c r="L28" i="219"/>
  <c r="L35" i="219"/>
  <c r="L20" i="219"/>
  <c r="L47" i="219"/>
  <c r="L33" i="219"/>
  <c r="L42" i="219"/>
  <c r="L36" i="219"/>
  <c r="L24" i="219"/>
  <c r="L18" i="219"/>
  <c r="L40" i="219"/>
  <c r="L32" i="219"/>
  <c r="L45" i="219"/>
  <c r="L17" i="219"/>
  <c r="L31" i="219"/>
  <c r="L27" i="219"/>
  <c r="L49" i="219"/>
  <c r="L19" i="219"/>
  <c r="L46" i="219"/>
  <c r="L26" i="219"/>
  <c r="L30" i="219"/>
  <c r="L38" i="219"/>
  <c r="L23" i="219"/>
  <c r="L39" i="219"/>
  <c r="L51" i="219"/>
  <c r="L34" i="219"/>
  <c r="L50" i="219"/>
  <c r="K45" i="242"/>
  <c r="J51" i="242"/>
  <c r="L44" i="219"/>
  <c r="K32" i="232"/>
  <c r="K38" i="232"/>
  <c r="J44" i="232"/>
  <c r="K23" i="232"/>
  <c r="J29" i="232"/>
  <c r="K45" i="238"/>
  <c r="K52" i="222"/>
  <c r="L52" i="222"/>
  <c r="L30" i="222"/>
  <c r="L34" i="222"/>
  <c r="L50" i="222"/>
  <c r="L45" i="222"/>
  <c r="L27" i="222"/>
  <c r="L23" i="222"/>
  <c r="L42" i="222"/>
  <c r="L35" i="222"/>
  <c r="L40" i="222"/>
  <c r="L25" i="222"/>
  <c r="L33" i="222"/>
  <c r="L39" i="222"/>
  <c r="L16" i="222"/>
  <c r="L49" i="222"/>
  <c r="L48" i="222"/>
  <c r="L32" i="222"/>
  <c r="L43" i="222"/>
  <c r="L20" i="222"/>
  <c r="L37" i="222"/>
  <c r="L28" i="222"/>
  <c r="L24" i="222"/>
  <c r="L47" i="222"/>
  <c r="L36" i="222"/>
  <c r="L31" i="222"/>
  <c r="L19" i="222"/>
  <c r="L46" i="222"/>
  <c r="L17" i="222"/>
  <c r="L41" i="222"/>
  <c r="L18" i="222"/>
  <c r="L21" i="222"/>
  <c r="L26" i="222"/>
  <c r="L22" i="222"/>
  <c r="L38" i="222"/>
  <c r="L29" i="222"/>
  <c r="K22" i="234"/>
  <c r="J22" i="232"/>
  <c r="K16" i="232"/>
  <c r="K45" i="232"/>
  <c r="J51" i="232"/>
  <c r="K51" i="232" s="1"/>
  <c r="K38" i="242"/>
  <c r="K29" i="233"/>
  <c r="L22" i="219"/>
  <c r="M113" i="196"/>
  <c r="M111" i="196"/>
  <c r="M107" i="196"/>
  <c r="M90" i="196"/>
  <c r="M98" i="196"/>
  <c r="M91" i="196"/>
  <c r="M122" i="197"/>
  <c r="M92" i="198"/>
  <c r="M93" i="198"/>
  <c r="M97" i="198"/>
  <c r="M91" i="198"/>
  <c r="M90" i="198"/>
  <c r="M81" i="199"/>
  <c r="M92" i="201"/>
  <c r="M97" i="201"/>
  <c r="M94" i="196"/>
  <c r="M100" i="196"/>
  <c r="M127" i="197"/>
  <c r="M98" i="202"/>
  <c r="M89" i="202"/>
  <c r="M91" i="202"/>
  <c r="M90" i="202"/>
  <c r="L92" i="200"/>
  <c r="M92" i="200"/>
  <c r="M99" i="198"/>
  <c r="M94" i="202"/>
  <c r="M92" i="196"/>
  <c r="M114" i="196"/>
  <c r="M130" i="197"/>
  <c r="L82" i="197"/>
  <c r="L99" i="198"/>
  <c r="M94" i="198"/>
  <c r="M79" i="199"/>
  <c r="M90" i="200"/>
  <c r="M89" i="201"/>
  <c r="M94" i="201"/>
  <c r="M90" i="201"/>
  <c r="M96" i="202"/>
  <c r="M93" i="202"/>
  <c r="M92" i="202"/>
  <c r="M105" i="196"/>
  <c r="M99" i="196"/>
  <c r="M89" i="196"/>
  <c r="M112" i="196"/>
  <c r="M95" i="196"/>
  <c r="M115" i="196"/>
  <c r="K85" i="197"/>
  <c r="M85" i="197" s="1"/>
  <c r="M96" i="198"/>
  <c r="M100" i="198"/>
  <c r="M89" i="198"/>
  <c r="M98" i="198"/>
  <c r="M84" i="199"/>
  <c r="M97" i="199"/>
  <c r="M93" i="199"/>
  <c r="M92" i="199"/>
  <c r="M98" i="199"/>
  <c r="M94" i="199"/>
  <c r="M96" i="199"/>
  <c r="M95" i="200"/>
  <c r="M81" i="200"/>
  <c r="M78" i="200"/>
  <c r="M82" i="200"/>
  <c r="M73" i="200"/>
  <c r="M83" i="200"/>
  <c r="M80" i="200"/>
  <c r="M76" i="200"/>
  <c r="M98" i="201"/>
  <c r="M100" i="202"/>
  <c r="M129" i="197"/>
  <c r="M125" i="197"/>
  <c r="M132" i="197"/>
  <c r="M73" i="199"/>
  <c r="M77" i="199"/>
  <c r="M82" i="199"/>
  <c r="M74" i="199"/>
  <c r="M83" i="199"/>
  <c r="M95" i="201"/>
  <c r="M99" i="201"/>
  <c r="M96" i="201"/>
  <c r="M93" i="201"/>
  <c r="M106" i="196"/>
  <c r="M128" i="197"/>
  <c r="M123" i="197"/>
  <c r="M76" i="199"/>
  <c r="M97" i="200"/>
  <c r="M96" i="200"/>
  <c r="M94" i="200"/>
  <c r="M98" i="200"/>
  <c r="M95" i="202"/>
  <c r="M116" i="196"/>
  <c r="M108" i="196"/>
  <c r="M131" i="197"/>
  <c r="M124" i="197"/>
  <c r="M95" i="198"/>
  <c r="M115" i="198"/>
  <c r="M112" i="198"/>
  <c r="M108" i="198"/>
  <c r="M116" i="198"/>
  <c r="M97" i="202"/>
  <c r="M93" i="200"/>
  <c r="L108" i="200"/>
  <c r="M91" i="201"/>
  <c r="M109" i="196"/>
  <c r="M81" i="196"/>
  <c r="M73" i="198"/>
  <c r="M78" i="198"/>
  <c r="M82" i="198"/>
  <c r="M76" i="198"/>
  <c r="M126" i="199"/>
  <c r="M128" i="199"/>
  <c r="M132" i="199"/>
  <c r="M123" i="199"/>
  <c r="M125" i="199"/>
  <c r="M125" i="201"/>
  <c r="M121" i="201"/>
  <c r="M129" i="201"/>
  <c r="M126" i="201"/>
  <c r="M131" i="201"/>
  <c r="M132" i="201"/>
  <c r="L111" i="200"/>
  <c r="M121" i="197"/>
  <c r="L121" i="197"/>
  <c r="M95" i="197"/>
  <c r="K117" i="200"/>
  <c r="M116" i="200" s="1"/>
  <c r="K117" i="202"/>
  <c r="M117" i="202" s="1"/>
  <c r="K117" i="199"/>
  <c r="L122" i="200"/>
  <c r="M122" i="200"/>
  <c r="L101" i="202"/>
  <c r="M101" i="202"/>
  <c r="L73" i="202"/>
  <c r="K85" i="202"/>
  <c r="M73" i="202" s="1"/>
  <c r="M121" i="202"/>
  <c r="L121" i="202"/>
  <c r="K133" i="202"/>
  <c r="L101" i="201"/>
  <c r="M101" i="201"/>
  <c r="L73" i="201"/>
  <c r="K85" i="201"/>
  <c r="M73" i="201" s="1"/>
  <c r="K117" i="201"/>
  <c r="M114" i="201" s="1"/>
  <c r="M105" i="201"/>
  <c r="L105" i="201"/>
  <c r="M133" i="201"/>
  <c r="L133" i="201"/>
  <c r="L85" i="200"/>
  <c r="M85" i="200"/>
  <c r="M101" i="200"/>
  <c r="L101" i="200"/>
  <c r="M121" i="200"/>
  <c r="L121" i="200"/>
  <c r="K133" i="200"/>
  <c r="M127" i="200" s="1"/>
  <c r="M101" i="199"/>
  <c r="L101" i="199"/>
  <c r="L85" i="199"/>
  <c r="M85" i="199"/>
  <c r="M133" i="199"/>
  <c r="L133" i="199"/>
  <c r="L121" i="198"/>
  <c r="K133" i="198"/>
  <c r="L85" i="198"/>
  <c r="M85" i="198"/>
  <c r="M117" i="198"/>
  <c r="L117" i="198"/>
  <c r="M101" i="198"/>
  <c r="L101" i="198"/>
  <c r="M133" i="197"/>
  <c r="L133" i="197"/>
  <c r="L105" i="197"/>
  <c r="K117" i="197"/>
  <c r="M116" i="197"/>
  <c r="M101" i="197"/>
  <c r="L101" i="197"/>
  <c r="M117" i="196"/>
  <c r="L117" i="196"/>
  <c r="M101" i="196"/>
  <c r="L101" i="196"/>
  <c r="M133" i="196"/>
  <c r="L133" i="196"/>
  <c r="L85" i="196"/>
  <c r="M85" i="196"/>
  <c r="K44" i="232"/>
  <c r="K51" i="242"/>
  <c r="K22" i="242"/>
  <c r="K29" i="232"/>
  <c r="M131" i="198"/>
  <c r="M123" i="198"/>
  <c r="M126" i="198"/>
  <c r="M132" i="198"/>
  <c r="M128" i="198"/>
  <c r="M127" i="198"/>
  <c r="M129" i="198"/>
  <c r="M122" i="198"/>
  <c r="M125" i="198"/>
  <c r="M124" i="198"/>
  <c r="M130" i="198"/>
  <c r="M106" i="201"/>
  <c r="M111" i="201"/>
  <c r="M115" i="201"/>
  <c r="M112" i="201"/>
  <c r="M116" i="201"/>
  <c r="M105" i="197"/>
  <c r="M121" i="198"/>
  <c r="M84" i="201"/>
  <c r="M80" i="201"/>
  <c r="M77" i="201"/>
  <c r="M82" i="201"/>
  <c r="M81" i="201"/>
  <c r="M78" i="201"/>
  <c r="M75" i="201"/>
  <c r="M79" i="201"/>
  <c r="M76" i="201"/>
  <c r="M74" i="201"/>
  <c r="M83" i="201"/>
  <c r="M132" i="202"/>
  <c r="M127" i="202"/>
  <c r="M128" i="202"/>
  <c r="M122" i="202"/>
  <c r="M123" i="202"/>
  <c r="M126" i="202"/>
  <c r="M130" i="202"/>
  <c r="M125" i="202"/>
  <c r="M129" i="202"/>
  <c r="M124" i="202"/>
  <c r="M131" i="202"/>
  <c r="M75" i="202"/>
  <c r="M79" i="202"/>
  <c r="M83" i="202"/>
  <c r="M80" i="202"/>
  <c r="M78" i="202"/>
  <c r="M82" i="202"/>
  <c r="M84" i="202"/>
  <c r="M77" i="202"/>
  <c r="M81" i="202"/>
  <c r="M74" i="202"/>
  <c r="M106" i="202"/>
  <c r="M114" i="202"/>
  <c r="M107" i="202"/>
  <c r="M107" i="200"/>
  <c r="M112" i="200"/>
  <c r="M117" i="200"/>
  <c r="M106" i="200"/>
  <c r="M105" i="200"/>
  <c r="M113" i="200"/>
  <c r="L117" i="200"/>
  <c r="M114" i="200"/>
  <c r="M115" i="200"/>
  <c r="M109" i="200"/>
  <c r="M76" i="197"/>
  <c r="M81" i="197"/>
  <c r="M73" i="197"/>
  <c r="M114" i="197"/>
  <c r="M110" i="197"/>
  <c r="M106" i="197"/>
  <c r="M113" i="197"/>
  <c r="M115" i="197"/>
  <c r="M107" i="197"/>
  <c r="M111" i="197"/>
  <c r="M108" i="197"/>
  <c r="M112" i="197"/>
  <c r="M109" i="197"/>
  <c r="M115" i="199"/>
  <c r="M116" i="199"/>
  <c r="M112" i="199"/>
  <c r="M108" i="199"/>
  <c r="M117" i="199"/>
  <c r="M105" i="199"/>
  <c r="M114" i="199"/>
  <c r="M110" i="199"/>
  <c r="M109" i="199"/>
  <c r="M111" i="199"/>
  <c r="M107" i="199"/>
  <c r="L117" i="199"/>
  <c r="M113" i="199"/>
  <c r="M106" i="199"/>
  <c r="M132" i="200"/>
  <c r="M123" i="200"/>
  <c r="M125" i="200"/>
  <c r="M126" i="200"/>
  <c r="M130" i="200"/>
  <c r="M131" i="200"/>
  <c r="M124" i="200"/>
  <c r="M129" i="200"/>
  <c r="M128" i="200"/>
  <c r="M76" i="202"/>
  <c r="M110" i="200"/>
  <c r="M82" i="197"/>
  <c r="M133" i="202"/>
  <c r="L133" i="202"/>
  <c r="L85" i="202"/>
  <c r="M85" i="202"/>
  <c r="M117" i="201"/>
  <c r="L117" i="201"/>
  <c r="L85" i="201"/>
  <c r="M85" i="201"/>
  <c r="M133" i="200"/>
  <c r="L133" i="200"/>
  <c r="M133" i="198"/>
  <c r="L133" i="198"/>
  <c r="L117" i="197"/>
  <c r="M117" i="197"/>
  <c r="I33" i="215" l="1"/>
  <c r="I15" i="215"/>
  <c r="J52" i="232"/>
  <c r="M109" i="202"/>
  <c r="M111" i="200"/>
  <c r="M74" i="197"/>
  <c r="L117" i="202"/>
  <c r="M110" i="202"/>
  <c r="L22" i="232"/>
  <c r="L51" i="232"/>
  <c r="M79" i="197"/>
  <c r="M77" i="197"/>
  <c r="M80" i="197"/>
  <c r="M112" i="202"/>
  <c r="M115" i="202"/>
  <c r="M108" i="202"/>
  <c r="M113" i="202"/>
  <c r="M107" i="201"/>
  <c r="M108" i="201"/>
  <c r="M110" i="201"/>
  <c r="K22" i="232"/>
  <c r="M108" i="200"/>
  <c r="M78" i="197"/>
  <c r="M84" i="197"/>
  <c r="M111" i="202"/>
  <c r="M83" i="197"/>
  <c r="M75" i="197"/>
  <c r="M116" i="202"/>
  <c r="M105" i="202"/>
  <c r="M113" i="201"/>
  <c r="M109" i="201"/>
  <c r="L85" i="197"/>
  <c r="M123" i="201"/>
  <c r="M77" i="198"/>
  <c r="L51" i="223"/>
  <c r="L19" i="223"/>
  <c r="M76" i="196"/>
  <c r="M80" i="196"/>
  <c r="M99" i="200"/>
  <c r="M130" i="201"/>
  <c r="M74" i="198"/>
  <c r="K24" i="239"/>
  <c r="M78" i="196"/>
  <c r="M77" i="196"/>
  <c r="M73" i="196"/>
  <c r="M74" i="196"/>
  <c r="M105" i="198"/>
  <c r="M129" i="199"/>
  <c r="M99" i="199"/>
  <c r="M127" i="199"/>
  <c r="M77" i="200"/>
  <c r="M75" i="200"/>
  <c r="M89" i="200"/>
  <c r="M128" i="201"/>
  <c r="M122" i="201"/>
  <c r="M83" i="196"/>
  <c r="M82" i="196"/>
  <c r="M75" i="196"/>
  <c r="M127" i="201"/>
  <c r="L16" i="224"/>
  <c r="L44" i="224"/>
  <c r="I117" i="197"/>
  <c r="I31" i="215"/>
  <c r="E35" i="215"/>
  <c r="I25" i="215"/>
  <c r="F52" i="240"/>
  <c r="K45" i="216"/>
  <c r="L45" i="216"/>
  <c r="J51" i="216"/>
  <c r="K27" i="216"/>
  <c r="L27" i="216"/>
  <c r="K17" i="216"/>
  <c r="L17" i="216"/>
  <c r="K47" i="217"/>
  <c r="J51" i="217"/>
  <c r="J22" i="217"/>
  <c r="K16" i="217"/>
  <c r="K19" i="218"/>
  <c r="J22" i="218"/>
  <c r="I34" i="215"/>
  <c r="E52" i="239"/>
  <c r="H52" i="216"/>
  <c r="F35" i="215"/>
  <c r="J44" i="216"/>
  <c r="K38" i="216"/>
  <c r="K26" i="216"/>
  <c r="L26" i="216"/>
  <c r="L21" i="216"/>
  <c r="K21" i="216"/>
  <c r="K16" i="216"/>
  <c r="J22" i="216"/>
  <c r="K42" i="217"/>
  <c r="J44" i="217"/>
  <c r="K23" i="217"/>
  <c r="J29" i="217"/>
  <c r="K23" i="218"/>
  <c r="J29" i="218"/>
  <c r="F44" i="238"/>
  <c r="F52" i="238" s="1"/>
  <c r="J25" i="216"/>
  <c r="H29" i="217"/>
  <c r="H52" i="217" s="1"/>
  <c r="J38" i="220"/>
  <c r="I51" i="221"/>
  <c r="K51" i="221" s="1"/>
  <c r="G52" i="221"/>
  <c r="D52" i="221"/>
  <c r="J50" i="236"/>
  <c r="H38" i="235"/>
  <c r="I22" i="216"/>
  <c r="I52" i="216" s="1"/>
  <c r="J20" i="220"/>
  <c r="J18" i="220"/>
  <c r="I51" i="216"/>
  <c r="K43" i="227"/>
  <c r="L43" i="227"/>
  <c r="J23" i="221"/>
  <c r="I44" i="225"/>
  <c r="J42" i="226"/>
  <c r="J46" i="230"/>
  <c r="F51" i="230"/>
  <c r="H44" i="224"/>
  <c r="H52" i="224" s="1"/>
  <c r="J41" i="228"/>
  <c r="J27" i="229"/>
  <c r="J19" i="229"/>
  <c r="H22" i="229"/>
  <c r="H52" i="229" s="1"/>
  <c r="F43" i="242"/>
  <c r="I43" i="230"/>
  <c r="I44" i="230" s="1"/>
  <c r="I50" i="235"/>
  <c r="I51" i="235" s="1"/>
  <c r="I51" i="227"/>
  <c r="D52" i="226"/>
  <c r="J41" i="227"/>
  <c r="J25" i="227"/>
  <c r="G52" i="227"/>
  <c r="J50" i="228"/>
  <c r="J40" i="228"/>
  <c r="J38" i="228"/>
  <c r="J16" i="229"/>
  <c r="G51" i="230"/>
  <c r="G52" i="230" s="1"/>
  <c r="F44" i="230"/>
  <c r="F52" i="230" s="1"/>
  <c r="J43" i="231"/>
  <c r="J35" i="231"/>
  <c r="F23" i="242"/>
  <c r="F22" i="230"/>
  <c r="J47" i="231"/>
  <c r="I46" i="231"/>
  <c r="H36" i="231"/>
  <c r="J36" i="231" s="1"/>
  <c r="H28" i="231"/>
  <c r="E22" i="231"/>
  <c r="E52" i="231" s="1"/>
  <c r="I49" i="233"/>
  <c r="J49" i="233" s="1"/>
  <c r="D46" i="235"/>
  <c r="H46" i="233"/>
  <c r="D51" i="233"/>
  <c r="D52" i="233" s="1"/>
  <c r="F38" i="235"/>
  <c r="J31" i="235"/>
  <c r="H46" i="238"/>
  <c r="I41" i="238"/>
  <c r="J41" i="238" s="1"/>
  <c r="I41" i="231"/>
  <c r="I44" i="231" s="1"/>
  <c r="I33" i="231"/>
  <c r="J19" i="231"/>
  <c r="I42" i="235"/>
  <c r="J42" i="235" s="1"/>
  <c r="H38" i="233"/>
  <c r="H37" i="235"/>
  <c r="J37" i="235" s="1"/>
  <c r="I24" i="238"/>
  <c r="H48" i="231"/>
  <c r="H30" i="231"/>
  <c r="J30" i="231" s="1"/>
  <c r="D47" i="235"/>
  <c r="H47" i="235" s="1"/>
  <c r="J47" i="235" s="1"/>
  <c r="H47" i="233"/>
  <c r="J47" i="233" s="1"/>
  <c r="E40" i="235"/>
  <c r="H40" i="235" s="1"/>
  <c r="J40" i="235" s="1"/>
  <c r="H40" i="233"/>
  <c r="J40" i="233" s="1"/>
  <c r="J35" i="233"/>
  <c r="J36" i="234"/>
  <c r="J30" i="234"/>
  <c r="J24" i="234"/>
  <c r="I28" i="238"/>
  <c r="J28" i="238" s="1"/>
  <c r="J42" i="237"/>
  <c r="I35" i="233"/>
  <c r="G30" i="235"/>
  <c r="I30" i="235" s="1"/>
  <c r="J30" i="235" s="1"/>
  <c r="E28" i="235"/>
  <c r="H28" i="235" s="1"/>
  <c r="G25" i="235"/>
  <c r="I25" i="235" s="1"/>
  <c r="J25" i="235" s="1"/>
  <c r="G23" i="235"/>
  <c r="H20" i="233"/>
  <c r="E16" i="235"/>
  <c r="F51" i="234"/>
  <c r="F52" i="234" s="1"/>
  <c r="F51" i="236"/>
  <c r="F52" i="236" s="1"/>
  <c r="H46" i="236"/>
  <c r="I28" i="236"/>
  <c r="J28" i="236" s="1"/>
  <c r="I25" i="236"/>
  <c r="J25" i="236" s="1"/>
  <c r="I24" i="236"/>
  <c r="I29" i="236" s="1"/>
  <c r="I21" i="236"/>
  <c r="J21" i="236" s="1"/>
  <c r="I20" i="236"/>
  <c r="E18" i="238"/>
  <c r="H18" i="238" s="1"/>
  <c r="J18" i="238" s="1"/>
  <c r="E17" i="238"/>
  <c r="D44" i="237"/>
  <c r="H36" i="237"/>
  <c r="J36" i="237" s="1"/>
  <c r="I32" i="237"/>
  <c r="J32" i="237" s="1"/>
  <c r="I25" i="237"/>
  <c r="I21" i="237"/>
  <c r="I17" i="237"/>
  <c r="J17" i="237" s="1"/>
  <c r="D22" i="237"/>
  <c r="H49" i="239"/>
  <c r="J49" i="239" s="1"/>
  <c r="H46" i="241"/>
  <c r="J21" i="240"/>
  <c r="D35" i="235"/>
  <c r="E51" i="236"/>
  <c r="E52" i="236" s="1"/>
  <c r="D49" i="238"/>
  <c r="I40" i="236"/>
  <c r="I44" i="236" s="1"/>
  <c r="E37" i="238"/>
  <c r="H37" i="238" s="1"/>
  <c r="J37" i="238" s="1"/>
  <c r="I36" i="236"/>
  <c r="J36" i="236" s="1"/>
  <c r="H33" i="236"/>
  <c r="J33" i="236" s="1"/>
  <c r="H30" i="236"/>
  <c r="G20" i="238"/>
  <c r="I20" i="238" s="1"/>
  <c r="D29" i="237"/>
  <c r="J49" i="240"/>
  <c r="J27" i="240"/>
  <c r="I39" i="234"/>
  <c r="H21" i="237"/>
  <c r="I16" i="237"/>
  <c r="J16" i="237" s="1"/>
  <c r="I50" i="239"/>
  <c r="I51" i="239" s="1"/>
  <c r="G50" i="241"/>
  <c r="H47" i="239"/>
  <c r="E47" i="241"/>
  <c r="J17" i="241"/>
  <c r="I33" i="237"/>
  <c r="J33" i="237" s="1"/>
  <c r="J24" i="237"/>
  <c r="I49" i="241"/>
  <c r="H43" i="241"/>
  <c r="J37" i="240"/>
  <c r="J35" i="240"/>
  <c r="J31" i="240"/>
  <c r="H43" i="239"/>
  <c r="G38" i="241"/>
  <c r="H35" i="239"/>
  <c r="J35" i="239" s="1"/>
  <c r="H27" i="239"/>
  <c r="F24" i="241"/>
  <c r="E23" i="241"/>
  <c r="D19" i="241"/>
  <c r="D44" i="240"/>
  <c r="D29" i="240"/>
  <c r="D52" i="240" s="1"/>
  <c r="G44" i="239"/>
  <c r="G52" i="239" s="1"/>
  <c r="K33" i="237" l="1"/>
  <c r="K16" i="237"/>
  <c r="K21" i="236"/>
  <c r="K41" i="238"/>
  <c r="J44" i="238"/>
  <c r="K25" i="235"/>
  <c r="J20" i="238"/>
  <c r="I22" i="238"/>
  <c r="I52" i="238" s="1"/>
  <c r="K25" i="236"/>
  <c r="K28" i="238"/>
  <c r="K35" i="239"/>
  <c r="J47" i="239"/>
  <c r="H51" i="239"/>
  <c r="K49" i="239"/>
  <c r="J46" i="236"/>
  <c r="H51" i="236"/>
  <c r="I24" i="241"/>
  <c r="F29" i="241"/>
  <c r="H44" i="239"/>
  <c r="J43" i="239"/>
  <c r="J43" i="241"/>
  <c r="H44" i="241"/>
  <c r="K17" i="241"/>
  <c r="K27" i="240"/>
  <c r="J29" i="240"/>
  <c r="J52" i="240" s="1"/>
  <c r="J30" i="236"/>
  <c r="H52" i="236"/>
  <c r="K21" i="240"/>
  <c r="J22" i="240"/>
  <c r="K32" i="237"/>
  <c r="K18" i="238"/>
  <c r="K42" i="237"/>
  <c r="K36" i="234"/>
  <c r="K47" i="233"/>
  <c r="J24" i="238"/>
  <c r="I29" i="238"/>
  <c r="K19" i="231"/>
  <c r="J22" i="231"/>
  <c r="K31" i="235"/>
  <c r="H46" i="235"/>
  <c r="D51" i="235"/>
  <c r="K36" i="231"/>
  <c r="I23" i="242"/>
  <c r="F29" i="242"/>
  <c r="F52" i="242"/>
  <c r="K40" i="228"/>
  <c r="L40" i="228"/>
  <c r="K41" i="227"/>
  <c r="J44" i="227"/>
  <c r="I43" i="242"/>
  <c r="F44" i="242"/>
  <c r="L41" i="228"/>
  <c r="K41" i="228"/>
  <c r="K42" i="226"/>
  <c r="J44" i="226"/>
  <c r="K44" i="216"/>
  <c r="J50" i="239"/>
  <c r="L22" i="217"/>
  <c r="J52" i="217"/>
  <c r="K22" i="217"/>
  <c r="F52" i="241"/>
  <c r="I44" i="238"/>
  <c r="I52" i="239"/>
  <c r="K35" i="240"/>
  <c r="J27" i="239"/>
  <c r="H29" i="239"/>
  <c r="H52" i="239" s="1"/>
  <c r="K31" i="240"/>
  <c r="H47" i="241"/>
  <c r="J47" i="241" s="1"/>
  <c r="E51" i="241"/>
  <c r="I22" i="237"/>
  <c r="K49" i="240"/>
  <c r="J51" i="240"/>
  <c r="K33" i="236"/>
  <c r="H49" i="238"/>
  <c r="J49" i="238" s="1"/>
  <c r="D51" i="238"/>
  <c r="D52" i="238" s="1"/>
  <c r="J46" i="241"/>
  <c r="H51" i="241"/>
  <c r="K17" i="237"/>
  <c r="K36" i="237"/>
  <c r="K28" i="236"/>
  <c r="E22" i="235"/>
  <c r="H16" i="235"/>
  <c r="J28" i="235"/>
  <c r="H29" i="235"/>
  <c r="K35" i="233"/>
  <c r="K47" i="235"/>
  <c r="K37" i="235"/>
  <c r="F44" i="235"/>
  <c r="I38" i="235"/>
  <c r="I44" i="235" s="1"/>
  <c r="F52" i="235"/>
  <c r="K49" i="233"/>
  <c r="J46" i="231"/>
  <c r="I51" i="231"/>
  <c r="I52" i="231" s="1"/>
  <c r="K50" i="228"/>
  <c r="L50" i="228"/>
  <c r="J51" i="228"/>
  <c r="J33" i="231"/>
  <c r="I52" i="225"/>
  <c r="K52" i="225" s="1"/>
  <c r="K44" i="225"/>
  <c r="J38" i="235"/>
  <c r="H44" i="235"/>
  <c r="K25" i="216"/>
  <c r="J29" i="216"/>
  <c r="L25" i="216"/>
  <c r="L29" i="217"/>
  <c r="K29" i="217"/>
  <c r="J52" i="216"/>
  <c r="L44" i="216" s="1"/>
  <c r="K22" i="216"/>
  <c r="L22" i="216"/>
  <c r="I51" i="233"/>
  <c r="I52" i="233" s="1"/>
  <c r="J49" i="241"/>
  <c r="J24" i="236"/>
  <c r="K22" i="218"/>
  <c r="J52" i="218"/>
  <c r="L22" i="218" s="1"/>
  <c r="L51" i="217"/>
  <c r="K51" i="217"/>
  <c r="H19" i="241"/>
  <c r="D22" i="241"/>
  <c r="D52" i="241"/>
  <c r="K24" i="237"/>
  <c r="J21" i="237"/>
  <c r="H22" i="237"/>
  <c r="H52" i="237" s="1"/>
  <c r="K36" i="236"/>
  <c r="K30" i="235"/>
  <c r="K24" i="234"/>
  <c r="J29" i="234"/>
  <c r="K40" i="233"/>
  <c r="K30" i="231"/>
  <c r="J38" i="233"/>
  <c r="H44" i="233"/>
  <c r="K47" i="231"/>
  <c r="K35" i="231"/>
  <c r="K16" i="229"/>
  <c r="L16" i="229"/>
  <c r="J22" i="229"/>
  <c r="J41" i="231"/>
  <c r="K19" i="229"/>
  <c r="L19" i="229"/>
  <c r="K23" i="221"/>
  <c r="J29" i="221"/>
  <c r="K18" i="220"/>
  <c r="J22" i="220"/>
  <c r="E29" i="235"/>
  <c r="E52" i="235" s="1"/>
  <c r="J50" i="235"/>
  <c r="J20" i="236"/>
  <c r="E44" i="235"/>
  <c r="I22" i="236"/>
  <c r="I52" i="236" s="1"/>
  <c r="I35" i="215"/>
  <c r="J52" i="226"/>
  <c r="J20" i="233"/>
  <c r="H22" i="233"/>
  <c r="H52" i="233" s="1"/>
  <c r="H23" i="241"/>
  <c r="E29" i="241"/>
  <c r="E52" i="241"/>
  <c r="G44" i="241"/>
  <c r="G52" i="241" s="1"/>
  <c r="I38" i="241"/>
  <c r="K37" i="240"/>
  <c r="G51" i="241"/>
  <c r="I50" i="241"/>
  <c r="J50" i="241" s="1"/>
  <c r="I44" i="234"/>
  <c r="J39" i="234"/>
  <c r="I52" i="234"/>
  <c r="G22" i="238"/>
  <c r="G52" i="238" s="1"/>
  <c r="K37" i="238"/>
  <c r="H35" i="235"/>
  <c r="J35" i="235" s="1"/>
  <c r="D52" i="235"/>
  <c r="D52" i="237"/>
  <c r="I29" i="237"/>
  <c r="I52" i="237" s="1"/>
  <c r="J25" i="237"/>
  <c r="H17" i="238"/>
  <c r="E22" i="238"/>
  <c r="E52" i="238"/>
  <c r="G29" i="235"/>
  <c r="G52" i="235" s="1"/>
  <c r="I23" i="235"/>
  <c r="K30" i="234"/>
  <c r="K40" i="235"/>
  <c r="J48" i="231"/>
  <c r="H51" i="231"/>
  <c r="K42" i="235"/>
  <c r="J46" i="238"/>
  <c r="H51" i="238"/>
  <c r="J46" i="233"/>
  <c r="H51" i="233"/>
  <c r="J28" i="231"/>
  <c r="H29" i="231"/>
  <c r="H52" i="231"/>
  <c r="K43" i="231"/>
  <c r="K38" i="228"/>
  <c r="L38" i="228"/>
  <c r="J44" i="228"/>
  <c r="J52" i="228"/>
  <c r="K25" i="227"/>
  <c r="J29" i="227"/>
  <c r="J52" i="227" s="1"/>
  <c r="I52" i="227"/>
  <c r="K51" i="227"/>
  <c r="J43" i="230"/>
  <c r="I52" i="230"/>
  <c r="K27" i="229"/>
  <c r="J29" i="229"/>
  <c r="J52" i="229" s="1"/>
  <c r="L27" i="229"/>
  <c r="K46" i="230"/>
  <c r="J51" i="230"/>
  <c r="K20" i="220"/>
  <c r="K50" i="236"/>
  <c r="J44" i="220"/>
  <c r="K38" i="220"/>
  <c r="K29" i="218"/>
  <c r="L29" i="218"/>
  <c r="K44" i="217"/>
  <c r="L44" i="217"/>
  <c r="J40" i="236"/>
  <c r="I52" i="221"/>
  <c r="K51" i="216"/>
  <c r="L51" i="216"/>
  <c r="J44" i="237"/>
  <c r="K52" i="232"/>
  <c r="L47" i="232"/>
  <c r="L42" i="232"/>
  <c r="L43" i="232"/>
  <c r="L34" i="232"/>
  <c r="L31" i="232"/>
  <c r="L18" i="232"/>
  <c r="L23" i="232"/>
  <c r="L32" i="232"/>
  <c r="L41" i="232"/>
  <c r="L21" i="232"/>
  <c r="L17" i="232"/>
  <c r="L35" i="232"/>
  <c r="L36" i="232"/>
  <c r="L39" i="232"/>
  <c r="L48" i="232"/>
  <c r="L26" i="232"/>
  <c r="L16" i="232"/>
  <c r="L29" i="232"/>
  <c r="L33" i="232"/>
  <c r="L50" i="232"/>
  <c r="L49" i="232"/>
  <c r="L20" i="232"/>
  <c r="L40" i="232"/>
  <c r="L37" i="232"/>
  <c r="L45" i="232"/>
  <c r="L52" i="232"/>
  <c r="L25" i="232"/>
  <c r="L19" i="232"/>
  <c r="L24" i="232"/>
  <c r="L30" i="232"/>
  <c r="L28" i="232"/>
  <c r="L27" i="232"/>
  <c r="L46" i="232"/>
  <c r="L38" i="232"/>
  <c r="L44" i="232"/>
  <c r="L51" i="229" l="1"/>
  <c r="K52" i="229"/>
  <c r="L35" i="229"/>
  <c r="L30" i="229"/>
  <c r="L48" i="229"/>
  <c r="L52" i="229"/>
  <c r="L34" i="229"/>
  <c r="L18" i="229"/>
  <c r="L44" i="229"/>
  <c r="L33" i="229"/>
  <c r="L36" i="229"/>
  <c r="L32" i="229"/>
  <c r="L31" i="229"/>
  <c r="L37" i="229"/>
  <c r="L24" i="229"/>
  <c r="L39" i="229"/>
  <c r="L19" i="227"/>
  <c r="K52" i="227"/>
  <c r="L47" i="227"/>
  <c r="L32" i="227"/>
  <c r="L34" i="227"/>
  <c r="L22" i="227"/>
  <c r="L18" i="227"/>
  <c r="L24" i="227"/>
  <c r="L27" i="227"/>
  <c r="L37" i="227"/>
  <c r="L28" i="227"/>
  <c r="L46" i="227"/>
  <c r="L42" i="227"/>
  <c r="L38" i="227"/>
  <c r="L48" i="227"/>
  <c r="L51" i="227"/>
  <c r="L36" i="227"/>
  <c r="L31" i="227"/>
  <c r="L33" i="227"/>
  <c r="L50" i="227"/>
  <c r="L17" i="227"/>
  <c r="L20" i="227"/>
  <c r="L35" i="227"/>
  <c r="L39" i="227"/>
  <c r="L16" i="227"/>
  <c r="L30" i="227"/>
  <c r="L45" i="227"/>
  <c r="L49" i="227"/>
  <c r="L40" i="227"/>
  <c r="L52" i="227"/>
  <c r="L21" i="227"/>
  <c r="L41" i="227"/>
  <c r="L25" i="227"/>
  <c r="L17" i="240"/>
  <c r="L43" i="240"/>
  <c r="L28" i="240"/>
  <c r="L26" i="240"/>
  <c r="L46" i="240"/>
  <c r="L32" i="240"/>
  <c r="L16" i="240"/>
  <c r="L33" i="240"/>
  <c r="L36" i="240"/>
  <c r="L39" i="240"/>
  <c r="L18" i="240"/>
  <c r="L45" i="240"/>
  <c r="L30" i="240"/>
  <c r="L23" i="240"/>
  <c r="K52" i="240"/>
  <c r="L25" i="240"/>
  <c r="L47" i="240"/>
  <c r="L40" i="240"/>
  <c r="L34" i="240"/>
  <c r="L41" i="240"/>
  <c r="L20" i="240"/>
  <c r="L24" i="240"/>
  <c r="L52" i="240"/>
  <c r="L19" i="240"/>
  <c r="L50" i="240"/>
  <c r="L48" i="240"/>
  <c r="L42" i="240"/>
  <c r="L38" i="240"/>
  <c r="L44" i="240"/>
  <c r="L31" i="240"/>
  <c r="L27" i="240"/>
  <c r="L37" i="240"/>
  <c r="L21" i="240"/>
  <c r="L35" i="240"/>
  <c r="L49" i="240"/>
  <c r="K51" i="230"/>
  <c r="K50" i="235"/>
  <c r="K22" i="220"/>
  <c r="K29" i="221"/>
  <c r="K41" i="231"/>
  <c r="J44" i="231"/>
  <c r="K29" i="234"/>
  <c r="K33" i="231"/>
  <c r="J16" i="235"/>
  <c r="H22" i="235"/>
  <c r="H52" i="235"/>
  <c r="K50" i="239"/>
  <c r="K44" i="226"/>
  <c r="L44" i="226"/>
  <c r="K46" i="236"/>
  <c r="J51" i="236"/>
  <c r="K47" i="239"/>
  <c r="J51" i="239"/>
  <c r="L22" i="228"/>
  <c r="L52" i="228"/>
  <c r="L36" i="228"/>
  <c r="L30" i="228"/>
  <c r="L29" i="228"/>
  <c r="L46" i="228"/>
  <c r="L37" i="228"/>
  <c r="K52" i="228"/>
  <c r="L31" i="228"/>
  <c r="L34" i="228"/>
  <c r="L32" i="228"/>
  <c r="L42" i="228"/>
  <c r="L21" i="228"/>
  <c r="L23" i="228"/>
  <c r="K28" i="231"/>
  <c r="J29" i="231"/>
  <c r="K46" i="238"/>
  <c r="J51" i="238"/>
  <c r="K48" i="231"/>
  <c r="K39" i="234"/>
  <c r="J44" i="234"/>
  <c r="K21" i="237"/>
  <c r="K24" i="236"/>
  <c r="J29" i="236"/>
  <c r="J44" i="235"/>
  <c r="K38" i="235"/>
  <c r="K51" i="228"/>
  <c r="L51" i="228"/>
  <c r="K46" i="231"/>
  <c r="J51" i="231"/>
  <c r="K49" i="238"/>
  <c r="L51" i="240"/>
  <c r="K51" i="240"/>
  <c r="J43" i="242"/>
  <c r="I44" i="242"/>
  <c r="I29" i="242"/>
  <c r="J23" i="242"/>
  <c r="I52" i="242"/>
  <c r="J46" i="235"/>
  <c r="H51" i="235"/>
  <c r="J52" i="231"/>
  <c r="L41" i="231" s="1"/>
  <c r="K24" i="238"/>
  <c r="J29" i="238"/>
  <c r="K30" i="236"/>
  <c r="J22" i="237"/>
  <c r="I51" i="241"/>
  <c r="K44" i="220"/>
  <c r="K43" i="230"/>
  <c r="J44" i="230"/>
  <c r="J52" i="230"/>
  <c r="L43" i="230" s="1"/>
  <c r="K44" i="228"/>
  <c r="L44" i="228"/>
  <c r="J23" i="235"/>
  <c r="I29" i="235"/>
  <c r="I52" i="235" s="1"/>
  <c r="J17" i="238"/>
  <c r="H22" i="238"/>
  <c r="H52" i="238" s="1"/>
  <c r="K20" i="233"/>
  <c r="J22" i="233"/>
  <c r="J52" i="221"/>
  <c r="L22" i="229"/>
  <c r="K22" i="229"/>
  <c r="K38" i="233"/>
  <c r="J44" i="233"/>
  <c r="K49" i="241"/>
  <c r="L24" i="216"/>
  <c r="K52" i="216"/>
  <c r="L36" i="216"/>
  <c r="L31" i="216"/>
  <c r="L18" i="216"/>
  <c r="L40" i="216"/>
  <c r="L38" i="216"/>
  <c r="L32" i="216"/>
  <c r="L19" i="216"/>
  <c r="L33" i="216"/>
  <c r="L43" i="216"/>
  <c r="L41" i="216"/>
  <c r="L49" i="216"/>
  <c r="L23" i="216"/>
  <c r="L46" i="216"/>
  <c r="L30" i="216"/>
  <c r="L39" i="216"/>
  <c r="L37" i="216"/>
  <c r="L16" i="216"/>
  <c r="L52" i="216"/>
  <c r="L47" i="216"/>
  <c r="L34" i="216"/>
  <c r="L35" i="216"/>
  <c r="L28" i="216"/>
  <c r="L20" i="216"/>
  <c r="L50" i="216"/>
  <c r="K29" i="216"/>
  <c r="L29" i="216"/>
  <c r="K28" i="235"/>
  <c r="K46" i="241"/>
  <c r="J51" i="241"/>
  <c r="K47" i="241"/>
  <c r="L24" i="217"/>
  <c r="L17" i="217"/>
  <c r="L40" i="217"/>
  <c r="K52" i="217"/>
  <c r="L47" i="217"/>
  <c r="L25" i="217"/>
  <c r="L39" i="217"/>
  <c r="L27" i="217"/>
  <c r="L43" i="217"/>
  <c r="L26" i="217"/>
  <c r="L23" i="217"/>
  <c r="L52" i="217"/>
  <c r="L50" i="217"/>
  <c r="L19" i="217"/>
  <c r="L28" i="217"/>
  <c r="L18" i="217"/>
  <c r="L45" i="217"/>
  <c r="L36" i="217"/>
  <c r="L20" i="217"/>
  <c r="L33" i="217"/>
  <c r="L41" i="217"/>
  <c r="L32" i="217"/>
  <c r="L21" i="217"/>
  <c r="L49" i="217"/>
  <c r="L31" i="217"/>
  <c r="L35" i="217"/>
  <c r="L42" i="217"/>
  <c r="L37" i="217"/>
  <c r="L34" i="217"/>
  <c r="L48" i="217"/>
  <c r="L16" i="217"/>
  <c r="L46" i="217"/>
  <c r="L38" i="217"/>
  <c r="L30" i="217"/>
  <c r="K22" i="231"/>
  <c r="L22" i="231"/>
  <c r="L22" i="240"/>
  <c r="K22" i="240"/>
  <c r="K43" i="241"/>
  <c r="I29" i="241"/>
  <c r="I52" i="241" s="1"/>
  <c r="J24" i="241"/>
  <c r="K20" i="238"/>
  <c r="K44" i="237"/>
  <c r="K40" i="236"/>
  <c r="J44" i="236"/>
  <c r="K29" i="229"/>
  <c r="L29" i="229"/>
  <c r="K29" i="227"/>
  <c r="L29" i="227"/>
  <c r="K46" i="233"/>
  <c r="J51" i="233"/>
  <c r="K25" i="237"/>
  <c r="K35" i="235"/>
  <c r="K50" i="241"/>
  <c r="J38" i="241"/>
  <c r="I44" i="241"/>
  <c r="J23" i="241"/>
  <c r="H29" i="241"/>
  <c r="L27" i="226"/>
  <c r="L49" i="226"/>
  <c r="L20" i="226"/>
  <c r="L43" i="226"/>
  <c r="L47" i="226"/>
  <c r="L18" i="226"/>
  <c r="L35" i="226"/>
  <c r="L17" i="226"/>
  <c r="L52" i="226"/>
  <c r="L46" i="226"/>
  <c r="L39" i="226"/>
  <c r="L45" i="226"/>
  <c r="L36" i="226"/>
  <c r="L41" i="226"/>
  <c r="L16" i="226"/>
  <c r="L23" i="226"/>
  <c r="L26" i="226"/>
  <c r="L50" i="226"/>
  <c r="L25" i="226"/>
  <c r="L37" i="226"/>
  <c r="L28" i="226"/>
  <c r="L31" i="226"/>
  <c r="L40" i="226"/>
  <c r="L19" i="226"/>
  <c r="L51" i="226"/>
  <c r="L48" i="226"/>
  <c r="L24" i="226"/>
  <c r="L22" i="226"/>
  <c r="K52" i="226"/>
  <c r="L32" i="226"/>
  <c r="L38" i="226"/>
  <c r="L29" i="226"/>
  <c r="L30" i="226"/>
  <c r="L34" i="226"/>
  <c r="L33" i="226"/>
  <c r="L21" i="226"/>
  <c r="K20" i="236"/>
  <c r="J22" i="236"/>
  <c r="J52" i="236" s="1"/>
  <c r="J52" i="220"/>
  <c r="L22" i="220" s="1"/>
  <c r="J29" i="237"/>
  <c r="J19" i="241"/>
  <c r="H22" i="241"/>
  <c r="H52" i="241"/>
  <c r="L34" i="218"/>
  <c r="L52" i="218"/>
  <c r="L43" i="218"/>
  <c r="L19" i="218"/>
  <c r="L35" i="218"/>
  <c r="L16" i="218"/>
  <c r="L31" i="218"/>
  <c r="L21" i="218"/>
  <c r="L38" i="218"/>
  <c r="L41" i="218"/>
  <c r="L28" i="218"/>
  <c r="L47" i="218"/>
  <c r="L40" i="218"/>
  <c r="L39" i="218"/>
  <c r="L50" i="218"/>
  <c r="L18" i="218"/>
  <c r="L45" i="218"/>
  <c r="L26" i="218"/>
  <c r="L44" i="218"/>
  <c r="K52" i="218"/>
  <c r="L23" i="218"/>
  <c r="L27" i="218"/>
  <c r="L33" i="218"/>
  <c r="L25" i="218"/>
  <c r="L20" i="218"/>
  <c r="L49" i="218"/>
  <c r="L51" i="218"/>
  <c r="L30" i="218"/>
  <c r="L36" i="218"/>
  <c r="L42" i="218"/>
  <c r="L32" i="218"/>
  <c r="L24" i="218"/>
  <c r="L48" i="218"/>
  <c r="L37" i="218"/>
  <c r="L17" i="218"/>
  <c r="L46" i="218"/>
  <c r="K27" i="239"/>
  <c r="J29" i="239"/>
  <c r="J52" i="239"/>
  <c r="L42" i="226"/>
  <c r="K44" i="227"/>
  <c r="L44" i="227"/>
  <c r="K29" i="240"/>
  <c r="L29" i="240"/>
  <c r="K43" i="239"/>
  <c r="J44" i="239"/>
  <c r="K44" i="238"/>
  <c r="K52" i="236" l="1"/>
  <c r="L17" i="236"/>
  <c r="L32" i="236"/>
  <c r="L34" i="236"/>
  <c r="L41" i="236"/>
  <c r="L45" i="236"/>
  <c r="L16" i="236"/>
  <c r="L18" i="236"/>
  <c r="L52" i="236"/>
  <c r="L37" i="236"/>
  <c r="L26" i="236"/>
  <c r="L27" i="236"/>
  <c r="L39" i="236"/>
  <c r="L31" i="236"/>
  <c r="L42" i="236"/>
  <c r="L43" i="236"/>
  <c r="L49" i="236"/>
  <c r="L35" i="236"/>
  <c r="L38" i="236"/>
  <c r="L48" i="236"/>
  <c r="L47" i="236"/>
  <c r="L19" i="236"/>
  <c r="L23" i="236"/>
  <c r="L21" i="236"/>
  <c r="L50" i="236"/>
  <c r="L25" i="236"/>
  <c r="L33" i="236"/>
  <c r="L28" i="236"/>
  <c r="L36" i="236"/>
  <c r="L46" i="236"/>
  <c r="L24" i="236"/>
  <c r="L20" i="236"/>
  <c r="L30" i="236"/>
  <c r="L40" i="236"/>
  <c r="L48" i="239"/>
  <c r="L23" i="239"/>
  <c r="L31" i="239"/>
  <c r="L42" i="239"/>
  <c r="L20" i="239"/>
  <c r="L30" i="239"/>
  <c r="L25" i="239"/>
  <c r="L45" i="239"/>
  <c r="L52" i="239"/>
  <c r="L32" i="239"/>
  <c r="L19" i="239"/>
  <c r="L18" i="239"/>
  <c r="L28" i="239"/>
  <c r="L46" i="239"/>
  <c r="L41" i="239"/>
  <c r="L16" i="239"/>
  <c r="L22" i="239"/>
  <c r="K52" i="239"/>
  <c r="L24" i="239"/>
  <c r="L39" i="239"/>
  <c r="L26" i="239"/>
  <c r="L21" i="239"/>
  <c r="L38" i="239"/>
  <c r="L17" i="239"/>
  <c r="L36" i="239"/>
  <c r="L34" i="239"/>
  <c r="L40" i="239"/>
  <c r="L33" i="239"/>
  <c r="L37" i="239"/>
  <c r="L35" i="239"/>
  <c r="L49" i="239"/>
  <c r="L27" i="239"/>
  <c r="K19" i="241"/>
  <c r="J22" i="241"/>
  <c r="J52" i="241" s="1"/>
  <c r="J29" i="241"/>
  <c r="K23" i="241"/>
  <c r="K44" i="233"/>
  <c r="L25" i="221"/>
  <c r="L43" i="221"/>
  <c r="L30" i="221"/>
  <c r="L28" i="221"/>
  <c r="L47" i="221"/>
  <c r="L16" i="221"/>
  <c r="L46" i="221"/>
  <c r="L41" i="221"/>
  <c r="L17" i="221"/>
  <c r="L44" i="221"/>
  <c r="L21" i="221"/>
  <c r="L33" i="221"/>
  <c r="L39" i="221"/>
  <c r="L35" i="221"/>
  <c r="L19" i="221"/>
  <c r="L40" i="221"/>
  <c r="K52" i="221"/>
  <c r="L50" i="221"/>
  <c r="L18" i="221"/>
  <c r="L42" i="221"/>
  <c r="L27" i="221"/>
  <c r="L38" i="221"/>
  <c r="L37" i="221"/>
  <c r="L34" i="221"/>
  <c r="L32" i="221"/>
  <c r="L51" i="221"/>
  <c r="L49" i="221"/>
  <c r="L31" i="221"/>
  <c r="L36" i="221"/>
  <c r="L24" i="221"/>
  <c r="L52" i="221"/>
  <c r="L48" i="221"/>
  <c r="L45" i="221"/>
  <c r="L20" i="221"/>
  <c r="L26" i="221"/>
  <c r="L22" i="221"/>
  <c r="L23" i="221"/>
  <c r="K22" i="237"/>
  <c r="K29" i="238"/>
  <c r="K46" i="235"/>
  <c r="J51" i="235"/>
  <c r="K44" i="234"/>
  <c r="L44" i="234"/>
  <c r="J52" i="234"/>
  <c r="K29" i="231"/>
  <c r="L29" i="231"/>
  <c r="L47" i="239"/>
  <c r="K51" i="236"/>
  <c r="L51" i="236"/>
  <c r="L50" i="239"/>
  <c r="K16" i="235"/>
  <c r="J22" i="235"/>
  <c r="L29" i="221"/>
  <c r="K29" i="237"/>
  <c r="L22" i="236"/>
  <c r="K22" i="236"/>
  <c r="L44" i="236"/>
  <c r="K44" i="236"/>
  <c r="K51" i="241"/>
  <c r="L44" i="220"/>
  <c r="K43" i="242"/>
  <c r="J44" i="242"/>
  <c r="K44" i="235"/>
  <c r="K51" i="238"/>
  <c r="K51" i="239"/>
  <c r="L51" i="239"/>
  <c r="L33" i="231"/>
  <c r="K51" i="233"/>
  <c r="J52" i="233"/>
  <c r="K23" i="235"/>
  <c r="J29" i="235"/>
  <c r="J52" i="235" s="1"/>
  <c r="L26" i="230"/>
  <c r="L49" i="230"/>
  <c r="L21" i="230"/>
  <c r="L30" i="230"/>
  <c r="L31" i="230"/>
  <c r="L22" i="230"/>
  <c r="L47" i="230"/>
  <c r="L48" i="230"/>
  <c r="L25" i="230"/>
  <c r="L45" i="230"/>
  <c r="K52" i="230"/>
  <c r="L34" i="230"/>
  <c r="L38" i="230"/>
  <c r="L35" i="230"/>
  <c r="L36" i="230"/>
  <c r="L41" i="230"/>
  <c r="L20" i="230"/>
  <c r="L33" i="230"/>
  <c r="L40" i="230"/>
  <c r="L52" i="230"/>
  <c r="L28" i="230"/>
  <c r="L23" i="230"/>
  <c r="L24" i="230"/>
  <c r="L17" i="230"/>
  <c r="L39" i="230"/>
  <c r="L29" i="230"/>
  <c r="L37" i="230"/>
  <c r="L50" i="230"/>
  <c r="L27" i="230"/>
  <c r="L32" i="230"/>
  <c r="L19" i="230"/>
  <c r="L42" i="230"/>
  <c r="L16" i="230"/>
  <c r="L18" i="230"/>
  <c r="L46" i="230"/>
  <c r="L49" i="231"/>
  <c r="L18" i="231"/>
  <c r="L24" i="231"/>
  <c r="L40" i="231"/>
  <c r="L31" i="231"/>
  <c r="L45" i="231"/>
  <c r="L21" i="231"/>
  <c r="L34" i="231"/>
  <c r="K52" i="231"/>
  <c r="L37" i="231"/>
  <c r="L23" i="231"/>
  <c r="L42" i="231"/>
  <c r="L16" i="231"/>
  <c r="L17" i="231"/>
  <c r="L32" i="231"/>
  <c r="L20" i="231"/>
  <c r="L52" i="231"/>
  <c r="L25" i="231"/>
  <c r="L26" i="231"/>
  <c r="L27" i="231"/>
  <c r="L39" i="231"/>
  <c r="L50" i="231"/>
  <c r="L38" i="231"/>
  <c r="L30" i="231"/>
  <c r="L47" i="231"/>
  <c r="L36" i="231"/>
  <c r="L35" i="231"/>
  <c r="L43" i="231"/>
  <c r="L19" i="231"/>
  <c r="K23" i="242"/>
  <c r="J29" i="242"/>
  <c r="J52" i="242"/>
  <c r="L23" i="242" s="1"/>
  <c r="L46" i="231"/>
  <c r="K29" i="236"/>
  <c r="L29" i="236"/>
  <c r="L48" i="231"/>
  <c r="L44" i="231"/>
  <c r="K44" i="231"/>
  <c r="L43" i="239"/>
  <c r="L28" i="220"/>
  <c r="L23" i="220"/>
  <c r="L42" i="220"/>
  <c r="L41" i="220"/>
  <c r="L46" i="220"/>
  <c r="L45" i="220"/>
  <c r="L31" i="220"/>
  <c r="L43" i="220"/>
  <c r="L32" i="220"/>
  <c r="L47" i="220"/>
  <c r="L25" i="220"/>
  <c r="L33" i="220"/>
  <c r="L35" i="220"/>
  <c r="L37" i="220"/>
  <c r="L49" i="220"/>
  <c r="L48" i="220"/>
  <c r="L24" i="220"/>
  <c r="L52" i="220"/>
  <c r="L30" i="220"/>
  <c r="L27" i="220"/>
  <c r="L17" i="220"/>
  <c r="L16" i="220"/>
  <c r="L29" i="220"/>
  <c r="L36" i="220"/>
  <c r="L50" i="220"/>
  <c r="L51" i="220"/>
  <c r="L34" i="220"/>
  <c r="L26" i="220"/>
  <c r="L40" i="220"/>
  <c r="L39" i="220"/>
  <c r="K52" i="220"/>
  <c r="L21" i="220"/>
  <c r="L19" i="220"/>
  <c r="L18" i="220"/>
  <c r="L20" i="220"/>
  <c r="L38" i="220"/>
  <c r="J44" i="241"/>
  <c r="K38" i="241"/>
  <c r="J52" i="237"/>
  <c r="K44" i="239"/>
  <c r="L44" i="239"/>
  <c r="K29" i="239"/>
  <c r="L29" i="239"/>
  <c r="K24" i="241"/>
  <c r="L22" i="233"/>
  <c r="K22" i="233"/>
  <c r="K17" i="238"/>
  <c r="J22" i="238"/>
  <c r="L44" i="230"/>
  <c r="K44" i="230"/>
  <c r="K51" i="231"/>
  <c r="L51" i="231"/>
  <c r="L28" i="231"/>
  <c r="L51" i="230"/>
  <c r="K52" i="241" l="1"/>
  <c r="L33" i="241"/>
  <c r="L40" i="241"/>
  <c r="L36" i="241"/>
  <c r="L30" i="241"/>
  <c r="L45" i="241"/>
  <c r="L16" i="241"/>
  <c r="L41" i="241"/>
  <c r="L39" i="241"/>
  <c r="L26" i="241"/>
  <c r="L52" i="241"/>
  <c r="L18" i="241"/>
  <c r="L25" i="241"/>
  <c r="L42" i="241"/>
  <c r="L32" i="241"/>
  <c r="L21" i="241"/>
  <c r="L48" i="241"/>
  <c r="L34" i="241"/>
  <c r="L37" i="241"/>
  <c r="L27" i="241"/>
  <c r="L31" i="241"/>
  <c r="L20" i="241"/>
  <c r="L35" i="241"/>
  <c r="L28" i="241"/>
  <c r="L17" i="241"/>
  <c r="L50" i="241"/>
  <c r="L47" i="241"/>
  <c r="L43" i="241"/>
  <c r="L49" i="241"/>
  <c r="L46" i="241"/>
  <c r="L23" i="241"/>
  <c r="L51" i="241"/>
  <c r="L24" i="241"/>
  <c r="L19" i="241"/>
  <c r="L38" i="241"/>
  <c r="L39" i="235"/>
  <c r="L41" i="235"/>
  <c r="L36" i="235"/>
  <c r="L33" i="235"/>
  <c r="L26" i="235"/>
  <c r="L27" i="235"/>
  <c r="L20" i="235"/>
  <c r="L19" i="235"/>
  <c r="L43" i="235"/>
  <c r="L32" i="235"/>
  <c r="L24" i="235"/>
  <c r="L49" i="235"/>
  <c r="L21" i="235"/>
  <c r="L18" i="235"/>
  <c r="L45" i="235"/>
  <c r="L52" i="235"/>
  <c r="L48" i="235"/>
  <c r="K52" i="235"/>
  <c r="L34" i="235"/>
  <c r="L17" i="235"/>
  <c r="L37" i="235"/>
  <c r="L30" i="235"/>
  <c r="L31" i="235"/>
  <c r="L40" i="235"/>
  <c r="L42" i="235"/>
  <c r="L47" i="235"/>
  <c r="L25" i="235"/>
  <c r="L38" i="235"/>
  <c r="L28" i="235"/>
  <c r="L35" i="235"/>
  <c r="L50" i="235"/>
  <c r="L23" i="235"/>
  <c r="L46" i="235"/>
  <c r="L44" i="235"/>
  <c r="L16" i="235"/>
  <c r="L50" i="237"/>
  <c r="L30" i="237"/>
  <c r="L35" i="237"/>
  <c r="L18" i="237"/>
  <c r="K52" i="237"/>
  <c r="L28" i="237"/>
  <c r="L34" i="237"/>
  <c r="L19" i="237"/>
  <c r="L23" i="237"/>
  <c r="L27" i="237"/>
  <c r="L40" i="237"/>
  <c r="L52" i="237"/>
  <c r="L20" i="237"/>
  <c r="L49" i="237"/>
  <c r="L46" i="237"/>
  <c r="L39" i="237"/>
  <c r="L48" i="237"/>
  <c r="L26" i="237"/>
  <c r="L31" i="237"/>
  <c r="L43" i="237"/>
  <c r="L37" i="237"/>
  <c r="L38" i="237"/>
  <c r="L47" i="237"/>
  <c r="L41" i="237"/>
  <c r="L45" i="237"/>
  <c r="L51" i="237"/>
  <c r="L17" i="237"/>
  <c r="L33" i="237"/>
  <c r="L16" i="237"/>
  <c r="L32" i="237"/>
  <c r="L42" i="237"/>
  <c r="L24" i="237"/>
  <c r="L36" i="237"/>
  <c r="L44" i="237"/>
  <c r="L25" i="237"/>
  <c r="L21" i="237"/>
  <c r="K29" i="242"/>
  <c r="L29" i="242"/>
  <c r="K44" i="242"/>
  <c r="L44" i="242"/>
  <c r="K22" i="238"/>
  <c r="L31" i="233"/>
  <c r="L30" i="233"/>
  <c r="L48" i="233"/>
  <c r="L39" i="233"/>
  <c r="L17" i="233"/>
  <c r="K52" i="233"/>
  <c r="L42" i="233"/>
  <c r="L33" i="233"/>
  <c r="L23" i="233"/>
  <c r="L52" i="233"/>
  <c r="L28" i="233"/>
  <c r="L27" i="233"/>
  <c r="L37" i="233"/>
  <c r="L25" i="233"/>
  <c r="L36" i="233"/>
  <c r="L18" i="233"/>
  <c r="L34" i="233"/>
  <c r="L21" i="233"/>
  <c r="L24" i="233"/>
  <c r="L19" i="233"/>
  <c r="L43" i="233"/>
  <c r="L26" i="233"/>
  <c r="L16" i="233"/>
  <c r="L29" i="233"/>
  <c r="L41" i="233"/>
  <c r="L50" i="233"/>
  <c r="L32" i="233"/>
  <c r="L45" i="233"/>
  <c r="L35" i="233"/>
  <c r="L47" i="233"/>
  <c r="L49" i="233"/>
  <c r="L40" i="233"/>
  <c r="L38" i="233"/>
  <c r="L20" i="233"/>
  <c r="L46" i="233"/>
  <c r="L44" i="233"/>
  <c r="K29" i="241"/>
  <c r="L29" i="241"/>
  <c r="K44" i="241"/>
  <c r="L44" i="241"/>
  <c r="L51" i="233"/>
  <c r="L29" i="237"/>
  <c r="K22" i="235"/>
  <c r="L22" i="235"/>
  <c r="L46" i="234"/>
  <c r="L18" i="234"/>
  <c r="L17" i="234"/>
  <c r="L42" i="234"/>
  <c r="L45" i="234"/>
  <c r="L19" i="234"/>
  <c r="L51" i="234"/>
  <c r="K52" i="234"/>
  <c r="L28" i="234"/>
  <c r="L21" i="234"/>
  <c r="L27" i="234"/>
  <c r="L25" i="234"/>
  <c r="L20" i="234"/>
  <c r="L50" i="234"/>
  <c r="L22" i="234"/>
  <c r="L16" i="234"/>
  <c r="L52" i="234"/>
  <c r="L26" i="234"/>
  <c r="L40" i="234"/>
  <c r="L47" i="234"/>
  <c r="L49" i="234"/>
  <c r="L43" i="234"/>
  <c r="L35" i="234"/>
  <c r="L23" i="234"/>
  <c r="L41" i="234"/>
  <c r="L32" i="234"/>
  <c r="L48" i="234"/>
  <c r="L31" i="234"/>
  <c r="L33" i="234"/>
  <c r="L34" i="234"/>
  <c r="L38" i="234"/>
  <c r="L37" i="234"/>
  <c r="L24" i="234"/>
  <c r="L36" i="234"/>
  <c r="L30" i="234"/>
  <c r="L29" i="234"/>
  <c r="L39" i="234"/>
  <c r="L51" i="235"/>
  <c r="K51" i="235"/>
  <c r="J52" i="238"/>
  <c r="L52" i="242"/>
  <c r="L41" i="242"/>
  <c r="L47" i="242"/>
  <c r="L48" i="242"/>
  <c r="L32" i="242"/>
  <c r="L46" i="242"/>
  <c r="L42" i="242"/>
  <c r="K52" i="242"/>
  <c r="L30" i="242"/>
  <c r="L40" i="242"/>
  <c r="L26" i="242"/>
  <c r="L20" i="242"/>
  <c r="L50" i="242"/>
  <c r="L38" i="242"/>
  <c r="L22" i="242"/>
  <c r="L36" i="242"/>
  <c r="L19" i="242"/>
  <c r="L35" i="242"/>
  <c r="L18" i="242"/>
  <c r="L27" i="242"/>
  <c r="L21" i="242"/>
  <c r="L45" i="242"/>
  <c r="L51" i="242"/>
  <c r="L24" i="242"/>
  <c r="L34" i="242"/>
  <c r="L39" i="242"/>
  <c r="L33" i="242"/>
  <c r="L49" i="242"/>
  <c r="L37" i="242"/>
  <c r="L25" i="242"/>
  <c r="L31" i="242"/>
  <c r="L28" i="242"/>
  <c r="L17" i="242"/>
  <c r="L16" i="242"/>
  <c r="K29" i="235"/>
  <c r="L29" i="235"/>
  <c r="L43" i="242"/>
  <c r="L22" i="237"/>
  <c r="L22" i="241"/>
  <c r="K22" i="241"/>
  <c r="L48" i="238" l="1"/>
  <c r="L42" i="238"/>
  <c r="L21" i="238"/>
  <c r="L26" i="238"/>
  <c r="L38" i="238"/>
  <c r="L25" i="238"/>
  <c r="L39" i="238"/>
  <c r="L45" i="238"/>
  <c r="L52" i="238"/>
  <c r="L50" i="238"/>
  <c r="L47" i="238"/>
  <c r="L30" i="238"/>
  <c r="L19" i="238"/>
  <c r="L34" i="238"/>
  <c r="L33" i="238"/>
  <c r="L16" i="238"/>
  <c r="L43" i="238"/>
  <c r="K52" i="238"/>
  <c r="L35" i="238"/>
  <c r="L32" i="238"/>
  <c r="L23" i="238"/>
  <c r="L40" i="238"/>
  <c r="L27" i="238"/>
  <c r="L36" i="238"/>
  <c r="L31" i="238"/>
  <c r="L41" i="238"/>
  <c r="L28" i="238"/>
  <c r="L18" i="238"/>
  <c r="L37" i="238"/>
  <c r="L24" i="238"/>
  <c r="L20" i="238"/>
  <c r="L46" i="238"/>
  <c r="L49" i="238"/>
  <c r="L44" i="238"/>
  <c r="L29" i="238"/>
  <c r="L51" i="238"/>
  <c r="L17" i="238"/>
  <c r="L22" i="238"/>
</calcChain>
</file>

<file path=xl/sharedStrings.xml><?xml version="1.0" encoding="utf-8"?>
<sst xmlns="http://schemas.openxmlformats.org/spreadsheetml/2006/main" count="2763" uniqueCount="241">
  <si>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</si>
  <si>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</si>
  <si>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</si>
  <si>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</si>
  <si>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</si>
  <si>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</si>
  <si>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</si>
  <si>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</si>
  <si>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</si>
  <si>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</si>
  <si>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</si>
  <si>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</si>
  <si>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</si>
  <si>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</si>
  <si>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</si>
  <si>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</si>
  <si>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</si>
  <si>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</si>
  <si>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</si>
  <si>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</si>
  <si>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</si>
  <si>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</si>
  <si>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</si>
  <si>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</si>
  <si>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</si>
  <si>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</si>
  <si>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　7:00～19:00</t>
  </si>
  <si>
    <t>晴</t>
    <rPh sb="0" eb="1">
      <t>ハ</t>
    </rPh>
    <phoneticPr fontId="3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</si>
  <si>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</si>
  <si>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No.14</t>
  </si>
  <si>
    <t>　生実池</t>
    <rPh sb="1" eb="2">
      <t>ナマ</t>
    </rPh>
    <rPh sb="2" eb="3">
      <t>ミ</t>
    </rPh>
    <rPh sb="3" eb="4">
      <t>イケ</t>
    </rPh>
    <phoneticPr fontId="4"/>
  </si>
  <si>
    <t>D断面流出計(1+5+9+14)</t>
  </si>
  <si>
    <t>D断面計(10+11+12+14+1+5+9+14)</t>
  </si>
  <si>
    <t>交差点計(1+2+3+4+5+6+7+8+9+10+11+12+13+14)</t>
  </si>
  <si>
    <t>C断面流入計(7+8+9)</t>
  </si>
  <si>
    <t>C断面流出計(2+6+10)</t>
  </si>
  <si>
    <t>C断面計(7+8+9+2+6+10)</t>
  </si>
  <si>
    <t>D断面流入計(10+11+12+14)</t>
  </si>
  <si>
    <t>A断面計(1+2+3+4+8+12)</t>
  </si>
  <si>
    <t>B断面流入計(4+5+6+13)</t>
  </si>
  <si>
    <t>B断面流出計(3+7+11+13)</t>
  </si>
  <si>
    <t>B断面計(4+5+6+13+3+7+11+13)</t>
  </si>
  <si>
    <t>(13)</t>
  </si>
  <si>
    <t>(14)</t>
  </si>
  <si>
    <t>A断面流入計(1+2+3)</t>
  </si>
  <si>
    <t>A断面流出計(4+8+12)</t>
  </si>
  <si>
    <t>(9)</t>
  </si>
  <si>
    <t>(10)</t>
  </si>
  <si>
    <t>(11)</t>
  </si>
  <si>
    <t>(12)</t>
  </si>
  <si>
    <t>(5)</t>
  </si>
  <si>
    <t>(6)</t>
  </si>
  <si>
    <t>(7)</t>
  </si>
  <si>
    <t>(8)</t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</si>
  <si>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</si>
  <si>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</si>
  <si>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</si>
  <si>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</si>
  <si>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</si>
  <si>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</si>
  <si>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</si>
  <si>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</si>
  <si>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</si>
  <si>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</si>
  <si>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</si>
  <si>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0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</si>
  <si>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</si>
  <si>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</si>
  <si>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</si>
  <si>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0"/>
  </si>
  <si>
    <t>天　　候</t>
    <rPh sb="0" eb="1">
      <t>テン</t>
    </rPh>
    <rPh sb="3" eb="4">
      <t>コウ</t>
    </rPh>
    <phoneticPr fontId="10"/>
  </si>
  <si>
    <t>平成30年11月14日(水)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</si>
  <si>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調査日時</t>
    <rPh sb="0" eb="2">
      <t>チョウサ</t>
    </rPh>
    <rPh sb="2" eb="4">
      <t>ニチジ</t>
    </rPh>
    <phoneticPr fontId="10"/>
  </si>
  <si>
    <t>No.14　生実池</t>
    <phoneticPr fontId="10"/>
  </si>
  <si>
    <t>調査地点</t>
    <rPh sb="0" eb="2">
      <t>チョウサ</t>
    </rPh>
    <rPh sb="2" eb="4">
      <t>チテン</t>
    </rPh>
    <phoneticPr fontId="10"/>
  </si>
  <si>
    <t>自動車流量図</t>
    <rPh sb="0" eb="3">
      <t>ジドウシャ</t>
    </rPh>
    <rPh sb="3" eb="5">
      <t>リュウリョウ</t>
    </rPh>
    <rPh sb="5" eb="6">
      <t>ズ</t>
    </rPh>
    <phoneticPr fontId="10"/>
  </si>
  <si>
    <t>18時台計</t>
    <rPh sb="1" eb="2">
      <t>ダイ</t>
    </rPh>
    <rPh sb="2" eb="3">
      <t>ケイ</t>
    </rPh>
    <phoneticPr fontId="12"/>
  </si>
  <si>
    <t>18:50-19:00</t>
    <phoneticPr fontId="12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</si>
  <si>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</si>
  <si>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</si>
  <si>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</si>
  <si>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</si>
  <si>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</si>
  <si>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2"/>
  </si>
  <si>
    <t>17:50-18:00</t>
    <phoneticPr fontId="12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</si>
  <si>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</si>
  <si>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</si>
  <si>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</si>
  <si>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</si>
  <si>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</si>
  <si>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</si>
  <si>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16:00-17:00</t>
    <phoneticPr fontId="3"/>
  </si>
  <si>
    <t>15:00-16:00</t>
    <phoneticPr fontId="3"/>
  </si>
  <si>
    <t>15:00-16:00</t>
    <phoneticPr fontId="3"/>
  </si>
  <si>
    <t>14:00-15:00</t>
    <phoneticPr fontId="3"/>
  </si>
  <si>
    <t>14:00-15:00</t>
    <phoneticPr fontId="3"/>
  </si>
  <si>
    <t>13:00-14:00</t>
    <phoneticPr fontId="3"/>
  </si>
  <si>
    <t>13:00-14:00</t>
    <phoneticPr fontId="3"/>
  </si>
  <si>
    <t>12:00-13:00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</si>
  <si>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</si>
  <si>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</si>
  <si>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</si>
  <si>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</si>
  <si>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</si>
  <si>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2"/>
  </si>
  <si>
    <t xml:space="preserve"> 8:50- 9:00</t>
    <phoneticPr fontId="12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</si>
  <si>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</si>
  <si>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</si>
  <si>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</si>
  <si>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</si>
  <si>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</si>
  <si>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</si>
  <si>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</si>
  <si>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</si>
  <si>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</si>
  <si>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</si>
  <si>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</si>
  <si>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</si>
  <si>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</si>
  <si>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</si>
  <si>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</si>
  <si>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</si>
  <si>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</si>
  <si>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</si>
  <si>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</si>
  <si>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生実池</t>
    <rPh sb="1" eb="2">
      <t>ナマ</t>
    </rPh>
    <rPh sb="2" eb="3">
      <t>ミ</t>
    </rPh>
    <rPh sb="3" eb="4">
      <t>イケ</t>
    </rPh>
    <phoneticPr fontId="12"/>
  </si>
  <si>
    <t>No.14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</si>
  <si>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</si>
  <si>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</si>
  <si>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</si>
  <si>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</si>
  <si>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</si>
  <si>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</si>
  <si>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</si>
  <si>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</si>
  <si>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</si>
  <si>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</si>
  <si>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</si>
  <si>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11:00-12:00</t>
    <phoneticPr fontId="3"/>
  </si>
  <si>
    <t>10:00-11:00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</si>
  <si>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</si>
  <si>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</si>
  <si>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</si>
  <si>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</si>
  <si>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</si>
  <si>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</si>
  <si>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</si>
  <si>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</si>
  <si>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</si>
  <si>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 xml:space="preserve"> 7:00- 7:10</t>
    <phoneticPr fontId="3"/>
  </si>
  <si>
    <t>18:50-19:00</t>
    <phoneticPr fontId="12"/>
  </si>
  <si>
    <t>17:50-18:00</t>
    <phoneticPr fontId="12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</si>
  <si>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</si>
  <si>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</si>
  <si>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</si>
  <si>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</si>
  <si>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</si>
  <si>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</si>
  <si>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>A断面流入計(1+2+3)</t>
    <phoneticPr fontId="1"/>
  </si>
  <si>
    <t>A断面流出計(4+8+12)</t>
    <phoneticPr fontId="1"/>
  </si>
  <si>
    <t>A断面計(1+2+3+4+8+12)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</si>
  <si>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</si>
  <si>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</si>
  <si>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</si>
  <si>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</si>
  <si>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</si>
  <si>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</si>
  <si>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</si>
  <si>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</si>
  <si>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</si>
  <si>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</si>
  <si>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</si>
  <si>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</si>
  <si>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</si>
  <si>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</si>
  <si>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</si>
  <si>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</si>
  <si>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</si>
  <si>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B断面流入計(4+5+6+13)</t>
    <phoneticPr fontId="1"/>
  </si>
  <si>
    <t>B断面流出計(3+7+11+13)</t>
    <phoneticPr fontId="1"/>
  </si>
  <si>
    <t>B断面計(4+5+6+13+3+7+11+13)</t>
    <phoneticPr fontId="1"/>
  </si>
  <si>
    <t>C断面流入計(7+8+9)</t>
    <phoneticPr fontId="1"/>
  </si>
  <si>
    <t>C断面流出計(2+6+10)</t>
    <phoneticPr fontId="1"/>
  </si>
  <si>
    <t>C断面計(7+8+9+2+6+10)</t>
    <phoneticPr fontId="1"/>
  </si>
  <si>
    <t>D断面流入計(10+11+12+14)</t>
    <phoneticPr fontId="1"/>
  </si>
  <si>
    <t>D断面流出計(1+5+9+14)</t>
    <phoneticPr fontId="1"/>
  </si>
  <si>
    <t>D断面計(10+11+12+14+1+5+9+14)</t>
    <phoneticPr fontId="1"/>
  </si>
  <si>
    <t>交差点計(1+2+3+4+5+6+7+8+9+10+11+12+13+14)</t>
    <phoneticPr fontId="1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</si>
  <si>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3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</si>
  <si>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3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</si>
  <si>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</si>
  <si>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3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</si>
  <si>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3"/>
  </si>
  <si>
    <t>[分:秒]</t>
    <rPh sb="1" eb="2">
      <t>フン</t>
    </rPh>
    <rPh sb="3" eb="4">
      <t>ビョウ</t>
    </rPh>
    <phoneticPr fontId="3"/>
  </si>
  <si>
    <t>【ｍ】</t>
  </si>
  <si>
    <t>【ｍ】</t>
    <phoneticPr fontId="3"/>
  </si>
  <si>
    <t xml:space="preserve"> 時間帯</t>
    <rPh sb="1" eb="4">
      <t>ジカンタイ</t>
    </rPh>
    <phoneticPr fontId="3"/>
  </si>
  <si>
    <t>滞留長</t>
    <rPh sb="0" eb="2">
      <t>タイリュウ</t>
    </rPh>
    <rPh sb="2" eb="3">
      <t>チョウ</t>
    </rPh>
    <phoneticPr fontId="3"/>
  </si>
  <si>
    <t>渋滞原因</t>
    <rPh sb="0" eb="2">
      <t>ジュウタイ</t>
    </rPh>
    <rPh sb="2" eb="4">
      <t>ゲンイン</t>
    </rPh>
    <phoneticPr fontId="3"/>
  </si>
  <si>
    <t>通過時間</t>
    <rPh sb="0" eb="2">
      <t>ツウカ</t>
    </rPh>
    <rPh sb="2" eb="4">
      <t>ジカン</t>
    </rPh>
    <phoneticPr fontId="3"/>
  </si>
  <si>
    <t>渋滞長</t>
    <rPh sb="0" eb="2">
      <t>ジュウタイ</t>
    </rPh>
    <rPh sb="2" eb="3">
      <t>チョウ</t>
    </rPh>
    <phoneticPr fontId="3"/>
  </si>
  <si>
    <t>グラフ描画データ</t>
  </si>
  <si>
    <t>　</t>
    <phoneticPr fontId="3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</si>
  <si>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3"/>
  </si>
  <si>
    <t>①</t>
    <phoneticPr fontId="3"/>
  </si>
  <si>
    <t>凡　例</t>
    <rPh sb="0" eb="1">
      <t>ボン</t>
    </rPh>
    <rPh sb="2" eb="3">
      <t>レイ</t>
    </rPh>
    <phoneticPr fontId="3"/>
  </si>
  <si>
    <t>No.14　生実池</t>
    <phoneticPr fontId="3"/>
  </si>
  <si>
    <t>調査地点</t>
  </si>
  <si>
    <t>7:00～19:00（12時間）</t>
    <phoneticPr fontId="3"/>
  </si>
  <si>
    <t>調査時間</t>
    <rPh sb="0" eb="2">
      <t>チョウサ</t>
    </rPh>
    <rPh sb="2" eb="4">
      <t>ジカン</t>
    </rPh>
    <phoneticPr fontId="3"/>
  </si>
  <si>
    <t>平成30年11月14日(水)</t>
    <rPh sb="12" eb="13">
      <t>スイ</t>
    </rPh>
    <phoneticPr fontId="3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</si>
  <si>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3"/>
  </si>
  <si>
    <t>調査年月日</t>
    <rPh sb="0" eb="2">
      <t>チョウサ</t>
    </rPh>
    <rPh sb="2" eb="5">
      <t>ネンガッピ</t>
    </rPh>
    <phoneticPr fontId="3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</si>
  <si>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3"/>
  </si>
  <si>
    <t>②-1</t>
    <phoneticPr fontId="3"/>
  </si>
  <si>
    <t>②-2</t>
    <phoneticPr fontId="3"/>
  </si>
  <si>
    <t>②-3</t>
    <phoneticPr fontId="3"/>
  </si>
  <si>
    <t>No.14　生実池</t>
    <phoneticPr fontId="3"/>
  </si>
  <si>
    <t>7:00～19:00（12時間）</t>
    <phoneticPr fontId="3"/>
  </si>
  <si>
    <t>③</t>
    <phoneticPr fontId="3"/>
  </si>
  <si>
    <t>④-1</t>
    <phoneticPr fontId="3"/>
  </si>
  <si>
    <t>④-2</t>
    <phoneticPr fontId="3"/>
  </si>
  <si>
    <t>④-3</t>
    <phoneticPr fontId="3"/>
  </si>
  <si>
    <t>18時</t>
    <rPh sb="2" eb="3">
      <t>ジ</t>
    </rPh>
    <phoneticPr fontId="3"/>
  </si>
  <si>
    <t>17時</t>
    <rPh sb="2" eb="3">
      <t>ジ</t>
    </rPh>
    <phoneticPr fontId="3"/>
  </si>
  <si>
    <t>16時</t>
    <rPh sb="2" eb="3">
      <t>ジ</t>
    </rPh>
    <phoneticPr fontId="3"/>
  </si>
  <si>
    <t>15時</t>
    <rPh sb="2" eb="3">
      <t>ジ</t>
    </rPh>
    <phoneticPr fontId="3"/>
  </si>
  <si>
    <t>14時</t>
    <rPh sb="2" eb="3">
      <t>ジ</t>
    </rPh>
    <phoneticPr fontId="3"/>
  </si>
  <si>
    <t>13時</t>
    <rPh sb="2" eb="3">
      <t>ジ</t>
    </rPh>
    <phoneticPr fontId="3"/>
  </si>
  <si>
    <t>12時</t>
    <rPh sb="2" eb="3">
      <t>ジ</t>
    </rPh>
    <phoneticPr fontId="3"/>
  </si>
  <si>
    <t>11時</t>
    <rPh sb="2" eb="3">
      <t>ジ</t>
    </rPh>
    <phoneticPr fontId="3"/>
  </si>
  <si>
    <t>10時</t>
    <rPh sb="2" eb="3">
      <t>ジ</t>
    </rPh>
    <phoneticPr fontId="3"/>
  </si>
  <si>
    <t>9時</t>
    <rPh sb="1" eb="2">
      <t>ジ</t>
    </rPh>
    <phoneticPr fontId="3"/>
  </si>
  <si>
    <t>8時</t>
    <rPh sb="1" eb="2">
      <t>ジ</t>
    </rPh>
    <phoneticPr fontId="3"/>
  </si>
  <si>
    <t>7時</t>
    <rPh sb="1" eb="2">
      <t>ジ</t>
    </rPh>
    <phoneticPr fontId="3"/>
  </si>
  <si>
    <t>２φ</t>
    <phoneticPr fontId="3"/>
  </si>
  <si>
    <t>１φ</t>
    <phoneticPr fontId="3"/>
  </si>
  <si>
    <t>　　　階梯
　時</t>
    <rPh sb="3" eb="5">
      <t>カイテイ</t>
    </rPh>
    <rPh sb="7" eb="8">
      <t>ジ</t>
    </rPh>
    <phoneticPr fontId="3"/>
  </si>
  <si>
    <t>平成３０年１１月１４日（水）</t>
    <rPh sb="12" eb="13">
      <t>スイ</t>
    </rPh>
    <phoneticPr fontId="3"/>
  </si>
  <si>
    <t>Ｎｏ．１４　生実池</t>
  </si>
  <si>
    <t>階梯秒数</t>
    <rPh sb="0" eb="2">
      <t>カイテイ</t>
    </rPh>
    <rPh sb="2" eb="3">
      <t>ビョウ</t>
    </rPh>
    <rPh sb="3" eb="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</si>
</sst>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8" fillId="0" borderId="0"/>
    <xf numFmtId="0" fontId="13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412">
    <xf numFmtId="0" fontId="0" fillId="0" borderId="0" xfId="0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 applyAlignment="1"/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0" xfId="0" applyFont="1" applyBorder="1" applyAlignment="1">
      <alignment horizontal="centerContinuous" vertical="center"/>
    </xf>
    <xf numFmtId="0" fontId="28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23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9" fillId="0" borderId="0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6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8" fillId="0" borderId="2" xfId="0" applyFont="1" applyBorder="1" applyAlignment="1">
      <alignment horizontal="centerContinuous" vertical="center"/>
    </xf>
    <xf numFmtId="0" fontId="29" fillId="0" borderId="0" xfId="0" applyFont="1" applyAlignment="1">
      <alignment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8" fillId="0" borderId="0" xfId="0" applyNumberFormat="1" applyFont="1" applyBorder="1" applyAlignment="1">
      <alignment vertical="center"/>
    </xf>
    <xf numFmtId="10" fontId="28" fillId="0" borderId="0" xfId="0" applyNumberFormat="1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28" fillId="0" borderId="9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0" xfId="0" applyFont="1" applyAlignment="1"/>
    <xf numFmtId="0" fontId="28" fillId="0" borderId="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31" fillId="0" borderId="0" xfId="0" applyFont="1" applyAlignment="1">
      <alignment horizontal="right" vertical="top"/>
    </xf>
    <xf numFmtId="0" fontId="9" fillId="0" borderId="0" xfId="4" applyFont="1"/>
    <xf numFmtId="0" fontId="9" fillId="0" borderId="0" xfId="4" applyFont="1" applyAlignment="1">
      <alignment horizontal="right"/>
    </xf>
    <xf numFmtId="0" fontId="11" fillId="0" borderId="0" xfId="4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9" fillId="0" borderId="2" xfId="3" applyNumberFormat="1" applyFont="1" applyFill="1" applyBorder="1">
      <alignment vertical="center"/>
    </xf>
    <xf numFmtId="0" fontId="9" fillId="0" borderId="2" xfId="3" applyFont="1" applyFill="1" applyBorder="1">
      <alignment vertical="center"/>
    </xf>
    <xf numFmtId="20" fontId="9" fillId="0" borderId="2" xfId="3" quotePrefix="1" applyNumberFormat="1" applyFont="1" applyFill="1" applyBorder="1" applyAlignment="1">
      <alignment horizontal="centerContinuous" vertical="center"/>
    </xf>
    <xf numFmtId="177" fontId="9" fillId="0" borderId="31" xfId="3" applyNumberFormat="1" applyFont="1" applyFill="1" applyBorder="1">
      <alignment vertical="center"/>
    </xf>
    <xf numFmtId="177" fontId="9" fillId="0" borderId="5" xfId="3" applyNumberFormat="1" applyFont="1" applyFill="1" applyBorder="1">
      <alignment vertical="center"/>
    </xf>
    <xf numFmtId="0" fontId="9" fillId="0" borderId="5" xfId="3" applyFont="1" applyFill="1" applyBorder="1">
      <alignment vertical="center"/>
    </xf>
    <xf numFmtId="0" fontId="9" fillId="0" borderId="50" xfId="3" applyFont="1" applyFill="1" applyBorder="1">
      <alignment vertical="center"/>
    </xf>
    <xf numFmtId="0" fontId="9" fillId="0" borderId="17" xfId="3" applyFont="1" applyFill="1" applyBorder="1" applyAlignment="1">
      <alignment horizontal="centerContinuous" vertical="center"/>
    </xf>
    <xf numFmtId="0" fontId="9" fillId="0" borderId="15" xfId="3" applyFont="1" applyFill="1" applyBorder="1" applyAlignment="1">
      <alignment horizontal="centerContinuous" vertical="center"/>
    </xf>
    <xf numFmtId="177" fontId="9" fillId="0" borderId="51" xfId="3" applyNumberFormat="1" applyFont="1" applyFill="1" applyBorder="1">
      <alignment vertical="center"/>
    </xf>
    <xf numFmtId="177" fontId="9" fillId="0" borderId="52" xfId="3" applyNumberFormat="1" applyFont="1" applyFill="1" applyBorder="1">
      <alignment vertical="center"/>
    </xf>
    <xf numFmtId="0" fontId="9" fillId="0" borderId="52" xfId="3" applyFont="1" applyFill="1" applyBorder="1">
      <alignment vertical="center"/>
    </xf>
    <xf numFmtId="0" fontId="9" fillId="0" borderId="53" xfId="3" applyNumberFormat="1" applyFont="1" applyFill="1" applyBorder="1">
      <alignment vertical="center"/>
    </xf>
    <xf numFmtId="20" fontId="9" fillId="0" borderId="54" xfId="3" quotePrefix="1" applyNumberFormat="1" applyFont="1" applyFill="1" applyBorder="1" applyAlignment="1">
      <alignment horizontal="centerContinuous" vertical="center"/>
    </xf>
    <xf numFmtId="20" fontId="9" fillId="0" borderId="55" xfId="3" quotePrefix="1" applyNumberFormat="1" applyFont="1" applyFill="1" applyBorder="1" applyAlignment="1">
      <alignment horizontal="centerContinuous" vertical="center"/>
    </xf>
    <xf numFmtId="177" fontId="9" fillId="0" borderId="56" xfId="3" applyNumberFormat="1" applyFont="1" applyFill="1" applyBorder="1">
      <alignment vertical="center"/>
    </xf>
    <xf numFmtId="177" fontId="9" fillId="0" borderId="57" xfId="3" applyNumberFormat="1" applyFont="1" applyFill="1" applyBorder="1">
      <alignment vertical="center"/>
    </xf>
    <xf numFmtId="0" fontId="9" fillId="0" borderId="57" xfId="3" applyFont="1" applyFill="1" applyBorder="1">
      <alignment vertical="center"/>
    </xf>
    <xf numFmtId="0" fontId="9" fillId="0" borderId="58" xfId="3" applyNumberFormat="1" applyFont="1" applyFill="1" applyBorder="1">
      <alignment vertical="center"/>
    </xf>
    <xf numFmtId="20" fontId="9" fillId="0" borderId="6" xfId="3" quotePrefix="1" applyNumberFormat="1" applyFont="1" applyFill="1" applyBorder="1" applyAlignment="1">
      <alignment horizontal="centerContinuous" vertical="center"/>
    </xf>
    <xf numFmtId="20" fontId="9" fillId="0" borderId="33" xfId="3" quotePrefix="1" applyNumberFormat="1" applyFont="1" applyFill="1" applyBorder="1" applyAlignment="1">
      <alignment horizontal="centerContinuous" vertical="center"/>
    </xf>
    <xf numFmtId="177" fontId="9" fillId="0" borderId="59" xfId="3" applyNumberFormat="1" applyFont="1" applyFill="1" applyBorder="1">
      <alignment vertical="center"/>
    </xf>
    <xf numFmtId="177" fontId="9" fillId="0" borderId="60" xfId="3" applyNumberFormat="1" applyFont="1" applyFill="1" applyBorder="1">
      <alignment vertical="center"/>
    </xf>
    <xf numFmtId="0" fontId="9" fillId="0" borderId="60" xfId="3" applyFont="1" applyFill="1" applyBorder="1">
      <alignment vertical="center"/>
    </xf>
    <xf numFmtId="0" fontId="9" fillId="0" borderId="61" xfId="3" applyNumberFormat="1" applyFont="1" applyFill="1" applyBorder="1">
      <alignment vertical="center"/>
    </xf>
    <xf numFmtId="20" fontId="9" fillId="0" borderId="62" xfId="3" quotePrefix="1" applyNumberFormat="1" applyFont="1" applyFill="1" applyBorder="1" applyAlignment="1">
      <alignment horizontal="centerContinuous" vertical="center"/>
    </xf>
    <xf numFmtId="20" fontId="9" fillId="0" borderId="63" xfId="3" quotePrefix="1" applyNumberFormat="1" applyFont="1" applyFill="1" applyBorder="1" applyAlignment="1">
      <alignment horizontal="centerContinuous" vertical="center"/>
    </xf>
    <xf numFmtId="177" fontId="9" fillId="0" borderId="29" xfId="3" applyNumberFormat="1" applyFont="1" applyFill="1" applyBorder="1">
      <alignment vertical="center"/>
    </xf>
    <xf numFmtId="177" fontId="9" fillId="0" borderId="18" xfId="3" applyNumberFormat="1" applyFont="1" applyFill="1" applyBorder="1">
      <alignment vertical="center"/>
    </xf>
    <xf numFmtId="0" fontId="9" fillId="0" borderId="18" xfId="3" applyFont="1" applyFill="1" applyBorder="1">
      <alignment vertical="center"/>
    </xf>
    <xf numFmtId="0" fontId="9" fillId="0" borderId="64" xfId="3" applyNumberFormat="1" applyFont="1" applyFill="1" applyBorder="1">
      <alignment vertical="center"/>
    </xf>
    <xf numFmtId="20" fontId="9" fillId="0" borderId="11" xfId="3" quotePrefix="1" applyNumberFormat="1" applyFont="1" applyFill="1" applyBorder="1" applyAlignment="1">
      <alignment horizontal="centerContinuous" vertical="center"/>
    </xf>
    <xf numFmtId="20" fontId="9" fillId="0" borderId="9" xfId="3" quotePrefix="1" applyNumberFormat="1" applyFont="1" applyFill="1" applyBorder="1" applyAlignment="1">
      <alignment horizontal="centerContinuous" vertical="center"/>
    </xf>
    <xf numFmtId="177" fontId="9" fillId="0" borderId="65" xfId="3" applyNumberFormat="1" applyFont="1" applyFill="1" applyBorder="1">
      <alignment vertical="center"/>
    </xf>
    <xf numFmtId="177" fontId="9" fillId="0" borderId="66" xfId="3" applyNumberFormat="1" applyFont="1" applyFill="1" applyBorder="1">
      <alignment vertical="center"/>
    </xf>
    <xf numFmtId="0" fontId="9" fillId="0" borderId="66" xfId="3" applyFont="1" applyFill="1" applyBorder="1">
      <alignment vertical="center"/>
    </xf>
    <xf numFmtId="0" fontId="9" fillId="0" borderId="67" xfId="3" applyFont="1" applyFill="1" applyBorder="1">
      <alignment vertical="center"/>
    </xf>
    <xf numFmtId="20" fontId="9" fillId="0" borderId="48" xfId="3" quotePrefix="1" applyNumberFormat="1" applyFont="1" applyFill="1" applyBorder="1" applyAlignment="1">
      <alignment horizontal="centerContinuous" vertical="center"/>
    </xf>
    <xf numFmtId="20" fontId="9" fillId="0" borderId="49" xfId="3" quotePrefix="1" applyNumberFormat="1" applyFont="1" applyFill="1" applyBorder="1" applyAlignment="1">
      <alignment horizontal="centerContinuous" vertical="center"/>
    </xf>
    <xf numFmtId="20" fontId="9" fillId="0" borderId="17" xfId="3" quotePrefix="1" applyNumberFormat="1" applyFont="1" applyFill="1" applyBorder="1" applyAlignment="1">
      <alignment horizontal="centerContinuous" vertical="center"/>
    </xf>
    <xf numFmtId="20" fontId="9" fillId="0" borderId="15" xfId="3" quotePrefix="1" applyNumberFormat="1" applyFont="1" applyFill="1" applyBorder="1" applyAlignment="1">
      <alignment horizontal="centerContinuous" vertical="center"/>
    </xf>
    <xf numFmtId="0" fontId="9" fillId="0" borderId="28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right" vertical="top"/>
    </xf>
    <xf numFmtId="0" fontId="9" fillId="0" borderId="3" xfId="3" applyFont="1" applyFill="1" applyBorder="1" applyAlignment="1">
      <alignment horizontal="center"/>
    </xf>
    <xf numFmtId="0" fontId="9" fillId="0" borderId="23" xfId="3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9" fillId="0" borderId="26" xfId="3" applyFont="1" applyFill="1" applyBorder="1" applyAlignment="1">
      <alignment vertical="distributed" textRotation="255"/>
    </xf>
    <xf numFmtId="0" fontId="9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3" xfId="3" applyFont="1" applyFill="1" applyBorder="1">
      <alignment vertical="center"/>
    </xf>
    <xf numFmtId="0" fontId="9" fillId="0" borderId="24" xfId="3" applyFont="1" applyFill="1" applyBorder="1" applyAlignment="1">
      <alignment vertical="distributed" textRotation="255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1" fillId="0" borderId="0" xfId="3" applyFont="1" applyFill="1">
      <alignment vertical="center"/>
    </xf>
    <xf numFmtId="0" fontId="9" fillId="0" borderId="0" xfId="5" applyFont="1"/>
    <xf numFmtId="0" fontId="14" fillId="0" borderId="0" xfId="5" applyFont="1"/>
    <xf numFmtId="0" fontId="14" fillId="0" borderId="0" xfId="5" applyFont="1" applyBorder="1"/>
    <xf numFmtId="49" fontId="9" fillId="0" borderId="0" xfId="5" applyNumberFormat="1" applyFont="1"/>
    <xf numFmtId="0" fontId="9" fillId="0" borderId="0" xfId="5" applyFont="1" applyFill="1"/>
    <xf numFmtId="0" fontId="14" fillId="0" borderId="0" xfId="5" applyNumberFormat="1" applyFont="1"/>
    <xf numFmtId="0" fontId="14" fillId="0" borderId="0" xfId="5" applyNumberFormat="1" applyFont="1" applyBorder="1"/>
    <xf numFmtId="0" fontId="15" fillId="0" borderId="0" xfId="5" applyNumberFormat="1" applyFont="1" applyBorder="1"/>
    <xf numFmtId="0" fontId="16" fillId="0" borderId="0" xfId="5" applyNumberFormat="1" applyFont="1" applyBorder="1" applyAlignment="1">
      <alignment horizontal="center" vertical="center"/>
    </xf>
    <xf numFmtId="0" fontId="9" fillId="0" borderId="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4" xfId="5" applyNumberFormat="1" applyFont="1" applyBorder="1" applyAlignment="1">
      <alignment vertical="center"/>
    </xf>
    <xf numFmtId="0" fontId="9" fillId="0" borderId="3" xfId="5" applyFont="1" applyFill="1" applyBorder="1"/>
    <xf numFmtId="0" fontId="9" fillId="0" borderId="6" xfId="5" applyFont="1" applyBorder="1"/>
    <xf numFmtId="0" fontId="17" fillId="0" borderId="7" xfId="5" applyFont="1" applyBorder="1"/>
    <xf numFmtId="0" fontId="17" fillId="0" borderId="4" xfId="5" applyFont="1" applyBorder="1"/>
    <xf numFmtId="49" fontId="17" fillId="0" borderId="4" xfId="5" applyNumberFormat="1" applyFont="1" applyBorder="1" applyAlignment="1">
      <alignment horizontal="center" vertical="center"/>
    </xf>
    <xf numFmtId="3" fontId="17" fillId="0" borderId="4" xfId="5" applyNumberFormat="1" applyFont="1" applyFill="1" applyBorder="1" applyAlignment="1">
      <alignment vertical="center"/>
    </xf>
    <xf numFmtId="179" fontId="17" fillId="0" borderId="4" xfId="5" applyNumberFormat="1" applyFont="1" applyFill="1" applyBorder="1" applyAlignment="1">
      <alignment vertical="center"/>
    </xf>
    <xf numFmtId="3" fontId="17" fillId="0" borderId="4" xfId="5" quotePrefix="1" applyNumberFormat="1" applyFont="1" applyFill="1" applyBorder="1" applyAlignment="1">
      <alignment horizontal="left" vertical="center"/>
    </xf>
    <xf numFmtId="49" fontId="17" fillId="0" borderId="26" xfId="5" quotePrefix="1" applyNumberFormat="1" applyFont="1" applyBorder="1" applyAlignment="1">
      <alignment horizontal="center" vertical="center"/>
    </xf>
    <xf numFmtId="0" fontId="9" fillId="0" borderId="33" xfId="5" applyFont="1" applyFill="1" applyBorder="1"/>
    <xf numFmtId="0" fontId="17" fillId="0" borderId="6" xfId="5" applyFont="1" applyBorder="1"/>
    <xf numFmtId="0" fontId="17" fillId="0" borderId="0" xfId="5" applyFont="1" applyBorder="1"/>
    <xf numFmtId="49" fontId="17" fillId="0" borderId="0" xfId="5" applyNumberFormat="1" applyFont="1" applyBorder="1" applyAlignment="1">
      <alignment horizontal="center" vertical="center"/>
    </xf>
    <xf numFmtId="3" fontId="17" fillId="0" borderId="0" xfId="5" applyNumberFormat="1" applyFont="1" applyFill="1" applyBorder="1" applyAlignment="1">
      <alignment vertical="center"/>
    </xf>
    <xf numFmtId="179" fontId="17" fillId="0" borderId="0" xfId="5" applyNumberFormat="1" applyFont="1" applyFill="1" applyBorder="1" applyAlignment="1">
      <alignment vertical="center"/>
    </xf>
    <xf numFmtId="3" fontId="17" fillId="0" borderId="0" xfId="5" quotePrefix="1" applyNumberFormat="1" applyFont="1" applyFill="1" applyBorder="1" applyAlignment="1">
      <alignment horizontal="left" vertical="center"/>
    </xf>
    <xf numFmtId="49" fontId="17" fillId="0" borderId="24" xfId="5" quotePrefix="1" applyNumberFormat="1" applyFont="1" applyBorder="1" applyAlignment="1">
      <alignment horizontal="center" vertical="center"/>
    </xf>
    <xf numFmtId="0" fontId="17" fillId="0" borderId="23" xfId="5" applyFont="1" applyBorder="1"/>
    <xf numFmtId="0" fontId="17" fillId="0" borderId="2" xfId="5" applyFont="1" applyBorder="1"/>
    <xf numFmtId="49" fontId="17" fillId="0" borderId="2" xfId="5" applyNumberFormat="1" applyFont="1" applyBorder="1" applyAlignment="1">
      <alignment horizontal="center" vertical="center"/>
    </xf>
    <xf numFmtId="3" fontId="17" fillId="0" borderId="2" xfId="5" applyNumberFormat="1" applyFont="1" applyFill="1" applyBorder="1" applyAlignment="1">
      <alignment vertical="center"/>
    </xf>
    <xf numFmtId="179" fontId="17" fillId="0" borderId="2" xfId="5" applyNumberFormat="1" applyFont="1" applyFill="1" applyBorder="1" applyAlignment="1">
      <alignment vertical="center"/>
    </xf>
    <xf numFmtId="3" fontId="17" fillId="0" borderId="2" xfId="5" quotePrefix="1" applyNumberFormat="1" applyFont="1" applyFill="1" applyBorder="1" applyAlignment="1">
      <alignment horizontal="left" vertical="center"/>
    </xf>
    <xf numFmtId="49" fontId="17" fillId="0" borderId="25" xfId="5" applyNumberFormat="1" applyFont="1" applyBorder="1" applyAlignment="1">
      <alignment horizontal="center" vertical="center"/>
    </xf>
    <xf numFmtId="0" fontId="9" fillId="0" borderId="0" xfId="5" applyFont="1" applyBorder="1"/>
    <xf numFmtId="49" fontId="18" fillId="0" borderId="0" xfId="5" applyNumberFormat="1" applyFont="1" applyBorder="1" applyAlignment="1">
      <alignment horizontal="center" vertical="center"/>
    </xf>
    <xf numFmtId="3" fontId="19" fillId="0" borderId="0" xfId="5" applyNumberFormat="1" applyFont="1" applyFill="1" applyBorder="1" applyAlignment="1">
      <alignment vertical="center"/>
    </xf>
    <xf numFmtId="179" fontId="19" fillId="0" borderId="0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horizontal="center" vertical="center"/>
    </xf>
    <xf numFmtId="0" fontId="9" fillId="0" borderId="7" xfId="5" applyFont="1" applyBorder="1"/>
    <xf numFmtId="0" fontId="9" fillId="0" borderId="4" xfId="5" applyFont="1" applyBorder="1"/>
    <xf numFmtId="49" fontId="18" fillId="0" borderId="4" xfId="5" applyNumberFormat="1" applyFont="1" applyBorder="1" applyAlignment="1">
      <alignment horizontal="center" vertical="center"/>
    </xf>
    <xf numFmtId="3" fontId="19" fillId="0" borderId="4" xfId="5" applyNumberFormat="1" applyFont="1" applyFill="1" applyBorder="1" applyAlignment="1">
      <alignment vertical="center"/>
    </xf>
    <xf numFmtId="179" fontId="19" fillId="0" borderId="4" xfId="5" applyNumberFormat="1" applyFont="1" applyFill="1" applyBorder="1" applyAlignment="1">
      <alignment vertical="center"/>
    </xf>
    <xf numFmtId="179" fontId="19" fillId="0" borderId="3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vertical="center"/>
    </xf>
    <xf numFmtId="0" fontId="9" fillId="0" borderId="0" xfId="5" applyNumberFormat="1" applyFont="1"/>
    <xf numFmtId="0" fontId="13" fillId="0" borderId="0" xfId="5" applyNumberFormat="1" applyFont="1" applyBorder="1"/>
    <xf numFmtId="0" fontId="20" fillId="0" borderId="0" xfId="5" applyNumberFormat="1" applyFont="1" applyBorder="1" applyAlignment="1">
      <alignment horizontal="center" vertical="center"/>
    </xf>
    <xf numFmtId="0" fontId="9" fillId="0" borderId="0" xfId="5" applyNumberFormat="1" applyFont="1" applyBorder="1"/>
    <xf numFmtId="0" fontId="21" fillId="0" borderId="0" xfId="6" applyNumberFormat="1" applyFont="1" applyBorder="1" applyAlignment="1">
      <alignment vertical="center"/>
    </xf>
    <xf numFmtId="178" fontId="16" fillId="0" borderId="0" xfId="5" applyNumberFormat="1" applyFont="1" applyBorder="1" applyAlignment="1">
      <alignment horizontal="center" vertical="center"/>
    </xf>
    <xf numFmtId="45" fontId="20" fillId="0" borderId="6" xfId="5" applyNumberFormat="1" applyFont="1" applyFill="1" applyBorder="1" applyAlignment="1">
      <alignment horizontal="center" vertical="center"/>
    </xf>
    <xf numFmtId="3" fontId="20" fillId="0" borderId="6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horizontal="center" vertical="center"/>
    </xf>
    <xf numFmtId="3" fontId="20" fillId="0" borderId="0" xfId="5" applyNumberFormat="1" applyFont="1" applyFill="1" applyBorder="1" applyAlignment="1">
      <alignment vertical="center"/>
    </xf>
    <xf numFmtId="179" fontId="20" fillId="0" borderId="0" xfId="5" applyNumberFormat="1" applyFont="1" applyFill="1" applyBorder="1" applyAlignment="1">
      <alignment vertical="center"/>
    </xf>
    <xf numFmtId="3" fontId="20" fillId="0" borderId="33" xfId="5" applyNumberFormat="1" applyFont="1" applyFill="1" applyBorder="1" applyAlignment="1">
      <alignment vertical="center"/>
    </xf>
    <xf numFmtId="49" fontId="18" fillId="0" borderId="28" xfId="5" applyNumberFormat="1" applyFont="1" applyBorder="1" applyAlignment="1">
      <alignment horizontal="center" vertical="center"/>
    </xf>
    <xf numFmtId="49" fontId="20" fillId="0" borderId="68" xfId="5" applyNumberFormat="1" applyFont="1" applyBorder="1" applyAlignment="1">
      <alignment horizontal="center" vertical="center" shrinkToFit="1"/>
    </xf>
    <xf numFmtId="180" fontId="18" fillId="0" borderId="68" xfId="5" applyNumberFormat="1" applyFont="1" applyBorder="1" applyAlignment="1">
      <alignment vertical="center"/>
    </xf>
    <xf numFmtId="178" fontId="18" fillId="0" borderId="68" xfId="5" applyNumberFormat="1" applyFont="1" applyBorder="1" applyAlignment="1">
      <alignment vertical="center"/>
    </xf>
    <xf numFmtId="178" fontId="18" fillId="0" borderId="69" xfId="5" applyNumberFormat="1" applyFont="1" applyBorder="1" applyAlignment="1">
      <alignment vertical="center"/>
    </xf>
    <xf numFmtId="20" fontId="18" fillId="0" borderId="36" xfId="5" applyNumberFormat="1" applyFont="1" applyBorder="1" applyAlignment="1">
      <alignment horizontal="center" vertical="center"/>
    </xf>
    <xf numFmtId="49" fontId="18" fillId="0" borderId="30" xfId="5" applyNumberFormat="1" applyFont="1" applyFill="1" applyBorder="1" applyAlignment="1">
      <alignment horizontal="center" vertical="center"/>
    </xf>
    <xf numFmtId="49" fontId="20" fillId="0" borderId="70" xfId="5" applyNumberFormat="1" applyFont="1" applyFill="1" applyBorder="1" applyAlignment="1">
      <alignment horizontal="center" vertical="center" shrinkToFit="1"/>
    </xf>
    <xf numFmtId="180" fontId="18" fillId="0" borderId="70" xfId="5" applyNumberFormat="1" applyFont="1" applyFill="1" applyBorder="1" applyAlignment="1">
      <alignment vertical="center"/>
    </xf>
    <xf numFmtId="178" fontId="18" fillId="0" borderId="70" xfId="5" applyNumberFormat="1" applyFont="1" applyFill="1" applyBorder="1" applyAlignment="1">
      <alignment vertical="center"/>
    </xf>
    <xf numFmtId="178" fontId="18" fillId="0" borderId="12" xfId="5" applyNumberFormat="1" applyFont="1" applyFill="1" applyBorder="1" applyAlignment="1">
      <alignment vertical="center"/>
    </xf>
    <xf numFmtId="20" fontId="18" fillId="0" borderId="38" xfId="5" applyNumberFormat="1" applyFont="1" applyBorder="1" applyAlignment="1">
      <alignment horizontal="center" vertical="center"/>
    </xf>
    <xf numFmtId="49" fontId="20" fillId="0" borderId="71" xfId="5" applyNumberFormat="1" applyFont="1" applyFill="1" applyBorder="1" applyAlignment="1">
      <alignment horizontal="center" vertical="center" shrinkToFit="1"/>
    </xf>
    <xf numFmtId="49" fontId="20" fillId="0" borderId="72" xfId="5" applyNumberFormat="1" applyFont="1" applyFill="1" applyBorder="1" applyAlignment="1">
      <alignment horizontal="center" vertical="center" shrinkToFit="1"/>
    </xf>
    <xf numFmtId="180" fontId="18" fillId="0" borderId="72" xfId="5" applyNumberFormat="1" applyFont="1" applyFill="1" applyBorder="1" applyAlignment="1">
      <alignment vertical="center"/>
    </xf>
    <xf numFmtId="178" fontId="18" fillId="0" borderId="72" xfId="5" applyNumberFormat="1" applyFont="1" applyFill="1" applyBorder="1" applyAlignment="1">
      <alignment vertical="center"/>
    </xf>
    <xf numFmtId="178" fontId="18" fillId="0" borderId="9" xfId="5" applyNumberFormat="1" applyFont="1" applyFill="1" applyBorder="1" applyAlignment="1">
      <alignment vertical="center"/>
    </xf>
    <xf numFmtId="20" fontId="18" fillId="0" borderId="45" xfId="5" applyNumberFormat="1" applyFont="1" applyBorder="1" applyAlignment="1">
      <alignment horizontal="center" vertical="center"/>
    </xf>
    <xf numFmtId="181" fontId="14" fillId="0" borderId="0" xfId="5" applyNumberFormat="1" applyFont="1" applyBorder="1"/>
    <xf numFmtId="49" fontId="18" fillId="0" borderId="29" xfId="5" applyNumberFormat="1" applyFont="1" applyFill="1" applyBorder="1" applyAlignment="1">
      <alignment horizontal="center" vertical="center"/>
    </xf>
    <xf numFmtId="49" fontId="18" fillId="0" borderId="65" xfId="5" applyNumberFormat="1" applyFont="1" applyBorder="1" applyAlignment="1">
      <alignment horizontal="center" vertical="center"/>
    </xf>
    <xf numFmtId="49" fontId="20" fillId="0" borderId="73" xfId="5" applyNumberFormat="1" applyFont="1" applyBorder="1" applyAlignment="1">
      <alignment horizontal="center" vertical="center" shrinkToFit="1"/>
    </xf>
    <xf numFmtId="180" fontId="18" fillId="0" borderId="73" xfId="5" applyNumberFormat="1" applyFont="1" applyBorder="1" applyAlignment="1">
      <alignment vertical="center"/>
    </xf>
    <xf numFmtId="178" fontId="18" fillId="0" borderId="73" xfId="5" applyNumberFormat="1" applyFont="1" applyBorder="1" applyAlignment="1">
      <alignment vertical="center"/>
    </xf>
    <xf numFmtId="178" fontId="18" fillId="0" borderId="49" xfId="5" applyNumberFormat="1" applyFont="1" applyBorder="1" applyAlignment="1">
      <alignment vertical="center"/>
    </xf>
    <xf numFmtId="20" fontId="18" fillId="0" borderId="47" xfId="5" applyNumberFormat="1" applyFont="1" applyBorder="1" applyAlignment="1">
      <alignment horizontal="center" vertical="center"/>
    </xf>
    <xf numFmtId="49" fontId="18" fillId="0" borderId="65" xfId="5" applyNumberFormat="1" applyFont="1" applyFill="1" applyBorder="1" applyAlignment="1">
      <alignment horizontal="center" vertical="center"/>
    </xf>
    <xf numFmtId="49" fontId="20" fillId="0" borderId="73" xfId="6" applyNumberFormat="1" applyFont="1" applyBorder="1" applyAlignment="1">
      <alignment horizontal="center" vertical="center" shrinkToFit="1"/>
    </xf>
    <xf numFmtId="180" fontId="18" fillId="0" borderId="73" xfId="5" applyNumberFormat="1" applyFont="1" applyFill="1" applyBorder="1" applyAlignment="1">
      <alignment vertical="center"/>
    </xf>
    <xf numFmtId="178" fontId="18" fillId="0" borderId="73" xfId="5" applyNumberFormat="1" applyFont="1" applyFill="1" applyBorder="1" applyAlignment="1">
      <alignment vertical="center"/>
    </xf>
    <xf numFmtId="178" fontId="18" fillId="0" borderId="49" xfId="5" applyNumberFormat="1" applyFont="1" applyFill="1" applyBorder="1" applyAlignment="1">
      <alignment vertical="center"/>
    </xf>
    <xf numFmtId="49" fontId="20" fillId="0" borderId="73" xfId="5" applyNumberFormat="1" applyFont="1" applyFill="1" applyBorder="1" applyAlignment="1">
      <alignment horizontal="center" vertical="center" shrinkToFit="1"/>
    </xf>
    <xf numFmtId="45" fontId="20" fillId="0" borderId="6" xfId="5" applyNumberFormat="1" applyFont="1" applyBorder="1" applyAlignment="1">
      <alignment horizontal="center" vertical="center"/>
    </xf>
    <xf numFmtId="3" fontId="20" fillId="0" borderId="6" xfId="5" applyNumberFormat="1" applyFont="1" applyBorder="1" applyAlignment="1">
      <alignment vertical="center"/>
    </xf>
    <xf numFmtId="3" fontId="20" fillId="0" borderId="0" xfId="5" applyNumberFormat="1" applyFont="1" applyBorder="1" applyAlignment="1">
      <alignment vertical="center"/>
    </xf>
    <xf numFmtId="179" fontId="20" fillId="0" borderId="0" xfId="5" applyNumberFormat="1" applyFont="1" applyBorder="1" applyAlignment="1">
      <alignment vertical="center"/>
    </xf>
    <xf numFmtId="3" fontId="20" fillId="0" borderId="33" xfId="5" applyNumberFormat="1" applyFont="1" applyBorder="1" applyAlignment="1">
      <alignment vertical="center"/>
    </xf>
    <xf numFmtId="49" fontId="20" fillId="0" borderId="0" xfId="5" applyNumberFormat="1" applyFont="1" applyBorder="1" applyAlignment="1">
      <alignment horizontal="center" vertical="center"/>
    </xf>
    <xf numFmtId="49" fontId="18" fillId="0" borderId="28" xfId="5" applyNumberFormat="1" applyFont="1" applyFill="1" applyBorder="1" applyAlignment="1">
      <alignment horizontal="center" vertical="center"/>
    </xf>
    <xf numFmtId="49" fontId="20" fillId="0" borderId="68" xfId="6" applyNumberFormat="1" applyFont="1" applyBorder="1" applyAlignment="1">
      <alignment horizontal="center" vertical="center" shrinkToFit="1"/>
    </xf>
    <xf numFmtId="180" fontId="18" fillId="0" borderId="68" xfId="5" applyNumberFormat="1" applyFont="1" applyFill="1" applyBorder="1" applyAlignment="1">
      <alignment vertical="center"/>
    </xf>
    <xf numFmtId="178" fontId="18" fillId="0" borderId="68" xfId="5" applyNumberFormat="1" applyFont="1" applyFill="1" applyBorder="1" applyAlignment="1">
      <alignment vertical="center"/>
    </xf>
    <xf numFmtId="178" fontId="18" fillId="0" borderId="69" xfId="5" applyNumberFormat="1" applyFont="1" applyFill="1" applyBorder="1" applyAlignment="1">
      <alignment vertical="center"/>
    </xf>
    <xf numFmtId="49" fontId="18" fillId="0" borderId="30" xfId="5" applyNumberFormat="1" applyFont="1" applyBorder="1" applyAlignment="1">
      <alignment horizontal="center" vertical="center"/>
    </xf>
    <xf numFmtId="49" fontId="20" fillId="0" borderId="70" xfId="6" applyNumberFormat="1" applyFont="1" applyBorder="1" applyAlignment="1">
      <alignment horizontal="center" vertical="center" shrinkToFit="1"/>
    </xf>
    <xf numFmtId="180" fontId="18" fillId="0" borderId="70" xfId="5" applyNumberFormat="1" applyFont="1" applyBorder="1" applyAlignment="1">
      <alignment vertical="center"/>
    </xf>
    <xf numFmtId="178" fontId="18" fillId="0" borderId="70" xfId="5" applyNumberFormat="1" applyFont="1" applyBorder="1" applyAlignment="1">
      <alignment vertical="center"/>
    </xf>
    <xf numFmtId="178" fontId="18" fillId="0" borderId="12" xfId="5" applyNumberFormat="1" applyFont="1" applyBorder="1" applyAlignment="1">
      <alignment vertical="center"/>
    </xf>
    <xf numFmtId="3" fontId="20" fillId="0" borderId="24" xfId="5" applyNumberFormat="1" applyFont="1" applyBorder="1" applyAlignment="1">
      <alignment vertical="center"/>
    </xf>
    <xf numFmtId="49" fontId="18" fillId="0" borderId="29" xfId="5" applyNumberFormat="1" applyFont="1" applyBorder="1" applyAlignment="1">
      <alignment horizontal="center" vertical="center"/>
    </xf>
    <xf numFmtId="49" fontId="20" fillId="0" borderId="72" xfId="6" applyNumberFormat="1" applyFont="1" applyBorder="1" applyAlignment="1">
      <alignment horizontal="center" vertical="center" shrinkToFit="1"/>
    </xf>
    <xf numFmtId="180" fontId="18" fillId="0" borderId="72" xfId="5" applyNumberFormat="1" applyFont="1" applyBorder="1" applyAlignment="1">
      <alignment vertical="center"/>
    </xf>
    <xf numFmtId="178" fontId="18" fillId="0" borderId="72" xfId="5" applyNumberFormat="1" applyFont="1" applyBorder="1" applyAlignment="1">
      <alignment vertical="center"/>
    </xf>
    <xf numFmtId="178" fontId="18" fillId="0" borderId="9" xfId="5" applyNumberFormat="1" applyFont="1" applyBorder="1" applyAlignment="1">
      <alignment vertical="center"/>
    </xf>
    <xf numFmtId="20" fontId="18" fillId="0" borderId="25" xfId="5" applyNumberFormat="1" applyFont="1" applyBorder="1" applyAlignment="1">
      <alignment horizontal="center" vertical="center"/>
    </xf>
    <xf numFmtId="3" fontId="20" fillId="0" borderId="24" xfId="5" applyNumberFormat="1" applyFont="1" applyFill="1" applyBorder="1" applyAlignment="1">
      <alignment vertical="center"/>
    </xf>
    <xf numFmtId="45" fontId="19" fillId="0" borderId="6" xfId="6" quotePrefix="1" applyNumberFormat="1" applyFont="1" applyBorder="1" applyAlignment="1">
      <alignment horizontal="center" vertical="center"/>
    </xf>
    <xf numFmtId="49" fontId="18" fillId="0" borderId="74" xfId="5" applyNumberFormat="1" applyFont="1" applyBorder="1" applyAlignment="1">
      <alignment horizontal="center" vertical="center"/>
    </xf>
    <xf numFmtId="49" fontId="20" fillId="0" borderId="75" xfId="6" applyNumberFormat="1" applyFont="1" applyBorder="1" applyAlignment="1">
      <alignment horizontal="center" vertical="center" shrinkToFit="1"/>
    </xf>
    <xf numFmtId="180" fontId="18" fillId="0" borderId="75" xfId="5" applyNumberFormat="1" applyFont="1" applyBorder="1" applyAlignment="1">
      <alignment vertical="center"/>
    </xf>
    <xf numFmtId="178" fontId="18" fillId="0" borderId="75" xfId="5" applyNumberFormat="1" applyFont="1" applyBorder="1" applyAlignment="1">
      <alignment vertical="center"/>
    </xf>
    <xf numFmtId="178" fontId="18" fillId="0" borderId="1" xfId="5" applyNumberFormat="1" applyFont="1" applyBorder="1" applyAlignment="1">
      <alignment vertical="center"/>
    </xf>
    <xf numFmtId="0" fontId="9" fillId="0" borderId="0" xfId="5" quotePrefix="1" applyNumberFormat="1" applyFont="1" applyBorder="1" applyAlignment="1">
      <alignment horizontal="left"/>
    </xf>
    <xf numFmtId="0" fontId="21" fillId="0" borderId="0" xfId="6" applyNumberFormat="1" applyFont="1" applyBorder="1" applyAlignment="1">
      <alignment horizontal="center" vertical="center"/>
    </xf>
    <xf numFmtId="0" fontId="20" fillId="0" borderId="6" xfId="5" quotePrefix="1" applyFont="1" applyBorder="1" applyAlignment="1">
      <alignment horizontal="center" vertical="center"/>
    </xf>
    <xf numFmtId="49" fontId="20" fillId="0" borderId="0" xfId="5" quotePrefix="1" applyNumberFormat="1" applyFont="1" applyBorder="1" applyAlignment="1">
      <alignment horizontal="left" vertical="center"/>
    </xf>
    <xf numFmtId="49" fontId="20" fillId="0" borderId="0" xfId="5" quotePrefix="1" applyNumberFormat="1" applyFont="1" applyBorder="1" applyAlignment="1">
      <alignment horizontal="right" vertical="center"/>
    </xf>
    <xf numFmtId="0" fontId="20" fillId="0" borderId="0" xfId="5" quotePrefix="1" applyFont="1" applyBorder="1" applyAlignment="1">
      <alignment horizontal="center" vertical="center"/>
    </xf>
    <xf numFmtId="0" fontId="20" fillId="0" borderId="33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6" xfId="5" quotePrefix="1" applyFont="1" applyBorder="1" applyAlignment="1">
      <alignment horizontal="center" vertical="center"/>
    </xf>
    <xf numFmtId="49" fontId="20" fillId="0" borderId="26" xfId="5" quotePrefix="1" applyNumberFormat="1" applyFont="1" applyBorder="1" applyAlignment="1">
      <alignment horizontal="left" vertical="center"/>
    </xf>
    <xf numFmtId="0" fontId="22" fillId="0" borderId="0" xfId="5" applyNumberFormat="1" applyFont="1" applyBorder="1" applyAlignment="1">
      <alignment horizontal="centerContinuous" vertical="center"/>
    </xf>
    <xf numFmtId="0" fontId="22" fillId="0" borderId="0" xfId="5" applyNumberFormat="1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Continuous" vertical="center"/>
    </xf>
    <xf numFmtId="0" fontId="20" fillId="0" borderId="0" xfId="5" applyFont="1" applyBorder="1" applyAlignment="1">
      <alignment horizontal="center" vertical="center"/>
    </xf>
    <xf numFmtId="0" fontId="20" fillId="0" borderId="33" xfId="5" applyFont="1" applyBorder="1" applyAlignment="1">
      <alignment horizontal="center" vertical="center"/>
    </xf>
    <xf numFmtId="0" fontId="20" fillId="0" borderId="75" xfId="5" applyFont="1" applyBorder="1" applyAlignment="1">
      <alignment horizontal="centerContinuous" vertical="center"/>
    </xf>
    <xf numFmtId="0" fontId="20" fillId="0" borderId="1" xfId="5" applyFont="1" applyBorder="1" applyAlignment="1">
      <alignment horizontal="centerContinuous" vertical="center"/>
    </xf>
    <xf numFmtId="49" fontId="20" fillId="0" borderId="24" xfId="5" applyNumberFormat="1" applyFont="1" applyBorder="1" applyAlignment="1">
      <alignment horizontal="center" vertical="center"/>
    </xf>
    <xf numFmtId="0" fontId="20" fillId="0" borderId="48" xfId="5" applyFont="1" applyBorder="1" applyAlignment="1">
      <alignment horizontal="centerContinuous" vertical="center"/>
    </xf>
    <xf numFmtId="49" fontId="20" fillId="0" borderId="32" xfId="5" applyNumberFormat="1" applyFont="1" applyBorder="1" applyAlignment="1">
      <alignment horizontal="centerContinuous" vertical="center"/>
    </xf>
    <xf numFmtId="0" fontId="20" fillId="0" borderId="32" xfId="5" applyFont="1" applyBorder="1" applyAlignment="1">
      <alignment horizontal="centerContinuous" vertical="center"/>
    </xf>
    <xf numFmtId="0" fontId="20" fillId="0" borderId="49" xfId="5" applyFont="1" applyBorder="1" applyAlignment="1">
      <alignment horizontal="centerContinuous" vertical="center"/>
    </xf>
    <xf numFmtId="0" fontId="20" fillId="0" borderId="33" xfId="5" applyFont="1" applyBorder="1" applyAlignment="1">
      <alignment horizontal="centerContinuous" vertical="center"/>
    </xf>
    <xf numFmtId="49" fontId="20" fillId="0" borderId="25" xfId="5" applyNumberFormat="1" applyFont="1" applyBorder="1" applyAlignment="1">
      <alignment horizontal="right" vertical="center"/>
    </xf>
    <xf numFmtId="0" fontId="9" fillId="0" borderId="23" xfId="5" applyFont="1" applyBorder="1"/>
    <xf numFmtId="0" fontId="9" fillId="0" borderId="2" xfId="5" applyFont="1" applyBorder="1"/>
    <xf numFmtId="49" fontId="9" fillId="0" borderId="2" xfId="5" applyNumberFormat="1" applyFont="1" applyBorder="1"/>
    <xf numFmtId="0" fontId="9" fillId="0" borderId="1" xfId="5" applyFont="1" applyFill="1" applyBorder="1"/>
    <xf numFmtId="49" fontId="24" fillId="0" borderId="0" xfId="5" quotePrefix="1" applyNumberFormat="1" applyFont="1" applyBorder="1" applyAlignment="1">
      <alignment horizontal="left" vertical="center" indent="1"/>
    </xf>
    <xf numFmtId="49" fontId="24" fillId="0" borderId="0" xfId="5" quotePrefix="1" applyNumberFormat="1" applyFont="1" applyBorder="1" applyAlignment="1">
      <alignment horizontal="left" indent="1"/>
    </xf>
    <xf numFmtId="0" fontId="24" fillId="0" borderId="4" xfId="5" quotePrefix="1" applyNumberFormat="1" applyFont="1" applyBorder="1" applyAlignment="1">
      <alignment horizontal="left" vertical="center" indent="1"/>
    </xf>
    <xf numFmtId="0" fontId="24" fillId="0" borderId="2" xfId="5" applyNumberFormat="1" applyFont="1" applyBorder="1" applyAlignment="1">
      <alignment horizontal="left" indent="1"/>
    </xf>
    <xf numFmtId="49" fontId="24" fillId="0" borderId="2" xfId="5" applyNumberFormat="1" applyFont="1" applyBorder="1" applyAlignment="1">
      <alignment horizontal="left" indent="1"/>
    </xf>
    <xf numFmtId="0" fontId="23" fillId="0" borderId="4" xfId="5" applyFont="1" applyBorder="1" applyAlignment="1">
      <alignment vertical="center"/>
    </xf>
    <xf numFmtId="0" fontId="24" fillId="0" borderId="4" xfId="5" quotePrefix="1" applyFont="1" applyBorder="1" applyAlignment="1">
      <alignment horizontal="left" vertical="center" indent="1"/>
    </xf>
    <xf numFmtId="0" fontId="23" fillId="0" borderId="0" xfId="5" applyFont="1" applyBorder="1" applyAlignment="1">
      <alignment vertical="center"/>
    </xf>
    <xf numFmtId="0" fontId="25" fillId="0" borderId="48" xfId="5" applyFont="1" applyBorder="1" applyAlignment="1">
      <alignment horizontal="centerContinuous" vertical="center"/>
    </xf>
    <xf numFmtId="0" fontId="25" fillId="0" borderId="32" xfId="5" applyFont="1" applyBorder="1" applyAlignment="1">
      <alignment horizontal="centerContinuous" vertical="center"/>
    </xf>
    <xf numFmtId="49" fontId="25" fillId="0" borderId="32" xfId="5" applyNumberFormat="1" applyFont="1" applyBorder="1" applyAlignment="1">
      <alignment horizontal="centerContinuous" vertical="center"/>
    </xf>
    <xf numFmtId="0" fontId="26" fillId="0" borderId="49" xfId="5" applyFont="1" applyFill="1" applyBorder="1" applyAlignment="1">
      <alignment horizontal="centerContinuous" vertical="center"/>
    </xf>
    <xf numFmtId="0" fontId="27" fillId="0" borderId="0" xfId="2" applyFont="1"/>
    <xf numFmtId="0" fontId="27" fillId="0" borderId="36" xfId="2" applyFont="1" applyBorder="1" applyAlignment="1">
      <alignment horizontal="center"/>
    </xf>
    <xf numFmtId="0" fontId="27" fillId="0" borderId="8" xfId="2" applyFont="1" applyBorder="1" applyAlignment="1">
      <alignment horizontal="center"/>
    </xf>
    <xf numFmtId="0" fontId="27" fillId="0" borderId="68" xfId="2" applyFont="1" applyBorder="1" applyAlignment="1">
      <alignment horizontal="center"/>
    </xf>
    <xf numFmtId="0" fontId="27" fillId="0" borderId="77" xfId="2" applyFont="1" applyBorder="1" applyAlignment="1">
      <alignment horizontal="center"/>
    </xf>
    <xf numFmtId="0" fontId="27" fillId="0" borderId="28" xfId="2" applyFont="1" applyBorder="1" applyAlignment="1">
      <alignment horizontal="center"/>
    </xf>
    <xf numFmtId="0" fontId="27" fillId="0" borderId="27" xfId="2" applyFont="1" applyBorder="1" applyAlignment="1">
      <alignment horizontal="center"/>
    </xf>
    <xf numFmtId="0" fontId="27" fillId="0" borderId="38" xfId="2" applyFont="1" applyBorder="1" applyAlignment="1">
      <alignment horizontal="center"/>
    </xf>
    <xf numFmtId="0" fontId="27" fillId="0" borderId="19" xfId="2" applyFont="1" applyBorder="1" applyAlignment="1">
      <alignment horizontal="center"/>
    </xf>
    <xf numFmtId="0" fontId="27" fillId="0" borderId="70" xfId="2" applyFont="1" applyBorder="1" applyAlignment="1">
      <alignment horizontal="center"/>
    </xf>
    <xf numFmtId="0" fontId="27" fillId="0" borderId="21" xfId="2" applyFont="1" applyBorder="1" applyAlignment="1">
      <alignment horizontal="center"/>
    </xf>
    <xf numFmtId="0" fontId="27" fillId="0" borderId="30" xfId="2" applyFont="1" applyBorder="1" applyAlignment="1">
      <alignment horizontal="center"/>
    </xf>
    <xf numFmtId="0" fontId="27" fillId="0" borderId="78" xfId="2" applyFont="1" applyBorder="1" applyAlignment="1">
      <alignment horizontal="center"/>
    </xf>
    <xf numFmtId="0" fontId="27" fillId="0" borderId="45" xfId="2" applyFont="1" applyBorder="1" applyAlignment="1">
      <alignment horizontal="center"/>
    </xf>
    <xf numFmtId="0" fontId="27" fillId="0" borderId="18" xfId="2" applyFont="1" applyBorder="1" applyAlignment="1">
      <alignment horizontal="center"/>
    </xf>
    <xf numFmtId="0" fontId="27" fillId="0" borderId="72" xfId="2" applyFont="1" applyBorder="1" applyAlignment="1">
      <alignment horizontal="center"/>
    </xf>
    <xf numFmtId="0" fontId="27" fillId="0" borderId="20" xfId="2" applyFont="1" applyBorder="1" applyAlignment="1">
      <alignment horizontal="center"/>
    </xf>
    <xf numFmtId="0" fontId="27" fillId="0" borderId="29" xfId="2" applyFont="1" applyBorder="1" applyAlignment="1">
      <alignment horizontal="center"/>
    </xf>
    <xf numFmtId="0" fontId="27" fillId="0" borderId="64" xfId="2" applyFont="1" applyBorder="1" applyAlignment="1">
      <alignment horizontal="center"/>
    </xf>
    <xf numFmtId="0" fontId="27" fillId="0" borderId="40" xfId="2" applyFont="1" applyBorder="1" applyAlignment="1">
      <alignment horizontal="center"/>
    </xf>
    <xf numFmtId="0" fontId="27" fillId="0" borderId="60" xfId="2" applyFont="1" applyBorder="1" applyAlignment="1">
      <alignment horizontal="center"/>
    </xf>
    <xf numFmtId="0" fontId="27" fillId="0" borderId="71" xfId="2" applyFont="1" applyBorder="1" applyAlignment="1">
      <alignment horizontal="center"/>
    </xf>
    <xf numFmtId="0" fontId="27" fillId="0" borderId="79" xfId="2" applyFont="1" applyBorder="1" applyAlignment="1">
      <alignment horizontal="center"/>
    </xf>
    <xf numFmtId="0" fontId="27" fillId="0" borderId="59" xfId="2" applyFont="1" applyBorder="1" applyAlignment="1">
      <alignment horizontal="center"/>
    </xf>
    <xf numFmtId="0" fontId="27" fillId="0" borderId="61" xfId="2" applyFont="1" applyBorder="1" applyAlignment="1">
      <alignment horizontal="center"/>
    </xf>
    <xf numFmtId="0" fontId="27" fillId="0" borderId="80" xfId="2" applyFont="1" applyBorder="1" applyAlignment="1">
      <alignment horizontal="center"/>
    </xf>
    <xf numFmtId="0" fontId="27" fillId="0" borderId="75" xfId="2" applyFont="1" applyBorder="1" applyAlignment="1">
      <alignment horizontal="center"/>
    </xf>
    <xf numFmtId="0" fontId="27" fillId="0" borderId="81" xfId="2" applyFont="1" applyBorder="1" applyAlignment="1">
      <alignment horizontal="center"/>
    </xf>
    <xf numFmtId="0" fontId="27" fillId="0" borderId="74" xfId="2" applyFont="1" applyBorder="1" applyAlignment="1">
      <alignment horizontal="center"/>
    </xf>
    <xf numFmtId="0" fontId="27" fillId="0" borderId="82" xfId="2" applyFont="1" applyBorder="1" applyAlignment="1">
      <alignment horizontal="center"/>
    </xf>
    <xf numFmtId="0" fontId="27" fillId="0" borderId="0" xfId="2" applyFont="1" applyAlignment="1">
      <alignment horizontal="right"/>
    </xf>
    <xf numFmtId="0" fontId="9" fillId="0" borderId="1" xfId="4" applyFont="1" applyBorder="1" applyAlignment="1"/>
    <xf numFmtId="0" fontId="9" fillId="0" borderId="2" xfId="4" applyFont="1" applyBorder="1" applyAlignment="1"/>
    <xf numFmtId="0" fontId="9" fillId="0" borderId="23" xfId="4" applyFont="1" applyBorder="1" applyAlignment="1"/>
    <xf numFmtId="0" fontId="9" fillId="0" borderId="33" xfId="4" applyFont="1" applyBorder="1" applyAlignment="1"/>
    <xf numFmtId="0" fontId="9" fillId="0" borderId="0" xfId="4" applyFont="1" applyBorder="1" applyAlignment="1"/>
    <xf numFmtId="0" fontId="9" fillId="0" borderId="6" xfId="4" applyFont="1" applyBorder="1" applyAlignment="1"/>
    <xf numFmtId="0" fontId="9" fillId="0" borderId="3" xfId="4" applyFont="1" applyBorder="1" applyAlignment="1"/>
    <xf numFmtId="0" fontId="9" fillId="0" borderId="4" xfId="4" applyFont="1" applyBorder="1" applyAlignment="1"/>
    <xf numFmtId="0" fontId="9" fillId="0" borderId="7" xfId="4" applyFont="1" applyBorder="1" applyAlignment="1"/>
    <xf numFmtId="0" fontId="9" fillId="0" borderId="1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2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0" fontId="9" fillId="0" borderId="47" xfId="4" applyFont="1" applyBorder="1" applyAlignment="1">
      <alignment horizontal="center" vertical="center"/>
    </xf>
    <xf numFmtId="0" fontId="9" fillId="0" borderId="46" xfId="4" applyFont="1" applyBorder="1" applyAlignment="1">
      <alignment horizontal="center" vertical="center"/>
    </xf>
    <xf numFmtId="178" fontId="9" fillId="0" borderId="45" xfId="4" applyNumberFormat="1" applyFont="1" applyBorder="1" applyAlignment="1">
      <alignment horizontal="center" vertical="center" shrinkToFit="1"/>
    </xf>
    <xf numFmtId="178" fontId="9" fillId="2" borderId="45" xfId="4" applyNumberFormat="1" applyFont="1" applyFill="1" applyBorder="1" applyAlignment="1">
      <alignment vertical="center" shrinkToFit="1"/>
    </xf>
    <xf numFmtId="178" fontId="9" fillId="0" borderId="45" xfId="4" applyNumberFormat="1" applyFont="1" applyBorder="1" applyAlignment="1">
      <alignment vertical="center" shrinkToFit="1"/>
    </xf>
    <xf numFmtId="178" fontId="9" fillId="0" borderId="44" xfId="4" applyNumberFormat="1" applyFont="1" applyBorder="1" applyAlignment="1">
      <alignment vertical="center"/>
    </xf>
    <xf numFmtId="178" fontId="9" fillId="0" borderId="38" xfId="4" applyNumberFormat="1" applyFont="1" applyBorder="1" applyAlignment="1">
      <alignment horizontal="center" vertical="center" shrinkToFit="1"/>
    </xf>
    <xf numFmtId="178" fontId="9" fillId="2" borderId="38" xfId="4" applyNumberFormat="1" applyFont="1" applyFill="1" applyBorder="1" applyAlignment="1">
      <alignment vertical="center" shrinkToFit="1"/>
    </xf>
    <xf numFmtId="178" fontId="9" fillId="0" borderId="38" xfId="4" applyNumberFormat="1" applyFont="1" applyBorder="1" applyAlignment="1">
      <alignment vertical="center" shrinkToFit="1"/>
    </xf>
    <xf numFmtId="178" fontId="9" fillId="0" borderId="37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horizontal="center" vertical="center" shrinkToFit="1"/>
    </xf>
    <xf numFmtId="178" fontId="9" fillId="2" borderId="36" xfId="4" applyNumberFormat="1" applyFont="1" applyFill="1" applyBorder="1" applyAlignment="1">
      <alignment vertical="center" shrinkToFit="1"/>
    </xf>
    <xf numFmtId="178" fontId="9" fillId="0" borderId="36" xfId="4" applyNumberFormat="1" applyFont="1" applyBorder="1" applyAlignment="1">
      <alignment vertical="center" shrinkToFit="1"/>
    </xf>
    <xf numFmtId="178" fontId="9" fillId="0" borderId="35" xfId="4" applyNumberFormat="1" applyFont="1" applyBorder="1" applyAlignment="1">
      <alignment vertical="center"/>
    </xf>
    <xf numFmtId="178" fontId="9" fillId="0" borderId="42" xfId="4" applyNumberFormat="1" applyFont="1" applyBorder="1" applyAlignment="1">
      <alignment horizontal="center" vertical="center" shrinkToFit="1"/>
    </xf>
    <xf numFmtId="178" fontId="9" fillId="2" borderId="42" xfId="4" applyNumberFormat="1" applyFont="1" applyFill="1" applyBorder="1" applyAlignment="1">
      <alignment vertical="center" shrinkToFit="1"/>
    </xf>
    <xf numFmtId="178" fontId="9" fillId="0" borderId="42" xfId="4" applyNumberFormat="1" applyFont="1" applyBorder="1" applyAlignment="1">
      <alignment vertical="center" shrinkToFit="1"/>
    </xf>
    <xf numFmtId="178" fontId="9" fillId="0" borderId="41" xfId="4" applyNumberFormat="1" applyFont="1" applyBorder="1" applyAlignment="1">
      <alignment vertical="center"/>
    </xf>
    <xf numFmtId="178" fontId="9" fillId="0" borderId="43" xfId="4" applyNumberFormat="1" applyFont="1" applyBorder="1" applyAlignment="1">
      <alignment horizontal="center" vertical="center" shrinkToFit="1"/>
    </xf>
    <xf numFmtId="178" fontId="9" fillId="0" borderId="40" xfId="4" applyNumberFormat="1" applyFont="1" applyBorder="1" applyAlignment="1">
      <alignment horizontal="center" vertical="center" shrinkToFit="1"/>
    </xf>
    <xf numFmtId="178" fontId="9" fillId="0" borderId="40" xfId="4" applyNumberFormat="1" applyFont="1" applyBorder="1" applyAlignment="1">
      <alignment vertical="center"/>
    </xf>
    <xf numFmtId="178" fontId="9" fillId="0" borderId="39" xfId="4" applyNumberFormat="1" applyFont="1" applyBorder="1" applyAlignment="1">
      <alignment vertical="center"/>
    </xf>
    <xf numFmtId="178" fontId="9" fillId="0" borderId="38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vertical="center"/>
    </xf>
    <xf numFmtId="178" fontId="9" fillId="0" borderId="26" xfId="4" applyNumberFormat="1" applyFont="1" applyBorder="1" applyAlignment="1">
      <alignment horizontal="center" vertical="center" shrinkToFit="1"/>
    </xf>
    <xf numFmtId="178" fontId="9" fillId="0" borderId="26" xfId="4" applyNumberFormat="1" applyFont="1" applyBorder="1" applyAlignment="1">
      <alignment vertical="center"/>
    </xf>
    <xf numFmtId="178" fontId="9" fillId="0" borderId="34" xfId="4" applyNumberFormat="1" applyFont="1" applyBorder="1" applyAlignment="1">
      <alignment vertical="center"/>
    </xf>
    <xf numFmtId="0" fontId="6" fillId="0" borderId="24" xfId="3" applyFont="1" applyFill="1" applyBorder="1" applyAlignment="1">
      <alignment horizontal="center" vertical="distributed" textRotation="255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Fill="1" applyBorder="1" applyAlignment="1">
      <alignment horizontal="center" vertical="center" wrapText="1"/>
    </xf>
    <xf numFmtId="0" fontId="9" fillId="0" borderId="49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48" xfId="4" applyFont="1" applyBorder="1" applyAlignment="1">
      <alignment horizontal="center" vertical="center"/>
    </xf>
    <xf numFmtId="0" fontId="9" fillId="0" borderId="25" xfId="4" applyFont="1" applyBorder="1" applyAlignment="1">
      <alignment horizontal="center" vertical="center" textRotation="255"/>
    </xf>
    <xf numFmtId="0" fontId="9" fillId="0" borderId="24" xfId="4" applyFont="1" applyBorder="1" applyAlignment="1">
      <alignment horizontal="center" vertical="center" textRotation="255"/>
    </xf>
    <xf numFmtId="0" fontId="9" fillId="0" borderId="26" xfId="4" applyFont="1" applyBorder="1" applyAlignment="1">
      <alignment horizontal="center" vertical="center" textRotation="255"/>
    </xf>
    <xf numFmtId="0" fontId="9" fillId="0" borderId="25" xfId="4" applyFont="1" applyBorder="1" applyAlignment="1">
      <alignment vertical="center" textRotation="255"/>
    </xf>
    <xf numFmtId="0" fontId="9" fillId="0" borderId="24" xfId="4" applyFont="1" applyBorder="1" applyAlignment="1">
      <alignment vertical="center" textRotation="255"/>
    </xf>
    <xf numFmtId="0" fontId="9" fillId="0" borderId="42" xfId="4" applyFont="1" applyBorder="1" applyAlignment="1">
      <alignment vertical="center" textRotation="255"/>
    </xf>
    <xf numFmtId="0" fontId="9" fillId="0" borderId="26" xfId="4" applyFont="1" applyBorder="1" applyAlignment="1">
      <alignment vertical="center" textRotation="255"/>
    </xf>
    <xf numFmtId="0" fontId="27" fillId="0" borderId="25" xfId="2" applyFont="1" applyBorder="1" applyAlignment="1">
      <alignment horizontal="center" vertical="center"/>
    </xf>
    <xf numFmtId="0" fontId="27" fillId="0" borderId="24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0" fontId="27" fillId="0" borderId="69" xfId="2" applyFont="1" applyBorder="1" applyAlignment="1">
      <alignment horizontal="center" vertical="center"/>
    </xf>
    <xf numFmtId="0" fontId="27" fillId="0" borderId="49" xfId="2" applyFont="1" applyBorder="1" applyAlignment="1">
      <alignment horizontal="center" vertical="center"/>
    </xf>
    <xf numFmtId="0" fontId="5" fillId="0" borderId="32" xfId="2" applyBorder="1" applyAlignment="1">
      <alignment horizontal="center" vertical="center"/>
    </xf>
    <xf numFmtId="0" fontId="5" fillId="0" borderId="48" xfId="2" applyBorder="1" applyAlignment="1">
      <alignment horizontal="center" vertical="center"/>
    </xf>
    <xf numFmtId="0" fontId="27" fillId="0" borderId="84" xfId="2" applyFont="1" applyBorder="1" applyAlignment="1">
      <alignment horizontal="left" vertical="center" wrapText="1"/>
    </xf>
    <xf numFmtId="0" fontId="27" fillId="0" borderId="83" xfId="2" applyFont="1" applyBorder="1" applyAlignment="1">
      <alignment horizontal="left" vertical="center"/>
    </xf>
    <xf numFmtId="0" fontId="27" fillId="0" borderId="63" xfId="2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distributed" textRotation="255"/>
    </xf>
    <xf numFmtId="0" fontId="32" fillId="0" borderId="0" xfId="0" applyFont="1" applyAlignment="1">
      <alignment horizontal="center" vertical="center" wrapText="1"/>
    </xf>
    <xf numFmtId="0" fontId="6" fillId="0" borderId="24" xfId="5" quotePrefix="1" applyFont="1" applyBorder="1" applyAlignment="1">
      <alignment horizontal="center" vertical="center" textRotation="255"/>
    </xf>
    <xf numFmtId="0" fontId="23" fillId="0" borderId="24" xfId="5" applyFont="1" applyBorder="1" applyAlignment="1">
      <alignment horizontal="center" vertical="center" textRotation="255"/>
    </xf>
    <xf numFmtId="182" fontId="20" fillId="0" borderId="49" xfId="5" quotePrefix="1" applyNumberFormat="1" applyFont="1" applyBorder="1" applyAlignment="1">
      <alignment horizontal="center" vertical="center"/>
    </xf>
    <xf numFmtId="0" fontId="23" fillId="0" borderId="32" xfId="5" applyFont="1" applyBorder="1" applyAlignment="1">
      <alignment horizontal="center"/>
    </xf>
    <xf numFmtId="0" fontId="23" fillId="0" borderId="48" xfId="5" applyFont="1" applyBorder="1" applyAlignment="1">
      <alignment horizontal="center"/>
    </xf>
    <xf numFmtId="0" fontId="20" fillId="0" borderId="75" xfId="5" quotePrefix="1" applyFont="1" applyBorder="1" applyAlignment="1">
      <alignment horizontal="center" vertical="center"/>
    </xf>
    <xf numFmtId="0" fontId="20" fillId="0" borderId="2" xfId="5" quotePrefix="1" applyFont="1" applyBorder="1" applyAlignment="1">
      <alignment horizontal="center" vertical="center"/>
    </xf>
    <xf numFmtId="0" fontId="20" fillId="0" borderId="23" xfId="5" quotePrefix="1" applyFont="1" applyBorder="1" applyAlignment="1">
      <alignment horizontal="center" vertical="center"/>
    </xf>
    <xf numFmtId="0" fontId="20" fillId="0" borderId="76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" xfId="5" quotePrefix="1" applyFont="1" applyBorder="1" applyAlignment="1">
      <alignment horizontal="center" vertical="center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 3 2" xfId="9"/>
    <cellStyle name="標準_01渋滞長NO.4" xfId="5"/>
    <cellStyle name="標準_渋滞表" xfId="6"/>
    <cellStyle name="標準表" xfId="7"/>
    <cellStyle name="未定義" xfId="8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12</c:v>
                </c:pt>
                <c:pt idx="5">
                  <c:v>13</c:v>
                </c:pt>
                <c:pt idx="6">
                  <c:v>5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257856"/>
        <c:axId val="111268224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11.1</c:v>
                </c:pt>
                <c:pt idx="1">
                  <c:v>8.3000000000000007</c:v>
                </c:pt>
                <c:pt idx="2">
                  <c:v>10</c:v>
                </c:pt>
                <c:pt idx="3">
                  <c:v>11.1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7.7</c:v>
                </c:pt>
                <c:pt idx="8">
                  <c:v>9.1</c:v>
                </c:pt>
                <c:pt idx="9">
                  <c:v>13.3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69760"/>
        <c:axId val="111271296"/>
      </c:lineChart>
      <c:catAx>
        <c:axId val="1112578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68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682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57856"/>
        <c:crosses val="autoZero"/>
        <c:crossBetween val="between"/>
        <c:majorUnit val="1000"/>
        <c:minorUnit val="50"/>
      </c:valAx>
      <c:catAx>
        <c:axId val="1112697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271296"/>
        <c:crosses val="autoZero"/>
        <c:auto val="1"/>
        <c:lblAlgn val="ctr"/>
        <c:lblOffset val="100"/>
        <c:noMultiLvlLbl val="0"/>
      </c:catAx>
      <c:valAx>
        <c:axId val="1112712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697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15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116</c:v>
                </c:pt>
                <c:pt idx="1">
                  <c:v>78</c:v>
                </c:pt>
                <c:pt idx="2">
                  <c:v>42</c:v>
                </c:pt>
                <c:pt idx="3">
                  <c:v>28</c:v>
                </c:pt>
                <c:pt idx="4">
                  <c:v>28</c:v>
                </c:pt>
                <c:pt idx="5">
                  <c:v>53</c:v>
                </c:pt>
                <c:pt idx="6">
                  <c:v>34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137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625536"/>
        <c:axId val="112631808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11.5</c:v>
                </c:pt>
                <c:pt idx="1">
                  <c:v>8.1999999999999993</c:v>
                </c:pt>
                <c:pt idx="2">
                  <c:v>8.6999999999999993</c:v>
                </c:pt>
                <c:pt idx="3">
                  <c:v>12.5</c:v>
                </c:pt>
                <c:pt idx="4">
                  <c:v>6.7</c:v>
                </c:pt>
                <c:pt idx="5">
                  <c:v>1.9</c:v>
                </c:pt>
                <c:pt idx="6">
                  <c:v>8.1</c:v>
                </c:pt>
                <c:pt idx="7">
                  <c:v>1.6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1.4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33344"/>
        <c:axId val="112634880"/>
      </c:lineChart>
      <c:catAx>
        <c:axId val="1126255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631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6318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625536"/>
        <c:crosses val="autoZero"/>
        <c:crossBetween val="between"/>
        <c:majorUnit val="1000"/>
        <c:minorUnit val="50"/>
      </c:valAx>
      <c:catAx>
        <c:axId val="1126333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634880"/>
        <c:crosses val="autoZero"/>
        <c:auto val="1"/>
        <c:lblAlgn val="ctr"/>
        <c:lblOffset val="100"/>
        <c:noMultiLvlLbl val="0"/>
      </c:catAx>
      <c:valAx>
        <c:axId val="1126348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6333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49</c:v>
                </c:pt>
                <c:pt idx="1">
                  <c:v>47</c:v>
                </c:pt>
                <c:pt idx="2">
                  <c:v>46</c:v>
                </c:pt>
                <c:pt idx="3">
                  <c:v>72</c:v>
                </c:pt>
                <c:pt idx="4">
                  <c:v>60</c:v>
                </c:pt>
                <c:pt idx="5">
                  <c:v>44</c:v>
                </c:pt>
                <c:pt idx="6">
                  <c:v>62</c:v>
                </c:pt>
                <c:pt idx="7">
                  <c:v>49</c:v>
                </c:pt>
                <c:pt idx="8">
                  <c:v>56</c:v>
                </c:pt>
                <c:pt idx="9">
                  <c:v>46</c:v>
                </c:pt>
                <c:pt idx="10">
                  <c:v>28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435</c:v>
                </c:pt>
                <c:pt idx="1">
                  <c:v>360</c:v>
                </c:pt>
                <c:pt idx="2">
                  <c:v>278</c:v>
                </c:pt>
                <c:pt idx="3">
                  <c:v>229</c:v>
                </c:pt>
                <c:pt idx="4">
                  <c:v>207</c:v>
                </c:pt>
                <c:pt idx="5">
                  <c:v>240</c:v>
                </c:pt>
                <c:pt idx="6">
                  <c:v>243</c:v>
                </c:pt>
                <c:pt idx="7">
                  <c:v>343</c:v>
                </c:pt>
                <c:pt idx="8">
                  <c:v>384</c:v>
                </c:pt>
                <c:pt idx="9">
                  <c:v>455</c:v>
                </c:pt>
                <c:pt idx="10">
                  <c:v>557</c:v>
                </c:pt>
                <c:pt idx="11">
                  <c:v>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43872"/>
        <c:axId val="112945792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10.1</c:v>
                </c:pt>
                <c:pt idx="1">
                  <c:v>11.5</c:v>
                </c:pt>
                <c:pt idx="2">
                  <c:v>14.2</c:v>
                </c:pt>
                <c:pt idx="3">
                  <c:v>23.9</c:v>
                </c:pt>
                <c:pt idx="4">
                  <c:v>22.5</c:v>
                </c:pt>
                <c:pt idx="5">
                  <c:v>15.5</c:v>
                </c:pt>
                <c:pt idx="6">
                  <c:v>20.3</c:v>
                </c:pt>
                <c:pt idx="7">
                  <c:v>12.5</c:v>
                </c:pt>
                <c:pt idx="8">
                  <c:v>12.7</c:v>
                </c:pt>
                <c:pt idx="9">
                  <c:v>9.1999999999999993</c:v>
                </c:pt>
                <c:pt idx="10">
                  <c:v>4.8</c:v>
                </c:pt>
                <c:pt idx="11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47584"/>
        <c:axId val="112949120"/>
      </c:lineChart>
      <c:catAx>
        <c:axId val="1129438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45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945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43872"/>
        <c:crosses val="autoZero"/>
        <c:crossBetween val="between"/>
        <c:majorUnit val="1000"/>
        <c:minorUnit val="50"/>
      </c:valAx>
      <c:catAx>
        <c:axId val="1129475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949120"/>
        <c:crosses val="autoZero"/>
        <c:auto val="1"/>
        <c:lblAlgn val="ctr"/>
        <c:lblOffset val="100"/>
        <c:noMultiLvlLbl val="0"/>
      </c:catAx>
      <c:valAx>
        <c:axId val="1129491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475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3</c:v>
                </c:pt>
                <c:pt idx="3">
                  <c:v>11</c:v>
                </c:pt>
                <c:pt idx="4">
                  <c:v>6</c:v>
                </c:pt>
                <c:pt idx="5">
                  <c:v>14</c:v>
                </c:pt>
                <c:pt idx="6">
                  <c:v>13</c:v>
                </c:pt>
                <c:pt idx="7">
                  <c:v>16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75232"/>
        <c:axId val="112993792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42.9</c:v>
                </c:pt>
                <c:pt idx="1">
                  <c:v>10</c:v>
                </c:pt>
                <c:pt idx="2">
                  <c:v>0</c:v>
                </c:pt>
                <c:pt idx="3">
                  <c:v>21.4</c:v>
                </c:pt>
                <c:pt idx="4">
                  <c:v>14.3</c:v>
                </c:pt>
                <c:pt idx="5">
                  <c:v>17.600000000000001</c:v>
                </c:pt>
                <c:pt idx="6">
                  <c:v>0</c:v>
                </c:pt>
                <c:pt idx="7">
                  <c:v>0</c:v>
                </c:pt>
                <c:pt idx="8">
                  <c:v>8.3000000000000007</c:v>
                </c:pt>
                <c:pt idx="9">
                  <c:v>14.3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5328"/>
        <c:axId val="113001216"/>
      </c:lineChart>
      <c:catAx>
        <c:axId val="1129752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93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993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75232"/>
        <c:crosses val="autoZero"/>
        <c:crossBetween val="between"/>
        <c:majorUnit val="1000"/>
        <c:minorUnit val="50"/>
      </c:valAx>
      <c:catAx>
        <c:axId val="1129953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01216"/>
        <c:crosses val="autoZero"/>
        <c:auto val="1"/>
        <c:lblAlgn val="ctr"/>
        <c:lblOffset val="100"/>
        <c:noMultiLvlLbl val="0"/>
      </c:catAx>
      <c:valAx>
        <c:axId val="1130012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953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311680"/>
        <c:axId val="112313856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15392"/>
        <c:axId val="112321280"/>
      </c:lineChart>
      <c:catAx>
        <c:axId val="1123116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13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138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11680"/>
        <c:crosses val="autoZero"/>
        <c:crossBetween val="between"/>
        <c:majorUnit val="1000"/>
        <c:minorUnit val="50"/>
      </c:valAx>
      <c:catAx>
        <c:axId val="1123153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321280"/>
        <c:crosses val="autoZero"/>
        <c:auto val="1"/>
        <c:lblAlgn val="ctr"/>
        <c:lblOffset val="100"/>
        <c:noMultiLvlLbl val="0"/>
      </c:catAx>
      <c:valAx>
        <c:axId val="1123212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153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031424"/>
        <c:axId val="113037696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33.299999999999997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39232"/>
        <c:axId val="113040768"/>
      </c:lineChart>
      <c:catAx>
        <c:axId val="1130314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7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376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1424"/>
        <c:crosses val="autoZero"/>
        <c:crossBetween val="between"/>
        <c:majorUnit val="1000"/>
        <c:minorUnit val="50"/>
      </c:valAx>
      <c:catAx>
        <c:axId val="1130392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40768"/>
        <c:crosses val="autoZero"/>
        <c:auto val="1"/>
        <c:lblAlgn val="ctr"/>
        <c:lblOffset val="100"/>
        <c:noMultiLvlLbl val="0"/>
      </c:catAx>
      <c:valAx>
        <c:axId val="1130407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92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20</c:v>
                </c:pt>
                <c:pt idx="1">
                  <c:v>37</c:v>
                </c:pt>
                <c:pt idx="2">
                  <c:v>36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31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582</c:v>
                </c:pt>
                <c:pt idx="1">
                  <c:v>506</c:v>
                </c:pt>
                <c:pt idx="2">
                  <c:v>502</c:v>
                </c:pt>
                <c:pt idx="3">
                  <c:v>481</c:v>
                </c:pt>
                <c:pt idx="4">
                  <c:v>406</c:v>
                </c:pt>
                <c:pt idx="5">
                  <c:v>655</c:v>
                </c:pt>
                <c:pt idx="6">
                  <c:v>579</c:v>
                </c:pt>
                <c:pt idx="7">
                  <c:v>576</c:v>
                </c:pt>
                <c:pt idx="8">
                  <c:v>642</c:v>
                </c:pt>
                <c:pt idx="9">
                  <c:v>663</c:v>
                </c:pt>
                <c:pt idx="10">
                  <c:v>596</c:v>
                </c:pt>
                <c:pt idx="11">
                  <c:v>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370816"/>
        <c:axId val="112372736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3.3</c:v>
                </c:pt>
                <c:pt idx="1">
                  <c:v>6.8</c:v>
                </c:pt>
                <c:pt idx="2">
                  <c:v>6.7</c:v>
                </c:pt>
                <c:pt idx="3">
                  <c:v>5.3</c:v>
                </c:pt>
                <c:pt idx="4">
                  <c:v>6.2</c:v>
                </c:pt>
                <c:pt idx="5">
                  <c:v>4</c:v>
                </c:pt>
                <c:pt idx="6">
                  <c:v>5.0999999999999996</c:v>
                </c:pt>
                <c:pt idx="7">
                  <c:v>2.7</c:v>
                </c:pt>
                <c:pt idx="8">
                  <c:v>2.6</c:v>
                </c:pt>
                <c:pt idx="9">
                  <c:v>2.5</c:v>
                </c:pt>
                <c:pt idx="10">
                  <c:v>2.2999999999999998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86816"/>
        <c:axId val="112388352"/>
      </c:lineChart>
      <c:catAx>
        <c:axId val="1123708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72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727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70816"/>
        <c:crosses val="autoZero"/>
        <c:crossBetween val="between"/>
        <c:majorUnit val="1000"/>
        <c:minorUnit val="50"/>
      </c:valAx>
      <c:catAx>
        <c:axId val="1123868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388352"/>
        <c:crosses val="autoZero"/>
        <c:auto val="1"/>
        <c:lblAlgn val="ctr"/>
        <c:lblOffset val="100"/>
        <c:noMultiLvlLbl val="0"/>
      </c:catAx>
      <c:valAx>
        <c:axId val="1123883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868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26</c:v>
                </c:pt>
                <c:pt idx="1">
                  <c:v>22</c:v>
                </c:pt>
                <c:pt idx="2">
                  <c:v>33</c:v>
                </c:pt>
                <c:pt idx="3">
                  <c:v>24</c:v>
                </c:pt>
                <c:pt idx="4">
                  <c:v>30</c:v>
                </c:pt>
                <c:pt idx="5">
                  <c:v>30</c:v>
                </c:pt>
                <c:pt idx="6">
                  <c:v>16</c:v>
                </c:pt>
                <c:pt idx="7">
                  <c:v>15</c:v>
                </c:pt>
                <c:pt idx="8">
                  <c:v>18</c:v>
                </c:pt>
                <c:pt idx="9">
                  <c:v>15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970</c:v>
                </c:pt>
                <c:pt idx="1">
                  <c:v>786</c:v>
                </c:pt>
                <c:pt idx="2">
                  <c:v>671</c:v>
                </c:pt>
                <c:pt idx="3">
                  <c:v>651</c:v>
                </c:pt>
                <c:pt idx="4">
                  <c:v>614</c:v>
                </c:pt>
                <c:pt idx="5">
                  <c:v>547</c:v>
                </c:pt>
                <c:pt idx="6">
                  <c:v>497</c:v>
                </c:pt>
                <c:pt idx="7">
                  <c:v>520</c:v>
                </c:pt>
                <c:pt idx="8">
                  <c:v>512</c:v>
                </c:pt>
                <c:pt idx="9">
                  <c:v>611</c:v>
                </c:pt>
                <c:pt idx="10">
                  <c:v>687</c:v>
                </c:pt>
                <c:pt idx="11">
                  <c:v>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496640"/>
        <c:axId val="112498560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2.6</c:v>
                </c:pt>
                <c:pt idx="1">
                  <c:v>2.7</c:v>
                </c:pt>
                <c:pt idx="2">
                  <c:v>4.7</c:v>
                </c:pt>
                <c:pt idx="3">
                  <c:v>3.6</c:v>
                </c:pt>
                <c:pt idx="4">
                  <c:v>4.7</c:v>
                </c:pt>
                <c:pt idx="5">
                  <c:v>5.2</c:v>
                </c:pt>
                <c:pt idx="6">
                  <c:v>3.1</c:v>
                </c:pt>
                <c:pt idx="7">
                  <c:v>2.8</c:v>
                </c:pt>
                <c:pt idx="8">
                  <c:v>3.4</c:v>
                </c:pt>
                <c:pt idx="9">
                  <c:v>2.4</c:v>
                </c:pt>
                <c:pt idx="10">
                  <c:v>1.6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00096"/>
        <c:axId val="112505984"/>
      </c:lineChart>
      <c:catAx>
        <c:axId val="1124966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98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4985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96640"/>
        <c:crosses val="autoZero"/>
        <c:crossBetween val="between"/>
        <c:majorUnit val="1000"/>
        <c:minorUnit val="50"/>
      </c:valAx>
      <c:catAx>
        <c:axId val="1125000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505984"/>
        <c:crosses val="autoZero"/>
        <c:auto val="1"/>
        <c:lblAlgn val="ctr"/>
        <c:lblOffset val="100"/>
        <c:noMultiLvlLbl val="0"/>
      </c:catAx>
      <c:valAx>
        <c:axId val="1125059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5000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46</c:v>
                </c:pt>
                <c:pt idx="1">
                  <c:v>59</c:v>
                </c:pt>
                <c:pt idx="2">
                  <c:v>69</c:v>
                </c:pt>
                <c:pt idx="3">
                  <c:v>51</c:v>
                </c:pt>
                <c:pt idx="4">
                  <c:v>57</c:v>
                </c:pt>
                <c:pt idx="5">
                  <c:v>57</c:v>
                </c:pt>
                <c:pt idx="6">
                  <c:v>47</c:v>
                </c:pt>
                <c:pt idx="7">
                  <c:v>31</c:v>
                </c:pt>
                <c:pt idx="8">
                  <c:v>35</c:v>
                </c:pt>
                <c:pt idx="9">
                  <c:v>32</c:v>
                </c:pt>
                <c:pt idx="10">
                  <c:v>25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1552</c:v>
                </c:pt>
                <c:pt idx="1">
                  <c:v>1292</c:v>
                </c:pt>
                <c:pt idx="2">
                  <c:v>1173</c:v>
                </c:pt>
                <c:pt idx="3">
                  <c:v>1132</c:v>
                </c:pt>
                <c:pt idx="4">
                  <c:v>1020</c:v>
                </c:pt>
                <c:pt idx="5">
                  <c:v>1202</c:v>
                </c:pt>
                <c:pt idx="6">
                  <c:v>1076</c:v>
                </c:pt>
                <c:pt idx="7">
                  <c:v>1096</c:v>
                </c:pt>
                <c:pt idx="8">
                  <c:v>1154</c:v>
                </c:pt>
                <c:pt idx="9">
                  <c:v>1274</c:v>
                </c:pt>
                <c:pt idx="10">
                  <c:v>1283</c:v>
                </c:pt>
                <c:pt idx="11">
                  <c:v>1369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511168"/>
        <c:axId val="101513088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2.9</c:v>
                </c:pt>
                <c:pt idx="1">
                  <c:v>4.4000000000000004</c:v>
                </c:pt>
                <c:pt idx="2">
                  <c:v>5.6</c:v>
                </c:pt>
                <c:pt idx="3">
                  <c:v>4.3</c:v>
                </c:pt>
                <c:pt idx="4">
                  <c:v>5.3</c:v>
                </c:pt>
                <c:pt idx="5">
                  <c:v>4.5</c:v>
                </c:pt>
                <c:pt idx="6">
                  <c:v>4.2</c:v>
                </c:pt>
                <c:pt idx="7">
                  <c:v>2.8</c:v>
                </c:pt>
                <c:pt idx="8">
                  <c:v>2.9</c:v>
                </c:pt>
                <c:pt idx="9">
                  <c:v>2.5</c:v>
                </c:pt>
                <c:pt idx="10">
                  <c:v>1.9</c:v>
                </c:pt>
                <c:pt idx="11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4624"/>
        <c:axId val="113321088"/>
      </c:lineChart>
      <c:catAx>
        <c:axId val="1015111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513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5130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511168"/>
        <c:crosses val="autoZero"/>
        <c:crossBetween val="between"/>
        <c:majorUnit val="1000"/>
        <c:minorUnit val="50"/>
      </c:valAx>
      <c:catAx>
        <c:axId val="1015146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21088"/>
        <c:crosses val="autoZero"/>
        <c:auto val="1"/>
        <c:lblAlgn val="ctr"/>
        <c:lblOffset val="100"/>
        <c:noMultiLvlLbl val="0"/>
      </c:catAx>
      <c:valAx>
        <c:axId val="1133210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5146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41</c:v>
                </c:pt>
                <c:pt idx="1">
                  <c:v>74</c:v>
                </c:pt>
                <c:pt idx="2">
                  <c:v>107</c:v>
                </c:pt>
                <c:pt idx="3">
                  <c:v>77</c:v>
                </c:pt>
                <c:pt idx="4">
                  <c:v>94</c:v>
                </c:pt>
                <c:pt idx="5">
                  <c:v>74</c:v>
                </c:pt>
                <c:pt idx="6">
                  <c:v>79</c:v>
                </c:pt>
                <c:pt idx="7">
                  <c:v>70</c:v>
                </c:pt>
                <c:pt idx="8">
                  <c:v>64</c:v>
                </c:pt>
                <c:pt idx="9">
                  <c:v>47</c:v>
                </c:pt>
                <c:pt idx="10">
                  <c:v>38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1220</c:v>
                </c:pt>
                <c:pt idx="1">
                  <c:v>1027</c:v>
                </c:pt>
                <c:pt idx="2">
                  <c:v>886</c:v>
                </c:pt>
                <c:pt idx="3">
                  <c:v>841</c:v>
                </c:pt>
                <c:pt idx="4">
                  <c:v>819</c:v>
                </c:pt>
                <c:pt idx="5">
                  <c:v>765</c:v>
                </c:pt>
                <c:pt idx="6">
                  <c:v>647</c:v>
                </c:pt>
                <c:pt idx="7">
                  <c:v>713</c:v>
                </c:pt>
                <c:pt idx="8">
                  <c:v>698</c:v>
                </c:pt>
                <c:pt idx="9">
                  <c:v>815</c:v>
                </c:pt>
                <c:pt idx="10">
                  <c:v>878</c:v>
                </c:pt>
                <c:pt idx="11">
                  <c:v>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371776"/>
        <c:axId val="113373952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3.3</c:v>
                </c:pt>
                <c:pt idx="1">
                  <c:v>6.7</c:v>
                </c:pt>
                <c:pt idx="2">
                  <c:v>10.8</c:v>
                </c:pt>
                <c:pt idx="3">
                  <c:v>8.4</c:v>
                </c:pt>
                <c:pt idx="4">
                  <c:v>10.3</c:v>
                </c:pt>
                <c:pt idx="5">
                  <c:v>8.8000000000000007</c:v>
                </c:pt>
                <c:pt idx="6">
                  <c:v>10.9</c:v>
                </c:pt>
                <c:pt idx="7">
                  <c:v>8.9</c:v>
                </c:pt>
                <c:pt idx="8">
                  <c:v>8.4</c:v>
                </c:pt>
                <c:pt idx="9">
                  <c:v>5.5</c:v>
                </c:pt>
                <c:pt idx="10">
                  <c:v>4.0999999999999996</c:v>
                </c:pt>
                <c:pt idx="11">
                  <c:v>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75488"/>
        <c:axId val="112857088"/>
      </c:lineChart>
      <c:catAx>
        <c:axId val="1133717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739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739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71776"/>
        <c:crosses val="autoZero"/>
        <c:crossBetween val="between"/>
        <c:majorUnit val="1000"/>
        <c:minorUnit val="50"/>
      </c:valAx>
      <c:catAx>
        <c:axId val="1133754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857088"/>
        <c:crosses val="autoZero"/>
        <c:auto val="1"/>
        <c:lblAlgn val="ctr"/>
        <c:lblOffset val="100"/>
        <c:noMultiLvlLbl val="0"/>
      </c:catAx>
      <c:valAx>
        <c:axId val="1128570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754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65</c:v>
                </c:pt>
                <c:pt idx="1">
                  <c:v>77</c:v>
                </c:pt>
                <c:pt idx="2">
                  <c:v>80</c:v>
                </c:pt>
                <c:pt idx="3">
                  <c:v>96</c:v>
                </c:pt>
                <c:pt idx="4">
                  <c:v>90</c:v>
                </c:pt>
                <c:pt idx="5">
                  <c:v>67</c:v>
                </c:pt>
                <c:pt idx="6">
                  <c:v>89</c:v>
                </c:pt>
                <c:pt idx="7">
                  <c:v>63</c:v>
                </c:pt>
                <c:pt idx="8">
                  <c:v>74</c:v>
                </c:pt>
                <c:pt idx="9">
                  <c:v>65</c:v>
                </c:pt>
                <c:pt idx="10">
                  <c:v>37</c:v>
                </c:pt>
                <c:pt idx="11">
                  <c:v>47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804</c:v>
                </c:pt>
                <c:pt idx="1">
                  <c:v>694</c:v>
                </c:pt>
                <c:pt idx="2">
                  <c:v>639</c:v>
                </c:pt>
                <c:pt idx="3">
                  <c:v>565</c:v>
                </c:pt>
                <c:pt idx="4">
                  <c:v>504</c:v>
                </c:pt>
                <c:pt idx="5">
                  <c:v>695</c:v>
                </c:pt>
                <c:pt idx="6">
                  <c:v>641</c:v>
                </c:pt>
                <c:pt idx="7">
                  <c:v>710</c:v>
                </c:pt>
                <c:pt idx="8">
                  <c:v>849</c:v>
                </c:pt>
                <c:pt idx="9">
                  <c:v>956</c:v>
                </c:pt>
                <c:pt idx="10">
                  <c:v>1029</c:v>
                </c:pt>
                <c:pt idx="11">
                  <c:v>1187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883200"/>
        <c:axId val="112885120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7.5</c:v>
                </c:pt>
                <c:pt idx="1">
                  <c:v>10</c:v>
                </c:pt>
                <c:pt idx="2">
                  <c:v>11.1</c:v>
                </c:pt>
                <c:pt idx="3">
                  <c:v>14.5</c:v>
                </c:pt>
                <c:pt idx="4">
                  <c:v>15.2</c:v>
                </c:pt>
                <c:pt idx="5">
                  <c:v>8.8000000000000007</c:v>
                </c:pt>
                <c:pt idx="6">
                  <c:v>12.2</c:v>
                </c:pt>
                <c:pt idx="7">
                  <c:v>8.1999999999999993</c:v>
                </c:pt>
                <c:pt idx="8">
                  <c:v>8</c:v>
                </c:pt>
                <c:pt idx="9">
                  <c:v>6.4</c:v>
                </c:pt>
                <c:pt idx="10">
                  <c:v>3.5</c:v>
                </c:pt>
                <c:pt idx="11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91008"/>
        <c:axId val="112892544"/>
      </c:lineChart>
      <c:catAx>
        <c:axId val="1128832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85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8851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83200"/>
        <c:crosses val="autoZero"/>
        <c:crossBetween val="between"/>
        <c:majorUnit val="1000"/>
        <c:minorUnit val="50"/>
      </c:valAx>
      <c:catAx>
        <c:axId val="1128910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892544"/>
        <c:crosses val="autoZero"/>
        <c:auto val="1"/>
        <c:lblAlgn val="ctr"/>
        <c:lblOffset val="100"/>
        <c:noMultiLvlLbl val="0"/>
      </c:catAx>
      <c:valAx>
        <c:axId val="1128925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910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237</c:v>
                </c:pt>
                <c:pt idx="1">
                  <c:v>189</c:v>
                </c:pt>
                <c:pt idx="2">
                  <c:v>185</c:v>
                </c:pt>
                <c:pt idx="3">
                  <c:v>185</c:v>
                </c:pt>
                <c:pt idx="4">
                  <c:v>147</c:v>
                </c:pt>
                <c:pt idx="5">
                  <c:v>245</c:v>
                </c:pt>
                <c:pt idx="6">
                  <c:v>223</c:v>
                </c:pt>
                <c:pt idx="7">
                  <c:v>231</c:v>
                </c:pt>
                <c:pt idx="8">
                  <c:v>232</c:v>
                </c:pt>
                <c:pt idx="9">
                  <c:v>209</c:v>
                </c:pt>
                <c:pt idx="10">
                  <c:v>196</c:v>
                </c:pt>
                <c:pt idx="11">
                  <c:v>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852224"/>
        <c:axId val="94854144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3.3</c:v>
                </c:pt>
                <c:pt idx="1">
                  <c:v>6</c:v>
                </c:pt>
                <c:pt idx="2">
                  <c:v>5.0999999999999996</c:v>
                </c:pt>
                <c:pt idx="3">
                  <c:v>3.1</c:v>
                </c:pt>
                <c:pt idx="4">
                  <c:v>4.5</c:v>
                </c:pt>
                <c:pt idx="5">
                  <c:v>2.8</c:v>
                </c:pt>
                <c:pt idx="6">
                  <c:v>4.3</c:v>
                </c:pt>
                <c:pt idx="7">
                  <c:v>2.5</c:v>
                </c:pt>
                <c:pt idx="8">
                  <c:v>1.7</c:v>
                </c:pt>
                <c:pt idx="9">
                  <c:v>2.2999999999999998</c:v>
                </c:pt>
                <c:pt idx="10">
                  <c:v>3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032"/>
        <c:axId val="94861568"/>
      </c:lineChart>
      <c:catAx>
        <c:axId val="948522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854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48541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852224"/>
        <c:crosses val="autoZero"/>
        <c:crossBetween val="between"/>
        <c:majorUnit val="1000"/>
        <c:minorUnit val="50"/>
      </c:valAx>
      <c:catAx>
        <c:axId val="948600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4861568"/>
        <c:crosses val="autoZero"/>
        <c:auto val="1"/>
        <c:lblAlgn val="ctr"/>
        <c:lblOffset val="100"/>
        <c:noMultiLvlLbl val="0"/>
      </c:catAx>
      <c:valAx>
        <c:axId val="948615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8600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106</c:v>
                </c:pt>
                <c:pt idx="1">
                  <c:v>151</c:v>
                </c:pt>
                <c:pt idx="2">
                  <c:v>187</c:v>
                </c:pt>
                <c:pt idx="3">
                  <c:v>173</c:v>
                </c:pt>
                <c:pt idx="4">
                  <c:v>184</c:v>
                </c:pt>
                <c:pt idx="5">
                  <c:v>141</c:v>
                </c:pt>
                <c:pt idx="6">
                  <c:v>168</c:v>
                </c:pt>
                <c:pt idx="7">
                  <c:v>133</c:v>
                </c:pt>
                <c:pt idx="8">
                  <c:v>138</c:v>
                </c:pt>
                <c:pt idx="9">
                  <c:v>112</c:v>
                </c:pt>
                <c:pt idx="10">
                  <c:v>75</c:v>
                </c:pt>
                <c:pt idx="11">
                  <c:v>65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2024</c:v>
                </c:pt>
                <c:pt idx="1">
                  <c:v>1721</c:v>
                </c:pt>
                <c:pt idx="2">
                  <c:v>1525</c:v>
                </c:pt>
                <c:pt idx="3">
                  <c:v>1406</c:v>
                </c:pt>
                <c:pt idx="4">
                  <c:v>1323</c:v>
                </c:pt>
                <c:pt idx="5">
                  <c:v>1460</c:v>
                </c:pt>
                <c:pt idx="6">
                  <c:v>1288</c:v>
                </c:pt>
                <c:pt idx="7">
                  <c:v>1423</c:v>
                </c:pt>
                <c:pt idx="8">
                  <c:v>1547</c:v>
                </c:pt>
                <c:pt idx="9">
                  <c:v>1771</c:v>
                </c:pt>
                <c:pt idx="10">
                  <c:v>1907</c:v>
                </c:pt>
                <c:pt idx="11">
                  <c:v>2038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67072"/>
        <c:axId val="113268992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5</c:v>
                </c:pt>
                <c:pt idx="1">
                  <c:v>8.1</c:v>
                </c:pt>
                <c:pt idx="2">
                  <c:v>10.9</c:v>
                </c:pt>
                <c:pt idx="3">
                  <c:v>11</c:v>
                </c:pt>
                <c:pt idx="4">
                  <c:v>12.2</c:v>
                </c:pt>
                <c:pt idx="5">
                  <c:v>8.8000000000000007</c:v>
                </c:pt>
                <c:pt idx="6">
                  <c:v>11.5</c:v>
                </c:pt>
                <c:pt idx="7">
                  <c:v>8.5</c:v>
                </c:pt>
                <c:pt idx="8">
                  <c:v>8.1999999999999993</c:v>
                </c:pt>
                <c:pt idx="9">
                  <c:v>5.9</c:v>
                </c:pt>
                <c:pt idx="10">
                  <c:v>3.8</c:v>
                </c:pt>
                <c:pt idx="11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74880"/>
        <c:axId val="113276416"/>
      </c:lineChart>
      <c:catAx>
        <c:axId val="1132670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68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689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67072"/>
        <c:crosses val="autoZero"/>
        <c:crossBetween val="between"/>
        <c:majorUnit val="1000"/>
        <c:minorUnit val="50"/>
      </c:valAx>
      <c:catAx>
        <c:axId val="1132748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76416"/>
        <c:crosses val="autoZero"/>
        <c:auto val="1"/>
        <c:lblAlgn val="ctr"/>
        <c:lblOffset val="100"/>
        <c:noMultiLvlLbl val="0"/>
      </c:catAx>
      <c:valAx>
        <c:axId val="1132764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748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17</c:v>
                </c:pt>
                <c:pt idx="1">
                  <c:v>23</c:v>
                </c:pt>
                <c:pt idx="2">
                  <c:v>22</c:v>
                </c:pt>
                <c:pt idx="3">
                  <c:v>11</c:v>
                </c:pt>
                <c:pt idx="4">
                  <c:v>22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19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594</c:v>
                </c:pt>
                <c:pt idx="1">
                  <c:v>394</c:v>
                </c:pt>
                <c:pt idx="2">
                  <c:v>361</c:v>
                </c:pt>
                <c:pt idx="3">
                  <c:v>346</c:v>
                </c:pt>
                <c:pt idx="4">
                  <c:v>346</c:v>
                </c:pt>
                <c:pt idx="5">
                  <c:v>316</c:v>
                </c:pt>
                <c:pt idx="6">
                  <c:v>297</c:v>
                </c:pt>
                <c:pt idx="7">
                  <c:v>254</c:v>
                </c:pt>
                <c:pt idx="8">
                  <c:v>318</c:v>
                </c:pt>
                <c:pt idx="9">
                  <c:v>378</c:v>
                </c:pt>
                <c:pt idx="10">
                  <c:v>476</c:v>
                </c:pt>
                <c:pt idx="11">
                  <c:v>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430912"/>
        <c:axId val="113432832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2.8</c:v>
                </c:pt>
                <c:pt idx="1">
                  <c:v>5.5</c:v>
                </c:pt>
                <c:pt idx="2">
                  <c:v>5.7</c:v>
                </c:pt>
                <c:pt idx="3">
                  <c:v>3.1</c:v>
                </c:pt>
                <c:pt idx="4">
                  <c:v>6</c:v>
                </c:pt>
                <c:pt idx="5">
                  <c:v>4.2</c:v>
                </c:pt>
                <c:pt idx="6">
                  <c:v>4.8</c:v>
                </c:pt>
                <c:pt idx="7">
                  <c:v>5.9</c:v>
                </c:pt>
                <c:pt idx="8">
                  <c:v>4.8</c:v>
                </c:pt>
                <c:pt idx="9">
                  <c:v>4.8</c:v>
                </c:pt>
                <c:pt idx="10">
                  <c:v>1.7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34624"/>
        <c:axId val="113436160"/>
      </c:lineChart>
      <c:catAx>
        <c:axId val="1134309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32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328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30912"/>
        <c:crosses val="autoZero"/>
        <c:crossBetween val="between"/>
        <c:majorUnit val="1000"/>
        <c:minorUnit val="50"/>
      </c:valAx>
      <c:catAx>
        <c:axId val="1134346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436160"/>
        <c:crosses val="autoZero"/>
        <c:auto val="1"/>
        <c:lblAlgn val="ctr"/>
        <c:lblOffset val="100"/>
        <c:noMultiLvlLbl val="0"/>
      </c:catAx>
      <c:valAx>
        <c:axId val="1134361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346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410</c:v>
                </c:pt>
                <c:pt idx="1">
                  <c:v>334</c:v>
                </c:pt>
                <c:pt idx="2">
                  <c:v>287</c:v>
                </c:pt>
                <c:pt idx="3">
                  <c:v>288</c:v>
                </c:pt>
                <c:pt idx="4">
                  <c:v>259</c:v>
                </c:pt>
                <c:pt idx="5">
                  <c:v>368</c:v>
                </c:pt>
                <c:pt idx="6">
                  <c:v>333</c:v>
                </c:pt>
                <c:pt idx="7">
                  <c:v>363</c:v>
                </c:pt>
                <c:pt idx="8">
                  <c:v>392</c:v>
                </c:pt>
                <c:pt idx="9">
                  <c:v>383</c:v>
                </c:pt>
                <c:pt idx="10">
                  <c:v>440</c:v>
                </c:pt>
                <c:pt idx="11">
                  <c:v>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04224"/>
        <c:axId val="113226880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6.2</c:v>
                </c:pt>
                <c:pt idx="1">
                  <c:v>7.2</c:v>
                </c:pt>
                <c:pt idx="2">
                  <c:v>7.7</c:v>
                </c:pt>
                <c:pt idx="3">
                  <c:v>4.5999999999999996</c:v>
                </c:pt>
                <c:pt idx="4">
                  <c:v>4.0999999999999996</c:v>
                </c:pt>
                <c:pt idx="5">
                  <c:v>3.2</c:v>
                </c:pt>
                <c:pt idx="6">
                  <c:v>5.0999999999999996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2.2000000000000002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28416"/>
        <c:axId val="113230208"/>
      </c:lineChart>
      <c:catAx>
        <c:axId val="1132042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26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268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04224"/>
        <c:crosses val="autoZero"/>
        <c:crossBetween val="between"/>
        <c:majorUnit val="1000"/>
        <c:minorUnit val="50"/>
      </c:valAx>
      <c:catAx>
        <c:axId val="1132284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30208"/>
        <c:crosses val="autoZero"/>
        <c:auto val="1"/>
        <c:lblAlgn val="ctr"/>
        <c:lblOffset val="100"/>
        <c:noMultiLvlLbl val="0"/>
      </c:catAx>
      <c:valAx>
        <c:axId val="1132302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284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44</c:v>
                </c:pt>
                <c:pt idx="1">
                  <c:v>49</c:v>
                </c:pt>
                <c:pt idx="2">
                  <c:v>46</c:v>
                </c:pt>
                <c:pt idx="3">
                  <c:v>25</c:v>
                </c:pt>
                <c:pt idx="4">
                  <c:v>33</c:v>
                </c:pt>
                <c:pt idx="5">
                  <c:v>26</c:v>
                </c:pt>
                <c:pt idx="6">
                  <c:v>33</c:v>
                </c:pt>
                <c:pt idx="7">
                  <c:v>31</c:v>
                </c:pt>
                <c:pt idx="8">
                  <c:v>28</c:v>
                </c:pt>
                <c:pt idx="9">
                  <c:v>31</c:v>
                </c:pt>
                <c:pt idx="10">
                  <c:v>18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1004</c:v>
                </c:pt>
                <c:pt idx="1">
                  <c:v>728</c:v>
                </c:pt>
                <c:pt idx="2">
                  <c:v>648</c:v>
                </c:pt>
                <c:pt idx="3">
                  <c:v>634</c:v>
                </c:pt>
                <c:pt idx="4">
                  <c:v>605</c:v>
                </c:pt>
                <c:pt idx="5">
                  <c:v>684</c:v>
                </c:pt>
                <c:pt idx="6">
                  <c:v>630</c:v>
                </c:pt>
                <c:pt idx="7">
                  <c:v>617</c:v>
                </c:pt>
                <c:pt idx="8">
                  <c:v>710</c:v>
                </c:pt>
                <c:pt idx="9">
                  <c:v>761</c:v>
                </c:pt>
                <c:pt idx="10">
                  <c:v>916</c:v>
                </c:pt>
                <c:pt idx="11">
                  <c:v>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93184"/>
        <c:axId val="113307648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4.2</c:v>
                </c:pt>
                <c:pt idx="1">
                  <c:v>6.3</c:v>
                </c:pt>
                <c:pt idx="2">
                  <c:v>6.6</c:v>
                </c:pt>
                <c:pt idx="3">
                  <c:v>3.8</c:v>
                </c:pt>
                <c:pt idx="4">
                  <c:v>5.2</c:v>
                </c:pt>
                <c:pt idx="5">
                  <c:v>3.7</c:v>
                </c:pt>
                <c:pt idx="6">
                  <c:v>5</c:v>
                </c:pt>
                <c:pt idx="7">
                  <c:v>4.8</c:v>
                </c:pt>
                <c:pt idx="8">
                  <c:v>3.8</c:v>
                </c:pt>
                <c:pt idx="9">
                  <c:v>3.9</c:v>
                </c:pt>
                <c:pt idx="10">
                  <c:v>1.9</c:v>
                </c:pt>
                <c:pt idx="1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09184"/>
        <c:axId val="113310720"/>
      </c:lineChart>
      <c:catAx>
        <c:axId val="1132931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07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076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93184"/>
        <c:crosses val="autoZero"/>
        <c:crossBetween val="between"/>
        <c:majorUnit val="1000"/>
        <c:minorUnit val="50"/>
      </c:valAx>
      <c:catAx>
        <c:axId val="1133091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10720"/>
        <c:crosses val="autoZero"/>
        <c:auto val="1"/>
        <c:lblAlgn val="ctr"/>
        <c:lblOffset val="100"/>
        <c:noMultiLvlLbl val="0"/>
      </c:catAx>
      <c:valAx>
        <c:axId val="1133107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091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73</c:v>
                </c:pt>
                <c:pt idx="1">
                  <c:v>55</c:v>
                </c:pt>
                <c:pt idx="2">
                  <c:v>50</c:v>
                </c:pt>
                <c:pt idx="3">
                  <c:v>79</c:v>
                </c:pt>
                <c:pt idx="4">
                  <c:v>63</c:v>
                </c:pt>
                <c:pt idx="5">
                  <c:v>48</c:v>
                </c:pt>
                <c:pt idx="6">
                  <c:v>66</c:v>
                </c:pt>
                <c:pt idx="7">
                  <c:v>50</c:v>
                </c:pt>
                <c:pt idx="8">
                  <c:v>60</c:v>
                </c:pt>
                <c:pt idx="9">
                  <c:v>51</c:v>
                </c:pt>
                <c:pt idx="10">
                  <c:v>30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564</c:v>
                </c:pt>
                <c:pt idx="1">
                  <c:v>449</c:v>
                </c:pt>
                <c:pt idx="2">
                  <c:v>325</c:v>
                </c:pt>
                <c:pt idx="3">
                  <c:v>269</c:v>
                </c:pt>
                <c:pt idx="4">
                  <c:v>243</c:v>
                </c:pt>
                <c:pt idx="5">
                  <c:v>308</c:v>
                </c:pt>
                <c:pt idx="6">
                  <c:v>292</c:v>
                </c:pt>
                <c:pt idx="7">
                  <c:v>423</c:v>
                </c:pt>
                <c:pt idx="8">
                  <c:v>459</c:v>
                </c:pt>
                <c:pt idx="9">
                  <c:v>533</c:v>
                </c:pt>
                <c:pt idx="10">
                  <c:v>705</c:v>
                </c:pt>
                <c:pt idx="11">
                  <c:v>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066176"/>
        <c:axId val="114068096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11.5</c:v>
                </c:pt>
                <c:pt idx="1">
                  <c:v>10.9</c:v>
                </c:pt>
                <c:pt idx="2">
                  <c:v>13.3</c:v>
                </c:pt>
                <c:pt idx="3">
                  <c:v>22.7</c:v>
                </c:pt>
                <c:pt idx="4">
                  <c:v>20.6</c:v>
                </c:pt>
                <c:pt idx="5">
                  <c:v>13.5</c:v>
                </c:pt>
                <c:pt idx="6">
                  <c:v>18.399999999999999</c:v>
                </c:pt>
                <c:pt idx="7">
                  <c:v>10.6</c:v>
                </c:pt>
                <c:pt idx="8">
                  <c:v>11.6</c:v>
                </c:pt>
                <c:pt idx="9">
                  <c:v>8.6999999999999993</c:v>
                </c:pt>
                <c:pt idx="10">
                  <c:v>4.0999999999999996</c:v>
                </c:pt>
                <c:pt idx="11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69888"/>
        <c:axId val="114071424"/>
      </c:lineChart>
      <c:catAx>
        <c:axId val="1140661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68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0680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66176"/>
        <c:crosses val="autoZero"/>
        <c:crossBetween val="between"/>
        <c:majorUnit val="1000"/>
        <c:minorUnit val="50"/>
      </c:valAx>
      <c:catAx>
        <c:axId val="1140698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071424"/>
        <c:crosses val="autoZero"/>
        <c:auto val="1"/>
        <c:lblAlgn val="ctr"/>
        <c:lblOffset val="100"/>
        <c:noMultiLvlLbl val="0"/>
      </c:catAx>
      <c:valAx>
        <c:axId val="1140714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698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33</c:v>
                </c:pt>
                <c:pt idx="1">
                  <c:v>64</c:v>
                </c:pt>
                <c:pt idx="2">
                  <c:v>78</c:v>
                </c:pt>
                <c:pt idx="3">
                  <c:v>60</c:v>
                </c:pt>
                <c:pt idx="4">
                  <c:v>75</c:v>
                </c:pt>
                <c:pt idx="5">
                  <c:v>54</c:v>
                </c:pt>
                <c:pt idx="6">
                  <c:v>68</c:v>
                </c:pt>
                <c:pt idx="7">
                  <c:v>59</c:v>
                </c:pt>
                <c:pt idx="8">
                  <c:v>53</c:v>
                </c:pt>
                <c:pt idx="9">
                  <c:v>42</c:v>
                </c:pt>
                <c:pt idx="10">
                  <c:v>32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776</c:v>
                </c:pt>
                <c:pt idx="1">
                  <c:v>562</c:v>
                </c:pt>
                <c:pt idx="2">
                  <c:v>477</c:v>
                </c:pt>
                <c:pt idx="3">
                  <c:v>433</c:v>
                </c:pt>
                <c:pt idx="4">
                  <c:v>437</c:v>
                </c:pt>
                <c:pt idx="5">
                  <c:v>434</c:v>
                </c:pt>
                <c:pt idx="6">
                  <c:v>344</c:v>
                </c:pt>
                <c:pt idx="7">
                  <c:v>373</c:v>
                </c:pt>
                <c:pt idx="8">
                  <c:v>364</c:v>
                </c:pt>
                <c:pt idx="9">
                  <c:v>439</c:v>
                </c:pt>
                <c:pt idx="10">
                  <c:v>499</c:v>
                </c:pt>
                <c:pt idx="11">
                  <c:v>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098944"/>
        <c:axId val="114100864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4.0999999999999996</c:v>
                </c:pt>
                <c:pt idx="1">
                  <c:v>10.199999999999999</c:v>
                </c:pt>
                <c:pt idx="2">
                  <c:v>14.1</c:v>
                </c:pt>
                <c:pt idx="3">
                  <c:v>12.2</c:v>
                </c:pt>
                <c:pt idx="4">
                  <c:v>14.6</c:v>
                </c:pt>
                <c:pt idx="5">
                  <c:v>11.1</c:v>
                </c:pt>
                <c:pt idx="6">
                  <c:v>16.5</c:v>
                </c:pt>
                <c:pt idx="7">
                  <c:v>13.7</c:v>
                </c:pt>
                <c:pt idx="8">
                  <c:v>12.7</c:v>
                </c:pt>
                <c:pt idx="9">
                  <c:v>8.6999999999999993</c:v>
                </c:pt>
                <c:pt idx="10">
                  <c:v>6</c:v>
                </c:pt>
                <c:pt idx="11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944"/>
        <c:axId val="114116480"/>
      </c:lineChart>
      <c:catAx>
        <c:axId val="1140989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00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008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098944"/>
        <c:crosses val="autoZero"/>
        <c:crossBetween val="between"/>
        <c:majorUnit val="1000"/>
        <c:minorUnit val="50"/>
      </c:valAx>
      <c:catAx>
        <c:axId val="1141149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116480"/>
        <c:crosses val="autoZero"/>
        <c:auto val="1"/>
        <c:lblAlgn val="ctr"/>
        <c:lblOffset val="100"/>
        <c:noMultiLvlLbl val="0"/>
      </c:catAx>
      <c:valAx>
        <c:axId val="1141164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149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106</c:v>
                </c:pt>
                <c:pt idx="1">
                  <c:v>119</c:v>
                </c:pt>
                <c:pt idx="2">
                  <c:v>128</c:v>
                </c:pt>
                <c:pt idx="3">
                  <c:v>139</c:v>
                </c:pt>
                <c:pt idx="4">
                  <c:v>138</c:v>
                </c:pt>
                <c:pt idx="5">
                  <c:v>102</c:v>
                </c:pt>
                <c:pt idx="6">
                  <c:v>134</c:v>
                </c:pt>
                <c:pt idx="7">
                  <c:v>109</c:v>
                </c:pt>
                <c:pt idx="8">
                  <c:v>113</c:v>
                </c:pt>
                <c:pt idx="9">
                  <c:v>93</c:v>
                </c:pt>
                <c:pt idx="10">
                  <c:v>62</c:v>
                </c:pt>
                <c:pt idx="11">
                  <c:v>48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1340</c:v>
                </c:pt>
                <c:pt idx="1">
                  <c:v>1011</c:v>
                </c:pt>
                <c:pt idx="2">
                  <c:v>802</c:v>
                </c:pt>
                <c:pt idx="3">
                  <c:v>702</c:v>
                </c:pt>
                <c:pt idx="4">
                  <c:v>680</c:v>
                </c:pt>
                <c:pt idx="5">
                  <c:v>742</c:v>
                </c:pt>
                <c:pt idx="6">
                  <c:v>636</c:v>
                </c:pt>
                <c:pt idx="7">
                  <c:v>796</c:v>
                </c:pt>
                <c:pt idx="8">
                  <c:v>823</c:v>
                </c:pt>
                <c:pt idx="9">
                  <c:v>972</c:v>
                </c:pt>
                <c:pt idx="10">
                  <c:v>1204</c:v>
                </c:pt>
                <c:pt idx="11">
                  <c:v>1171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38496"/>
        <c:axId val="114144768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7.3</c:v>
                </c:pt>
                <c:pt idx="1">
                  <c:v>10.5</c:v>
                </c:pt>
                <c:pt idx="2">
                  <c:v>13.8</c:v>
                </c:pt>
                <c:pt idx="3">
                  <c:v>16.5</c:v>
                </c:pt>
                <c:pt idx="4">
                  <c:v>16.899999999999999</c:v>
                </c:pt>
                <c:pt idx="5">
                  <c:v>12.1</c:v>
                </c:pt>
                <c:pt idx="6">
                  <c:v>17.399999999999999</c:v>
                </c:pt>
                <c:pt idx="7">
                  <c:v>12</c:v>
                </c:pt>
                <c:pt idx="8">
                  <c:v>12.1</c:v>
                </c:pt>
                <c:pt idx="9">
                  <c:v>8.6999999999999993</c:v>
                </c:pt>
                <c:pt idx="10">
                  <c:v>4.9000000000000004</c:v>
                </c:pt>
                <c:pt idx="11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46304"/>
        <c:axId val="114160384"/>
      </c:lineChart>
      <c:catAx>
        <c:axId val="1141384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44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447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38496"/>
        <c:crosses val="autoZero"/>
        <c:crossBetween val="between"/>
        <c:majorUnit val="1000"/>
        <c:minorUnit val="50"/>
      </c:valAx>
      <c:catAx>
        <c:axId val="1141463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160384"/>
        <c:crosses val="autoZero"/>
        <c:auto val="1"/>
        <c:lblAlgn val="ctr"/>
        <c:lblOffset val="100"/>
        <c:noMultiLvlLbl val="0"/>
      </c:catAx>
      <c:valAx>
        <c:axId val="1141603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463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'自動車変動図(7)'!$J$105:$J$116</c:f>
              <c:numCache>
                <c:formatCode>General</c:formatCode>
                <c:ptCount val="12"/>
                <c:pt idx="0">
                  <c:v>151</c:v>
                </c:pt>
                <c:pt idx="1">
                  <c:v>189</c:v>
                </c:pt>
                <c:pt idx="2">
                  <c:v>215</c:v>
                </c:pt>
                <c:pt idx="3">
                  <c:v>194</c:v>
                </c:pt>
                <c:pt idx="4">
                  <c:v>206</c:v>
                </c:pt>
                <c:pt idx="5">
                  <c:v>163</c:v>
                </c:pt>
                <c:pt idx="6">
                  <c:v>191</c:v>
                </c:pt>
                <c:pt idx="7">
                  <c:v>152</c:v>
                </c:pt>
                <c:pt idx="8">
                  <c:v>157</c:v>
                </c:pt>
                <c:pt idx="9">
                  <c:v>134</c:v>
                </c:pt>
                <c:pt idx="10">
                  <c:v>90</c:v>
                </c:pt>
                <c:pt idx="11">
                  <c:v>71</c:v>
                </c:pt>
              </c:numCache>
            </c:numRef>
          </c:val>
        </c:ser>
        <c:ser>
          <c:idx val="1"/>
          <c:order val="1"/>
          <c:tx>
            <c:strRef>
              <c:f>'自動車変動図(7)'!$I$104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'自動車変動図(7)'!$I$105:$I$116</c:f>
              <c:numCache>
                <c:formatCode>General</c:formatCode>
                <c:ptCount val="12"/>
                <c:pt idx="0">
                  <c:v>2960</c:v>
                </c:pt>
                <c:pt idx="1">
                  <c:v>2376</c:v>
                </c:pt>
                <c:pt idx="2">
                  <c:v>2074</c:v>
                </c:pt>
                <c:pt idx="3">
                  <c:v>1937</c:v>
                </c:pt>
                <c:pt idx="4">
                  <c:v>1814</c:v>
                </c:pt>
                <c:pt idx="5">
                  <c:v>2044</c:v>
                </c:pt>
                <c:pt idx="6">
                  <c:v>1815</c:v>
                </c:pt>
                <c:pt idx="7">
                  <c:v>1966</c:v>
                </c:pt>
                <c:pt idx="8">
                  <c:v>2117</c:v>
                </c:pt>
                <c:pt idx="9">
                  <c:v>2389</c:v>
                </c:pt>
                <c:pt idx="10">
                  <c:v>2655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801472"/>
        <c:axId val="113824128"/>
      </c:barChart>
      <c:lineChart>
        <c:grouping val="stacked"/>
        <c:varyColors val="0"/>
        <c:ser>
          <c:idx val="3"/>
          <c:order val="2"/>
          <c:tx>
            <c:strRef>
              <c:f>'自動車変動図(7)'!$L$104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'自動車変動図(7)'!$L$105:$L$116</c:f>
              <c:numCache>
                <c:formatCode>0.0_ </c:formatCode>
                <c:ptCount val="12"/>
                <c:pt idx="0">
                  <c:v>4.9000000000000004</c:v>
                </c:pt>
                <c:pt idx="1">
                  <c:v>7.4</c:v>
                </c:pt>
                <c:pt idx="2">
                  <c:v>9.4</c:v>
                </c:pt>
                <c:pt idx="3">
                  <c:v>9.1</c:v>
                </c:pt>
                <c:pt idx="4">
                  <c:v>10.199999999999999</c:v>
                </c:pt>
                <c:pt idx="5">
                  <c:v>7.4</c:v>
                </c:pt>
                <c:pt idx="6">
                  <c:v>9.5</c:v>
                </c:pt>
                <c:pt idx="7">
                  <c:v>7.2</c:v>
                </c:pt>
                <c:pt idx="8">
                  <c:v>6.9</c:v>
                </c:pt>
                <c:pt idx="9">
                  <c:v>5.3</c:v>
                </c:pt>
                <c:pt idx="10">
                  <c:v>3.3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5664"/>
        <c:axId val="113827200"/>
      </c:lineChart>
      <c:catAx>
        <c:axId val="1138014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24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8241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01472"/>
        <c:crosses val="autoZero"/>
        <c:crossBetween val="between"/>
        <c:majorUnit val="1000"/>
        <c:minorUnit val="50"/>
      </c:valAx>
      <c:catAx>
        <c:axId val="11382566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827200"/>
        <c:crosses val="autoZero"/>
        <c:auto val="1"/>
        <c:lblAlgn val="ctr"/>
        <c:lblOffset val="100"/>
        <c:noMultiLvlLbl val="0"/>
      </c:catAx>
      <c:valAx>
        <c:axId val="1138272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82566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160</c:v>
                </c:pt>
                <c:pt idx="1">
                  <c:v>130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150</c:v>
                </c:pt>
                <c:pt idx="6">
                  <c:v>190</c:v>
                </c:pt>
                <c:pt idx="7">
                  <c:v>190</c:v>
                </c:pt>
                <c:pt idx="8">
                  <c:v>210</c:v>
                </c:pt>
                <c:pt idx="9">
                  <c:v>140</c:v>
                </c:pt>
                <c:pt idx="10">
                  <c:v>100</c:v>
                </c:pt>
                <c:pt idx="11">
                  <c:v>170</c:v>
                </c:pt>
                <c:pt idx="12">
                  <c:v>70</c:v>
                </c:pt>
                <c:pt idx="13">
                  <c:v>120</c:v>
                </c:pt>
                <c:pt idx="14">
                  <c:v>130</c:v>
                </c:pt>
                <c:pt idx="15">
                  <c:v>210</c:v>
                </c:pt>
                <c:pt idx="16">
                  <c:v>170</c:v>
                </c:pt>
                <c:pt idx="17">
                  <c:v>120</c:v>
                </c:pt>
                <c:pt idx="18">
                  <c:v>130</c:v>
                </c:pt>
                <c:pt idx="19">
                  <c:v>230</c:v>
                </c:pt>
                <c:pt idx="20">
                  <c:v>250</c:v>
                </c:pt>
                <c:pt idx="21">
                  <c:v>270</c:v>
                </c:pt>
                <c:pt idx="22">
                  <c:v>160</c:v>
                </c:pt>
                <c:pt idx="23">
                  <c:v>270</c:v>
                </c:pt>
                <c:pt idx="24">
                  <c:v>260</c:v>
                </c:pt>
                <c:pt idx="25">
                  <c:v>270</c:v>
                </c:pt>
                <c:pt idx="26">
                  <c:v>140</c:v>
                </c:pt>
                <c:pt idx="27">
                  <c:v>230</c:v>
                </c:pt>
                <c:pt idx="28">
                  <c:v>240</c:v>
                </c:pt>
                <c:pt idx="29">
                  <c:v>270</c:v>
                </c:pt>
                <c:pt idx="30">
                  <c:v>230</c:v>
                </c:pt>
                <c:pt idx="31">
                  <c:v>240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160</c:v>
                </c:pt>
                <c:pt idx="1">
                  <c:v>130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150</c:v>
                </c:pt>
                <c:pt idx="6">
                  <c:v>190</c:v>
                </c:pt>
                <c:pt idx="7">
                  <c:v>190</c:v>
                </c:pt>
                <c:pt idx="8">
                  <c:v>210</c:v>
                </c:pt>
                <c:pt idx="9">
                  <c:v>140</c:v>
                </c:pt>
                <c:pt idx="10">
                  <c:v>100</c:v>
                </c:pt>
                <c:pt idx="11">
                  <c:v>170</c:v>
                </c:pt>
                <c:pt idx="12">
                  <c:v>70</c:v>
                </c:pt>
                <c:pt idx="13">
                  <c:v>120</c:v>
                </c:pt>
                <c:pt idx="14">
                  <c:v>130</c:v>
                </c:pt>
                <c:pt idx="15">
                  <c:v>210</c:v>
                </c:pt>
                <c:pt idx="16">
                  <c:v>170</c:v>
                </c:pt>
                <c:pt idx="17">
                  <c:v>120</c:v>
                </c:pt>
                <c:pt idx="18">
                  <c:v>130</c:v>
                </c:pt>
                <c:pt idx="19">
                  <c:v>230</c:v>
                </c:pt>
                <c:pt idx="20">
                  <c:v>250</c:v>
                </c:pt>
                <c:pt idx="21">
                  <c:v>270</c:v>
                </c:pt>
                <c:pt idx="22">
                  <c:v>160</c:v>
                </c:pt>
                <c:pt idx="23">
                  <c:v>270</c:v>
                </c:pt>
                <c:pt idx="24">
                  <c:v>260</c:v>
                </c:pt>
                <c:pt idx="25">
                  <c:v>270</c:v>
                </c:pt>
                <c:pt idx="26">
                  <c:v>140</c:v>
                </c:pt>
                <c:pt idx="27">
                  <c:v>230</c:v>
                </c:pt>
                <c:pt idx="28">
                  <c:v>240</c:v>
                </c:pt>
                <c:pt idx="29">
                  <c:v>270</c:v>
                </c:pt>
                <c:pt idx="30">
                  <c:v>230</c:v>
                </c:pt>
                <c:pt idx="31">
                  <c:v>240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578368"/>
        <c:axId val="113579904"/>
      </c:barChart>
      <c:catAx>
        <c:axId val="11357836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57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57990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57836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10</c:v>
                </c:pt>
                <c:pt idx="4">
                  <c:v>50</c:v>
                </c:pt>
                <c:pt idx="5">
                  <c:v>70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40</c:v>
                </c:pt>
                <c:pt idx="20">
                  <c:v>0</c:v>
                </c:pt>
                <c:pt idx="21">
                  <c:v>0</c:v>
                </c:pt>
                <c:pt idx="22">
                  <c:v>50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140</c:v>
                </c:pt>
                <c:pt idx="27">
                  <c:v>40</c:v>
                </c:pt>
                <c:pt idx="28">
                  <c:v>20</c:v>
                </c:pt>
                <c:pt idx="29">
                  <c:v>0</c:v>
                </c:pt>
                <c:pt idx="30">
                  <c:v>30</c:v>
                </c:pt>
                <c:pt idx="31">
                  <c:v>40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160</c:v>
                </c:pt>
                <c:pt idx="1">
                  <c:v>130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150</c:v>
                </c:pt>
                <c:pt idx="6">
                  <c:v>190</c:v>
                </c:pt>
                <c:pt idx="7">
                  <c:v>190</c:v>
                </c:pt>
                <c:pt idx="8">
                  <c:v>210</c:v>
                </c:pt>
                <c:pt idx="9">
                  <c:v>140</c:v>
                </c:pt>
                <c:pt idx="10">
                  <c:v>100</c:v>
                </c:pt>
                <c:pt idx="11">
                  <c:v>170</c:v>
                </c:pt>
                <c:pt idx="12">
                  <c:v>70</c:v>
                </c:pt>
                <c:pt idx="13">
                  <c:v>120</c:v>
                </c:pt>
                <c:pt idx="14">
                  <c:v>130</c:v>
                </c:pt>
                <c:pt idx="15">
                  <c:v>210</c:v>
                </c:pt>
                <c:pt idx="16">
                  <c:v>170</c:v>
                </c:pt>
                <c:pt idx="17">
                  <c:v>120</c:v>
                </c:pt>
                <c:pt idx="18">
                  <c:v>130</c:v>
                </c:pt>
                <c:pt idx="19">
                  <c:v>230</c:v>
                </c:pt>
                <c:pt idx="20">
                  <c:v>250</c:v>
                </c:pt>
                <c:pt idx="21">
                  <c:v>270</c:v>
                </c:pt>
                <c:pt idx="22">
                  <c:v>160</c:v>
                </c:pt>
                <c:pt idx="23">
                  <c:v>270</c:v>
                </c:pt>
                <c:pt idx="24">
                  <c:v>260</c:v>
                </c:pt>
                <c:pt idx="25">
                  <c:v>270</c:v>
                </c:pt>
                <c:pt idx="26">
                  <c:v>140</c:v>
                </c:pt>
                <c:pt idx="27">
                  <c:v>230</c:v>
                </c:pt>
                <c:pt idx="28">
                  <c:v>240</c:v>
                </c:pt>
                <c:pt idx="29">
                  <c:v>270</c:v>
                </c:pt>
                <c:pt idx="30">
                  <c:v>230</c:v>
                </c:pt>
                <c:pt idx="31">
                  <c:v>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3643520"/>
        <c:axId val="1136454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3.3564814814814812E-4</c:v>
                </c:pt>
                <c:pt idx="1">
                  <c:v>1.3657407407407407E-3</c:v>
                </c:pt>
                <c:pt idx="2">
                  <c:v>1.3078703703703703E-3</c:v>
                </c:pt>
                <c:pt idx="3">
                  <c:v>1.2268518518518518E-3</c:v>
                </c:pt>
                <c:pt idx="4">
                  <c:v>1.6550925925925926E-3</c:v>
                </c:pt>
                <c:pt idx="5">
                  <c:v>1.5856481481481481E-3</c:v>
                </c:pt>
                <c:pt idx="6">
                  <c:v>4.2824074074074075E-4</c:v>
                </c:pt>
                <c:pt idx="7">
                  <c:v>4.861111111111111E-4</c:v>
                </c:pt>
                <c:pt idx="8">
                  <c:v>4.9768518518518521E-4</c:v>
                </c:pt>
                <c:pt idx="9">
                  <c:v>1.3888888888888889E-4</c:v>
                </c:pt>
                <c:pt idx="10">
                  <c:v>1.9675925925925926E-4</c:v>
                </c:pt>
                <c:pt idx="11">
                  <c:v>3.9351851851851852E-4</c:v>
                </c:pt>
                <c:pt idx="12">
                  <c:v>1.8518518518518518E-4</c:v>
                </c:pt>
                <c:pt idx="13">
                  <c:v>3.8194444444444446E-4</c:v>
                </c:pt>
                <c:pt idx="14">
                  <c:v>4.6296296296296298E-4</c:v>
                </c:pt>
                <c:pt idx="15">
                  <c:v>1.1458333333333333E-3</c:v>
                </c:pt>
                <c:pt idx="16">
                  <c:v>4.9768518518518521E-4</c:v>
                </c:pt>
                <c:pt idx="17">
                  <c:v>3.9351851851851852E-4</c:v>
                </c:pt>
                <c:pt idx="18">
                  <c:v>3.4722222222222224E-4</c:v>
                </c:pt>
                <c:pt idx="19">
                  <c:v>1.4351851851851852E-3</c:v>
                </c:pt>
                <c:pt idx="20">
                  <c:v>4.1666666666666669E-4</c:v>
                </c:pt>
                <c:pt idx="21">
                  <c:v>2.0717592592592593E-3</c:v>
                </c:pt>
                <c:pt idx="22">
                  <c:v>1.5856481481481481E-3</c:v>
                </c:pt>
                <c:pt idx="23">
                  <c:v>1.9675925925925928E-3</c:v>
                </c:pt>
                <c:pt idx="24">
                  <c:v>9.0277777777777784E-4</c:v>
                </c:pt>
                <c:pt idx="25">
                  <c:v>1.0069444444444444E-3</c:v>
                </c:pt>
                <c:pt idx="26">
                  <c:v>1.4930555555555556E-3</c:v>
                </c:pt>
                <c:pt idx="27">
                  <c:v>1.9328703703703704E-3</c:v>
                </c:pt>
                <c:pt idx="28">
                  <c:v>1.5277777777777779E-3</c:v>
                </c:pt>
                <c:pt idx="29">
                  <c:v>1.0069444444444444E-3</c:v>
                </c:pt>
                <c:pt idx="30">
                  <c:v>1.1574074074074073E-3</c:v>
                </c:pt>
                <c:pt idx="31">
                  <c:v>1.4120370370370372E-3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51712"/>
        <c:axId val="113653632"/>
      </c:scatterChart>
      <c:catAx>
        <c:axId val="11364352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64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64544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643520"/>
        <c:crosses val="autoZero"/>
        <c:crossBetween val="between"/>
        <c:majorUnit val="100"/>
      </c:valAx>
      <c:valAx>
        <c:axId val="11365171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653632"/>
        <c:crosses val="max"/>
        <c:crossBetween val="midCat"/>
        <c:majorUnit val="3.4722222222222199E-3"/>
      </c:valAx>
      <c:valAx>
        <c:axId val="11365363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65171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11</c:v>
                </c:pt>
                <c:pt idx="1">
                  <c:v>24</c:v>
                </c:pt>
                <c:pt idx="2">
                  <c:v>25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337</c:v>
                </c:pt>
                <c:pt idx="1">
                  <c:v>306</c:v>
                </c:pt>
                <c:pt idx="2">
                  <c:v>308</c:v>
                </c:pt>
                <c:pt idx="3">
                  <c:v>288</c:v>
                </c:pt>
                <c:pt idx="4">
                  <c:v>247</c:v>
                </c:pt>
                <c:pt idx="5">
                  <c:v>397</c:v>
                </c:pt>
                <c:pt idx="6">
                  <c:v>351</c:v>
                </c:pt>
                <c:pt idx="7">
                  <c:v>333</c:v>
                </c:pt>
                <c:pt idx="8">
                  <c:v>400</c:v>
                </c:pt>
                <c:pt idx="9">
                  <c:v>441</c:v>
                </c:pt>
                <c:pt idx="10">
                  <c:v>390</c:v>
                </c:pt>
                <c:pt idx="11">
                  <c:v>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201728"/>
        <c:axId val="112203648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3.2</c:v>
                </c:pt>
                <c:pt idx="1">
                  <c:v>7.3</c:v>
                </c:pt>
                <c:pt idx="2">
                  <c:v>7.5</c:v>
                </c:pt>
                <c:pt idx="3">
                  <c:v>6.5</c:v>
                </c:pt>
                <c:pt idx="4">
                  <c:v>7.5</c:v>
                </c:pt>
                <c:pt idx="5">
                  <c:v>4.8</c:v>
                </c:pt>
                <c:pt idx="6">
                  <c:v>5.6</c:v>
                </c:pt>
                <c:pt idx="7">
                  <c:v>2.6</c:v>
                </c:pt>
                <c:pt idx="8">
                  <c:v>2.9</c:v>
                </c:pt>
                <c:pt idx="9">
                  <c:v>2.2000000000000002</c:v>
                </c:pt>
                <c:pt idx="10">
                  <c:v>2</c:v>
                </c:pt>
                <c:pt idx="11">
                  <c:v>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05184"/>
        <c:axId val="112211072"/>
      </c:lineChart>
      <c:catAx>
        <c:axId val="1122017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03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2036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01728"/>
        <c:crosses val="autoZero"/>
        <c:crossBetween val="between"/>
        <c:majorUnit val="1000"/>
        <c:minorUnit val="50"/>
      </c:valAx>
      <c:catAx>
        <c:axId val="1122051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211072"/>
        <c:crosses val="autoZero"/>
        <c:auto val="1"/>
        <c:lblAlgn val="ctr"/>
        <c:lblOffset val="100"/>
        <c:noMultiLvlLbl val="0"/>
      </c:catAx>
      <c:valAx>
        <c:axId val="1122110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051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3687936"/>
        <c:axId val="1137064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08416"/>
        <c:axId val="113718784"/>
      </c:scatterChart>
      <c:catAx>
        <c:axId val="1136879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7064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37064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687936"/>
        <c:crosses val="autoZero"/>
        <c:crossBetween val="between"/>
        <c:majorUnit val="200"/>
      </c:valAx>
      <c:valAx>
        <c:axId val="1137084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718784"/>
        <c:crosses val="max"/>
        <c:crossBetween val="midCat"/>
        <c:majorUnit val="3.4722222222222225E-3"/>
      </c:valAx>
      <c:valAx>
        <c:axId val="11371878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7084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3753088"/>
        <c:axId val="1137634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65376"/>
        <c:axId val="114427008"/>
      </c:scatterChart>
      <c:catAx>
        <c:axId val="1137530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7634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37634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753088"/>
        <c:crosses val="autoZero"/>
        <c:crossBetween val="between"/>
        <c:majorUnit val="200"/>
      </c:valAx>
      <c:valAx>
        <c:axId val="11376537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27008"/>
        <c:crosses val="max"/>
        <c:crossBetween val="midCat"/>
        <c:majorUnit val="3.4722222222222225E-3"/>
      </c:valAx>
      <c:valAx>
        <c:axId val="1144270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76537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440832"/>
        <c:axId val="1144512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53120"/>
        <c:axId val="114463488"/>
      </c:scatterChart>
      <c:catAx>
        <c:axId val="1144408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512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4512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40832"/>
        <c:crosses val="autoZero"/>
        <c:crossBetween val="between"/>
        <c:majorUnit val="200"/>
      </c:valAx>
      <c:valAx>
        <c:axId val="1144531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63488"/>
        <c:crosses val="max"/>
        <c:crossBetween val="midCat"/>
        <c:majorUnit val="3.4722222222222225E-3"/>
      </c:valAx>
      <c:valAx>
        <c:axId val="11446348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4531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125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  <c:pt idx="4">
                  <c:v>105</c:v>
                </c:pt>
                <c:pt idx="5">
                  <c:v>95</c:v>
                </c:pt>
                <c:pt idx="6">
                  <c:v>65</c:v>
                </c:pt>
                <c:pt idx="7">
                  <c:v>100</c:v>
                </c:pt>
                <c:pt idx="8">
                  <c:v>100</c:v>
                </c:pt>
                <c:pt idx="9">
                  <c:v>80</c:v>
                </c:pt>
                <c:pt idx="10">
                  <c:v>90</c:v>
                </c:pt>
                <c:pt idx="11">
                  <c:v>70</c:v>
                </c:pt>
                <c:pt idx="12">
                  <c:v>55</c:v>
                </c:pt>
                <c:pt idx="13">
                  <c:v>80</c:v>
                </c:pt>
                <c:pt idx="14">
                  <c:v>60</c:v>
                </c:pt>
                <c:pt idx="15">
                  <c:v>25</c:v>
                </c:pt>
                <c:pt idx="16">
                  <c:v>30</c:v>
                </c:pt>
                <c:pt idx="17">
                  <c:v>55</c:v>
                </c:pt>
                <c:pt idx="18">
                  <c:v>55</c:v>
                </c:pt>
                <c:pt idx="19">
                  <c:v>15</c:v>
                </c:pt>
                <c:pt idx="20">
                  <c:v>15</c:v>
                </c:pt>
                <c:pt idx="21">
                  <c:v>90</c:v>
                </c:pt>
                <c:pt idx="22">
                  <c:v>95</c:v>
                </c:pt>
                <c:pt idx="23">
                  <c:v>85</c:v>
                </c:pt>
                <c:pt idx="24">
                  <c:v>60</c:v>
                </c:pt>
                <c:pt idx="25">
                  <c:v>90</c:v>
                </c:pt>
                <c:pt idx="26">
                  <c:v>100</c:v>
                </c:pt>
                <c:pt idx="27">
                  <c:v>95</c:v>
                </c:pt>
                <c:pt idx="28">
                  <c:v>85</c:v>
                </c:pt>
                <c:pt idx="29">
                  <c:v>50</c:v>
                </c:pt>
                <c:pt idx="30">
                  <c:v>45</c:v>
                </c:pt>
                <c:pt idx="31">
                  <c:v>40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125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  <c:pt idx="4">
                  <c:v>105</c:v>
                </c:pt>
                <c:pt idx="5">
                  <c:v>95</c:v>
                </c:pt>
                <c:pt idx="6">
                  <c:v>65</c:v>
                </c:pt>
                <c:pt idx="7">
                  <c:v>100</c:v>
                </c:pt>
                <c:pt idx="8">
                  <c:v>100</c:v>
                </c:pt>
                <c:pt idx="9">
                  <c:v>80</c:v>
                </c:pt>
                <c:pt idx="10">
                  <c:v>90</c:v>
                </c:pt>
                <c:pt idx="11">
                  <c:v>70</c:v>
                </c:pt>
                <c:pt idx="12">
                  <c:v>55</c:v>
                </c:pt>
                <c:pt idx="13">
                  <c:v>80</c:v>
                </c:pt>
                <c:pt idx="14">
                  <c:v>60</c:v>
                </c:pt>
                <c:pt idx="15">
                  <c:v>25</c:v>
                </c:pt>
                <c:pt idx="16">
                  <c:v>30</c:v>
                </c:pt>
                <c:pt idx="17">
                  <c:v>55</c:v>
                </c:pt>
                <c:pt idx="18">
                  <c:v>55</c:v>
                </c:pt>
                <c:pt idx="19">
                  <c:v>15</c:v>
                </c:pt>
                <c:pt idx="20">
                  <c:v>15</c:v>
                </c:pt>
                <c:pt idx="21">
                  <c:v>90</c:v>
                </c:pt>
                <c:pt idx="22">
                  <c:v>95</c:v>
                </c:pt>
                <c:pt idx="23">
                  <c:v>85</c:v>
                </c:pt>
                <c:pt idx="24">
                  <c:v>60</c:v>
                </c:pt>
                <c:pt idx="25">
                  <c:v>90</c:v>
                </c:pt>
                <c:pt idx="26">
                  <c:v>100</c:v>
                </c:pt>
                <c:pt idx="27">
                  <c:v>95</c:v>
                </c:pt>
                <c:pt idx="28">
                  <c:v>85</c:v>
                </c:pt>
                <c:pt idx="29">
                  <c:v>50</c:v>
                </c:pt>
                <c:pt idx="30">
                  <c:v>45</c:v>
                </c:pt>
                <c:pt idx="31">
                  <c:v>40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540928"/>
        <c:axId val="114542464"/>
      </c:barChart>
      <c:catAx>
        <c:axId val="11454092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4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54246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4092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15</c:v>
                </c:pt>
                <c:pt idx="23">
                  <c:v>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</c:v>
                </c:pt>
                <c:pt idx="28">
                  <c:v>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125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  <c:pt idx="4">
                  <c:v>105</c:v>
                </c:pt>
                <c:pt idx="5">
                  <c:v>95</c:v>
                </c:pt>
                <c:pt idx="6">
                  <c:v>65</c:v>
                </c:pt>
                <c:pt idx="7">
                  <c:v>100</c:v>
                </c:pt>
                <c:pt idx="8">
                  <c:v>100</c:v>
                </c:pt>
                <c:pt idx="9">
                  <c:v>80</c:v>
                </c:pt>
                <c:pt idx="10">
                  <c:v>90</c:v>
                </c:pt>
                <c:pt idx="11">
                  <c:v>70</c:v>
                </c:pt>
                <c:pt idx="12">
                  <c:v>55</c:v>
                </c:pt>
                <c:pt idx="13">
                  <c:v>80</c:v>
                </c:pt>
                <c:pt idx="14">
                  <c:v>60</c:v>
                </c:pt>
                <c:pt idx="15">
                  <c:v>25</c:v>
                </c:pt>
                <c:pt idx="16">
                  <c:v>30</c:v>
                </c:pt>
                <c:pt idx="17">
                  <c:v>55</c:v>
                </c:pt>
                <c:pt idx="18">
                  <c:v>55</c:v>
                </c:pt>
                <c:pt idx="19">
                  <c:v>15</c:v>
                </c:pt>
                <c:pt idx="20">
                  <c:v>15</c:v>
                </c:pt>
                <c:pt idx="21">
                  <c:v>90</c:v>
                </c:pt>
                <c:pt idx="22">
                  <c:v>95</c:v>
                </c:pt>
                <c:pt idx="23">
                  <c:v>85</c:v>
                </c:pt>
                <c:pt idx="24">
                  <c:v>60</c:v>
                </c:pt>
                <c:pt idx="25">
                  <c:v>90</c:v>
                </c:pt>
                <c:pt idx="26">
                  <c:v>100</c:v>
                </c:pt>
                <c:pt idx="27">
                  <c:v>95</c:v>
                </c:pt>
                <c:pt idx="28">
                  <c:v>85</c:v>
                </c:pt>
                <c:pt idx="29">
                  <c:v>50</c:v>
                </c:pt>
                <c:pt idx="30">
                  <c:v>45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196480"/>
        <c:axId val="1141984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4.3981481481481481E-4</c:v>
                </c:pt>
                <c:pt idx="1">
                  <c:v>3.8194444444444446E-4</c:v>
                </c:pt>
                <c:pt idx="2">
                  <c:v>4.0509259259259258E-4</c:v>
                </c:pt>
                <c:pt idx="3">
                  <c:v>3.4722222222222224E-4</c:v>
                </c:pt>
                <c:pt idx="4">
                  <c:v>1.6550925925925926E-3</c:v>
                </c:pt>
                <c:pt idx="5">
                  <c:v>4.1666666666666669E-4</c:v>
                </c:pt>
                <c:pt idx="6">
                  <c:v>3.1250000000000001E-4</c:v>
                </c:pt>
                <c:pt idx="7">
                  <c:v>3.7037037037037035E-4</c:v>
                </c:pt>
                <c:pt idx="8">
                  <c:v>1.4583333333333334E-3</c:v>
                </c:pt>
                <c:pt idx="9">
                  <c:v>3.9351851851851852E-4</c:v>
                </c:pt>
                <c:pt idx="10">
                  <c:v>2.7777777777777778E-4</c:v>
                </c:pt>
                <c:pt idx="11">
                  <c:v>2.3148148148148149E-4</c:v>
                </c:pt>
                <c:pt idx="12">
                  <c:v>2.5462962962962961E-4</c:v>
                </c:pt>
                <c:pt idx="13">
                  <c:v>3.0092592592592595E-4</c:v>
                </c:pt>
                <c:pt idx="14">
                  <c:v>2.7777777777777778E-4</c:v>
                </c:pt>
                <c:pt idx="15">
                  <c:v>1.5046296296296297E-4</c:v>
                </c:pt>
                <c:pt idx="16">
                  <c:v>1.0416666666666667E-4</c:v>
                </c:pt>
                <c:pt idx="17">
                  <c:v>2.7777777777777778E-4</c:v>
                </c:pt>
                <c:pt idx="18">
                  <c:v>1.7361111111111112E-4</c:v>
                </c:pt>
                <c:pt idx="19">
                  <c:v>1.1574074074074075E-4</c:v>
                </c:pt>
                <c:pt idx="20">
                  <c:v>1.0416666666666667E-4</c:v>
                </c:pt>
                <c:pt idx="21">
                  <c:v>1.4236111111111112E-3</c:v>
                </c:pt>
                <c:pt idx="22">
                  <c:v>1.5162037037037036E-3</c:v>
                </c:pt>
                <c:pt idx="23">
                  <c:v>1.701388888888889E-3</c:v>
                </c:pt>
                <c:pt idx="24">
                  <c:v>3.3564814814814812E-4</c:v>
                </c:pt>
                <c:pt idx="25">
                  <c:v>3.5879629629629629E-4</c:v>
                </c:pt>
                <c:pt idx="26">
                  <c:v>3.2407407407407406E-4</c:v>
                </c:pt>
                <c:pt idx="27">
                  <c:v>1.3541666666666667E-3</c:v>
                </c:pt>
                <c:pt idx="28">
                  <c:v>1.4467592592592594E-3</c:v>
                </c:pt>
                <c:pt idx="29">
                  <c:v>1.7361111111111112E-4</c:v>
                </c:pt>
                <c:pt idx="30">
                  <c:v>1.8518518518518518E-4</c:v>
                </c:pt>
                <c:pt idx="31">
                  <c:v>1.6203703703703703E-4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12864"/>
        <c:axId val="114214784"/>
      </c:scatterChart>
      <c:catAx>
        <c:axId val="11419648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9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19840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196480"/>
        <c:crosses val="autoZero"/>
        <c:crossBetween val="between"/>
        <c:majorUnit val="100"/>
      </c:valAx>
      <c:valAx>
        <c:axId val="114212864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14784"/>
        <c:crosses val="max"/>
        <c:crossBetween val="midCat"/>
        <c:majorUnit val="3.4722222222222199E-3"/>
      </c:valAx>
      <c:valAx>
        <c:axId val="11421478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21286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261376"/>
        <c:axId val="1142635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65472"/>
        <c:axId val="114271744"/>
      </c:scatterChart>
      <c:catAx>
        <c:axId val="114261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635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2635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61376"/>
        <c:crosses val="autoZero"/>
        <c:crossBetween val="between"/>
        <c:majorUnit val="200"/>
      </c:valAx>
      <c:valAx>
        <c:axId val="1142654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271744"/>
        <c:crosses val="max"/>
        <c:crossBetween val="midCat"/>
        <c:majorUnit val="3.4722222222222225E-3"/>
      </c:valAx>
      <c:valAx>
        <c:axId val="11427174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2654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363392"/>
        <c:axId val="1143778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9776"/>
        <c:axId val="114386048"/>
      </c:scatterChart>
      <c:catAx>
        <c:axId val="1143633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778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3778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63392"/>
        <c:crosses val="autoZero"/>
        <c:crossBetween val="between"/>
        <c:majorUnit val="200"/>
      </c:valAx>
      <c:valAx>
        <c:axId val="11437977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386048"/>
        <c:crosses val="max"/>
        <c:crossBetween val="midCat"/>
        <c:majorUnit val="3.4722222222222225E-3"/>
      </c:valAx>
      <c:valAx>
        <c:axId val="11438604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37977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412160"/>
        <c:axId val="1144184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20352"/>
        <c:axId val="114627328"/>
      </c:scatterChart>
      <c:catAx>
        <c:axId val="1144121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184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4184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12160"/>
        <c:crosses val="autoZero"/>
        <c:crossBetween val="between"/>
        <c:majorUnit val="200"/>
      </c:valAx>
      <c:valAx>
        <c:axId val="1144203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27328"/>
        <c:crosses val="max"/>
        <c:crossBetween val="midCat"/>
        <c:majorUnit val="3.4722222222222225E-3"/>
      </c:valAx>
      <c:valAx>
        <c:axId val="11462732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4203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105</c:v>
                </c:pt>
                <c:pt idx="1">
                  <c:v>75</c:v>
                </c:pt>
                <c:pt idx="2">
                  <c:v>85</c:v>
                </c:pt>
                <c:pt idx="3">
                  <c:v>100</c:v>
                </c:pt>
                <c:pt idx="4">
                  <c:v>95</c:v>
                </c:pt>
                <c:pt idx="5">
                  <c:v>95</c:v>
                </c:pt>
                <c:pt idx="6">
                  <c:v>75</c:v>
                </c:pt>
                <c:pt idx="7">
                  <c:v>90</c:v>
                </c:pt>
                <c:pt idx="8">
                  <c:v>110</c:v>
                </c:pt>
                <c:pt idx="9">
                  <c:v>75</c:v>
                </c:pt>
                <c:pt idx="10">
                  <c:v>120</c:v>
                </c:pt>
                <c:pt idx="11">
                  <c:v>85</c:v>
                </c:pt>
                <c:pt idx="12">
                  <c:v>75</c:v>
                </c:pt>
                <c:pt idx="13">
                  <c:v>70</c:v>
                </c:pt>
                <c:pt idx="14">
                  <c:v>65</c:v>
                </c:pt>
                <c:pt idx="15">
                  <c:v>20</c:v>
                </c:pt>
                <c:pt idx="16">
                  <c:v>25</c:v>
                </c:pt>
                <c:pt idx="17">
                  <c:v>30</c:v>
                </c:pt>
                <c:pt idx="18">
                  <c:v>65</c:v>
                </c:pt>
                <c:pt idx="19">
                  <c:v>20</c:v>
                </c:pt>
                <c:pt idx="20">
                  <c:v>55</c:v>
                </c:pt>
                <c:pt idx="21">
                  <c:v>100</c:v>
                </c:pt>
                <c:pt idx="22">
                  <c:v>35</c:v>
                </c:pt>
                <c:pt idx="23">
                  <c:v>95</c:v>
                </c:pt>
                <c:pt idx="24">
                  <c:v>75</c:v>
                </c:pt>
                <c:pt idx="25">
                  <c:v>85</c:v>
                </c:pt>
                <c:pt idx="26">
                  <c:v>95</c:v>
                </c:pt>
                <c:pt idx="27">
                  <c:v>95</c:v>
                </c:pt>
                <c:pt idx="28">
                  <c:v>85</c:v>
                </c:pt>
                <c:pt idx="29">
                  <c:v>75</c:v>
                </c:pt>
                <c:pt idx="30">
                  <c:v>80</c:v>
                </c:pt>
                <c:pt idx="31">
                  <c:v>55</c:v>
                </c:pt>
              </c:numCache>
            </c:numRef>
          </c:cat>
          <c:val>
            <c:numRef>
              <c:f>'渋滞長(3)'!$W$15:$W$46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105</c:v>
                </c:pt>
                <c:pt idx="1">
                  <c:v>75</c:v>
                </c:pt>
                <c:pt idx="2">
                  <c:v>85</c:v>
                </c:pt>
                <c:pt idx="3">
                  <c:v>100</c:v>
                </c:pt>
                <c:pt idx="4">
                  <c:v>95</c:v>
                </c:pt>
                <c:pt idx="5">
                  <c:v>95</c:v>
                </c:pt>
                <c:pt idx="6">
                  <c:v>75</c:v>
                </c:pt>
                <c:pt idx="7">
                  <c:v>90</c:v>
                </c:pt>
                <c:pt idx="8">
                  <c:v>110</c:v>
                </c:pt>
                <c:pt idx="9">
                  <c:v>75</c:v>
                </c:pt>
                <c:pt idx="10">
                  <c:v>120</c:v>
                </c:pt>
                <c:pt idx="11">
                  <c:v>85</c:v>
                </c:pt>
                <c:pt idx="12">
                  <c:v>75</c:v>
                </c:pt>
                <c:pt idx="13">
                  <c:v>70</c:v>
                </c:pt>
                <c:pt idx="14">
                  <c:v>65</c:v>
                </c:pt>
                <c:pt idx="15">
                  <c:v>20</c:v>
                </c:pt>
                <c:pt idx="16">
                  <c:v>25</c:v>
                </c:pt>
                <c:pt idx="17">
                  <c:v>30</c:v>
                </c:pt>
                <c:pt idx="18">
                  <c:v>65</c:v>
                </c:pt>
                <c:pt idx="19">
                  <c:v>20</c:v>
                </c:pt>
                <c:pt idx="20">
                  <c:v>55</c:v>
                </c:pt>
                <c:pt idx="21">
                  <c:v>100</c:v>
                </c:pt>
                <c:pt idx="22">
                  <c:v>35</c:v>
                </c:pt>
                <c:pt idx="23">
                  <c:v>95</c:v>
                </c:pt>
                <c:pt idx="24">
                  <c:v>75</c:v>
                </c:pt>
                <c:pt idx="25">
                  <c:v>85</c:v>
                </c:pt>
                <c:pt idx="26">
                  <c:v>95</c:v>
                </c:pt>
                <c:pt idx="27">
                  <c:v>95</c:v>
                </c:pt>
                <c:pt idx="28">
                  <c:v>85</c:v>
                </c:pt>
                <c:pt idx="29">
                  <c:v>75</c:v>
                </c:pt>
                <c:pt idx="30">
                  <c:v>80</c:v>
                </c:pt>
                <c:pt idx="31">
                  <c:v>55</c:v>
                </c:pt>
              </c:numCache>
            </c:numRef>
          </c:cat>
          <c:val>
            <c:numRef>
              <c:f>'渋滞長(3)'!$X$15:$X$46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794880"/>
        <c:axId val="114796416"/>
      </c:barChart>
      <c:catAx>
        <c:axId val="114794880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9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79641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9488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'渋滞長(3)'!$E$15:$E$46</c:f>
              <c:numCache>
                <c:formatCode>#,##0_ </c:formatCode>
                <c:ptCount val="32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30</c:v>
                </c:pt>
                <c:pt idx="5">
                  <c:v>100</c:v>
                </c:pt>
                <c:pt idx="6">
                  <c:v>25</c:v>
                </c:pt>
                <c:pt idx="7">
                  <c:v>0</c:v>
                </c:pt>
                <c:pt idx="8">
                  <c:v>30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10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'渋滞長(3)'!$V$15:$V$46</c:f>
              <c:numCache>
                <c:formatCode>#,##0_ </c:formatCode>
                <c:ptCount val="32"/>
                <c:pt idx="0">
                  <c:v>105</c:v>
                </c:pt>
                <c:pt idx="1">
                  <c:v>75</c:v>
                </c:pt>
                <c:pt idx="2">
                  <c:v>85</c:v>
                </c:pt>
                <c:pt idx="3">
                  <c:v>100</c:v>
                </c:pt>
                <c:pt idx="4">
                  <c:v>95</c:v>
                </c:pt>
                <c:pt idx="5">
                  <c:v>95</c:v>
                </c:pt>
                <c:pt idx="6">
                  <c:v>75</c:v>
                </c:pt>
                <c:pt idx="7">
                  <c:v>90</c:v>
                </c:pt>
                <c:pt idx="8">
                  <c:v>110</c:v>
                </c:pt>
                <c:pt idx="9">
                  <c:v>75</c:v>
                </c:pt>
                <c:pt idx="10">
                  <c:v>120</c:v>
                </c:pt>
                <c:pt idx="11">
                  <c:v>85</c:v>
                </c:pt>
                <c:pt idx="12">
                  <c:v>75</c:v>
                </c:pt>
                <c:pt idx="13">
                  <c:v>70</c:v>
                </c:pt>
                <c:pt idx="14">
                  <c:v>65</c:v>
                </c:pt>
                <c:pt idx="15">
                  <c:v>20</c:v>
                </c:pt>
                <c:pt idx="16">
                  <c:v>25</c:v>
                </c:pt>
                <c:pt idx="17">
                  <c:v>30</c:v>
                </c:pt>
                <c:pt idx="18">
                  <c:v>65</c:v>
                </c:pt>
                <c:pt idx="19">
                  <c:v>20</c:v>
                </c:pt>
                <c:pt idx="20">
                  <c:v>55</c:v>
                </c:pt>
                <c:pt idx="21">
                  <c:v>100</c:v>
                </c:pt>
                <c:pt idx="22">
                  <c:v>35</c:v>
                </c:pt>
                <c:pt idx="23">
                  <c:v>95</c:v>
                </c:pt>
                <c:pt idx="24">
                  <c:v>75</c:v>
                </c:pt>
                <c:pt idx="25">
                  <c:v>85</c:v>
                </c:pt>
                <c:pt idx="26">
                  <c:v>95</c:v>
                </c:pt>
                <c:pt idx="27">
                  <c:v>95</c:v>
                </c:pt>
                <c:pt idx="28">
                  <c:v>85</c:v>
                </c:pt>
                <c:pt idx="29">
                  <c:v>75</c:v>
                </c:pt>
                <c:pt idx="30">
                  <c:v>80</c:v>
                </c:pt>
                <c:pt idx="31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236736"/>
        <c:axId val="1012386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'渋滞長(3)'!$F$15:$F$46</c:f>
              <c:numCache>
                <c:formatCode>[m]:ss</c:formatCode>
                <c:ptCount val="32"/>
                <c:pt idx="0">
                  <c:v>1.7824074074074075E-3</c:v>
                </c:pt>
                <c:pt idx="1">
                  <c:v>3.4722222222222224E-4</c:v>
                </c:pt>
                <c:pt idx="2">
                  <c:v>4.0509259259259258E-4</c:v>
                </c:pt>
                <c:pt idx="3">
                  <c:v>1.4004629629629629E-3</c:v>
                </c:pt>
                <c:pt idx="4">
                  <c:v>1.689814814814815E-3</c:v>
                </c:pt>
                <c:pt idx="5">
                  <c:v>1.8865740740740742E-3</c:v>
                </c:pt>
                <c:pt idx="6">
                  <c:v>1.701388888888889E-3</c:v>
                </c:pt>
                <c:pt idx="7">
                  <c:v>3.4722222222222224E-4</c:v>
                </c:pt>
                <c:pt idx="8">
                  <c:v>1.5393518518518519E-3</c:v>
                </c:pt>
                <c:pt idx="9">
                  <c:v>3.5879629629629629E-4</c:v>
                </c:pt>
                <c:pt idx="10">
                  <c:v>3.8194444444444446E-4</c:v>
                </c:pt>
                <c:pt idx="11">
                  <c:v>3.0092592592592595E-4</c:v>
                </c:pt>
                <c:pt idx="12">
                  <c:v>1.4814814814814816E-3</c:v>
                </c:pt>
                <c:pt idx="13">
                  <c:v>2.7777777777777778E-4</c:v>
                </c:pt>
                <c:pt idx="14">
                  <c:v>3.1250000000000001E-4</c:v>
                </c:pt>
                <c:pt idx="15">
                  <c:v>1.1574074074074075E-4</c:v>
                </c:pt>
                <c:pt idx="16">
                  <c:v>9.2592592592592588E-5</c:v>
                </c:pt>
                <c:pt idx="17">
                  <c:v>1.6203703703703703E-4</c:v>
                </c:pt>
                <c:pt idx="18">
                  <c:v>2.4305555555555555E-4</c:v>
                </c:pt>
                <c:pt idx="19">
                  <c:v>1.5046296296296297E-4</c:v>
                </c:pt>
                <c:pt idx="20">
                  <c:v>1.3657407407407407E-3</c:v>
                </c:pt>
                <c:pt idx="21">
                  <c:v>1.4467592592592594E-3</c:v>
                </c:pt>
                <c:pt idx="22">
                  <c:v>1.8518518518518518E-4</c:v>
                </c:pt>
                <c:pt idx="23">
                  <c:v>1.5972222222222223E-3</c:v>
                </c:pt>
                <c:pt idx="24">
                  <c:v>3.3564814814814812E-4</c:v>
                </c:pt>
                <c:pt idx="25">
                  <c:v>3.0092592592592595E-4</c:v>
                </c:pt>
                <c:pt idx="26">
                  <c:v>2.8935185185185184E-4</c:v>
                </c:pt>
                <c:pt idx="27">
                  <c:v>1.3657407407407407E-3</c:v>
                </c:pt>
                <c:pt idx="28">
                  <c:v>3.0092592592592595E-4</c:v>
                </c:pt>
                <c:pt idx="29">
                  <c:v>2.7777777777777778E-4</c:v>
                </c:pt>
                <c:pt idx="30">
                  <c:v>1.6203703703703705E-3</c:v>
                </c:pt>
                <c:pt idx="31">
                  <c:v>2.0833333333333335E-4</c:v>
                </c:pt>
              </c:numCache>
            </c:numRef>
          </c:xVal>
          <c:yVal>
            <c:numRef>
              <c:f>'渋滞長(3)'!$U$15:$U$46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49024"/>
        <c:axId val="101250944"/>
      </c:scatterChart>
      <c:catAx>
        <c:axId val="10123673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238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23865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236736"/>
        <c:crosses val="autoZero"/>
        <c:crossBetween val="between"/>
        <c:majorUnit val="100"/>
      </c:valAx>
      <c:valAx>
        <c:axId val="101249024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250944"/>
        <c:crosses val="max"/>
        <c:crossBetween val="midCat"/>
        <c:majorUnit val="3.4722222222222199E-3"/>
      </c:valAx>
      <c:valAx>
        <c:axId val="1012509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2490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21</c:v>
                </c:pt>
                <c:pt idx="3">
                  <c:v>15</c:v>
                </c:pt>
                <c:pt idx="4">
                  <c:v>20</c:v>
                </c:pt>
                <c:pt idx="5">
                  <c:v>18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448</c:v>
                </c:pt>
                <c:pt idx="1">
                  <c:v>440</c:v>
                </c:pt>
                <c:pt idx="2">
                  <c:v>393</c:v>
                </c:pt>
                <c:pt idx="3">
                  <c:v>367</c:v>
                </c:pt>
                <c:pt idx="4">
                  <c:v>344</c:v>
                </c:pt>
                <c:pt idx="5">
                  <c:v>300</c:v>
                </c:pt>
                <c:pt idx="6">
                  <c:v>261</c:v>
                </c:pt>
                <c:pt idx="7">
                  <c:v>301</c:v>
                </c:pt>
                <c:pt idx="8">
                  <c:v>275</c:v>
                </c:pt>
                <c:pt idx="9">
                  <c:v>311</c:v>
                </c:pt>
                <c:pt idx="10">
                  <c:v>323</c:v>
                </c:pt>
                <c:pt idx="11">
                  <c:v>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257664"/>
        <c:axId val="112259840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1.3</c:v>
                </c:pt>
                <c:pt idx="1">
                  <c:v>1.6</c:v>
                </c:pt>
                <c:pt idx="2">
                  <c:v>5.0999999999999996</c:v>
                </c:pt>
                <c:pt idx="3">
                  <c:v>3.9</c:v>
                </c:pt>
                <c:pt idx="4">
                  <c:v>5.5</c:v>
                </c:pt>
                <c:pt idx="5">
                  <c:v>5.7</c:v>
                </c:pt>
                <c:pt idx="6">
                  <c:v>3.7</c:v>
                </c:pt>
                <c:pt idx="7">
                  <c:v>1.6</c:v>
                </c:pt>
                <c:pt idx="8">
                  <c:v>2.8</c:v>
                </c:pt>
                <c:pt idx="9">
                  <c:v>1.9</c:v>
                </c:pt>
                <c:pt idx="10">
                  <c:v>1.5</c:v>
                </c:pt>
                <c:pt idx="11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61376"/>
        <c:axId val="112005120"/>
      </c:lineChart>
      <c:catAx>
        <c:axId val="1122576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59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2598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57664"/>
        <c:crosses val="autoZero"/>
        <c:crossBetween val="between"/>
        <c:majorUnit val="1000"/>
        <c:minorUnit val="50"/>
      </c:valAx>
      <c:catAx>
        <c:axId val="1122613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005120"/>
        <c:crosses val="autoZero"/>
        <c:auto val="1"/>
        <c:lblAlgn val="ctr"/>
        <c:lblOffset val="100"/>
        <c:noMultiLvlLbl val="0"/>
      </c:catAx>
      <c:valAx>
        <c:axId val="1120051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613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129600"/>
        <c:axId val="10113177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33696"/>
        <c:axId val="101139968"/>
      </c:scatterChart>
      <c:catAx>
        <c:axId val="1011296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1317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113177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129600"/>
        <c:crosses val="autoZero"/>
        <c:crossBetween val="between"/>
        <c:majorUnit val="200"/>
      </c:valAx>
      <c:valAx>
        <c:axId val="10113369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139968"/>
        <c:crosses val="max"/>
        <c:crossBetween val="midCat"/>
        <c:majorUnit val="3.4722222222222225E-3"/>
      </c:valAx>
      <c:valAx>
        <c:axId val="10113996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1336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178368"/>
        <c:axId val="1011846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86560"/>
        <c:axId val="101213312"/>
      </c:scatterChart>
      <c:catAx>
        <c:axId val="1011783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184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118464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178368"/>
        <c:crosses val="autoZero"/>
        <c:crossBetween val="between"/>
        <c:majorUnit val="200"/>
      </c:valAx>
      <c:valAx>
        <c:axId val="1011865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213312"/>
        <c:crosses val="max"/>
        <c:crossBetween val="midCat"/>
        <c:majorUnit val="3.4722222222222225E-3"/>
      </c:valAx>
      <c:valAx>
        <c:axId val="10121331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1865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616384"/>
        <c:axId val="1156226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24576"/>
        <c:axId val="115643136"/>
      </c:scatterChart>
      <c:catAx>
        <c:axId val="1156163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226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6226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16384"/>
        <c:crosses val="autoZero"/>
        <c:crossBetween val="between"/>
        <c:majorUnit val="200"/>
      </c:valAx>
      <c:valAx>
        <c:axId val="11562457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643136"/>
        <c:crosses val="max"/>
        <c:crossBetween val="midCat"/>
        <c:majorUnit val="3.4722222222222225E-3"/>
      </c:valAx>
      <c:valAx>
        <c:axId val="11564313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62457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175</c:v>
                </c:pt>
                <c:pt idx="1">
                  <c:v>200</c:v>
                </c:pt>
                <c:pt idx="2">
                  <c:v>220</c:v>
                </c:pt>
                <c:pt idx="3">
                  <c:v>35</c:v>
                </c:pt>
                <c:pt idx="4">
                  <c:v>235</c:v>
                </c:pt>
                <c:pt idx="5">
                  <c:v>265</c:v>
                </c:pt>
                <c:pt idx="6">
                  <c:v>190</c:v>
                </c:pt>
                <c:pt idx="7">
                  <c:v>115</c:v>
                </c:pt>
                <c:pt idx="8">
                  <c:v>130</c:v>
                </c:pt>
                <c:pt idx="9">
                  <c:v>155</c:v>
                </c:pt>
                <c:pt idx="10">
                  <c:v>95</c:v>
                </c:pt>
                <c:pt idx="11">
                  <c:v>110</c:v>
                </c:pt>
                <c:pt idx="12">
                  <c:v>85</c:v>
                </c:pt>
                <c:pt idx="13">
                  <c:v>85</c:v>
                </c:pt>
                <c:pt idx="14">
                  <c:v>90</c:v>
                </c:pt>
                <c:pt idx="15">
                  <c:v>30</c:v>
                </c:pt>
                <c:pt idx="16">
                  <c:v>15</c:v>
                </c:pt>
                <c:pt idx="17">
                  <c:v>45</c:v>
                </c:pt>
                <c:pt idx="18">
                  <c:v>65</c:v>
                </c:pt>
                <c:pt idx="19">
                  <c:v>70</c:v>
                </c:pt>
                <c:pt idx="20">
                  <c:v>75</c:v>
                </c:pt>
                <c:pt idx="21">
                  <c:v>100</c:v>
                </c:pt>
                <c:pt idx="22">
                  <c:v>90</c:v>
                </c:pt>
                <c:pt idx="23">
                  <c:v>55</c:v>
                </c:pt>
                <c:pt idx="24">
                  <c:v>90</c:v>
                </c:pt>
                <c:pt idx="25">
                  <c:v>75</c:v>
                </c:pt>
                <c:pt idx="26">
                  <c:v>95</c:v>
                </c:pt>
                <c:pt idx="27">
                  <c:v>95</c:v>
                </c:pt>
                <c:pt idx="28">
                  <c:v>50</c:v>
                </c:pt>
                <c:pt idx="29">
                  <c:v>70</c:v>
                </c:pt>
                <c:pt idx="30">
                  <c:v>45</c:v>
                </c:pt>
                <c:pt idx="31">
                  <c:v>45</c:v>
                </c:pt>
              </c:numCache>
            </c:numRef>
          </c:cat>
          <c:val>
            <c:numRef>
              <c:f>'渋滞長(4)'!$W$15:$W$46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175</c:v>
                </c:pt>
                <c:pt idx="1">
                  <c:v>200</c:v>
                </c:pt>
                <c:pt idx="2">
                  <c:v>220</c:v>
                </c:pt>
                <c:pt idx="3">
                  <c:v>35</c:v>
                </c:pt>
                <c:pt idx="4">
                  <c:v>235</c:v>
                </c:pt>
                <c:pt idx="5">
                  <c:v>265</c:v>
                </c:pt>
                <c:pt idx="6">
                  <c:v>190</c:v>
                </c:pt>
                <c:pt idx="7">
                  <c:v>115</c:v>
                </c:pt>
                <c:pt idx="8">
                  <c:v>130</c:v>
                </c:pt>
                <c:pt idx="9">
                  <c:v>155</c:v>
                </c:pt>
                <c:pt idx="10">
                  <c:v>95</c:v>
                </c:pt>
                <c:pt idx="11">
                  <c:v>110</c:v>
                </c:pt>
                <c:pt idx="12">
                  <c:v>85</c:v>
                </c:pt>
                <c:pt idx="13">
                  <c:v>85</c:v>
                </c:pt>
                <c:pt idx="14">
                  <c:v>90</c:v>
                </c:pt>
                <c:pt idx="15">
                  <c:v>30</c:v>
                </c:pt>
                <c:pt idx="16">
                  <c:v>15</c:v>
                </c:pt>
                <c:pt idx="17">
                  <c:v>45</c:v>
                </c:pt>
                <c:pt idx="18">
                  <c:v>65</c:v>
                </c:pt>
                <c:pt idx="19">
                  <c:v>70</c:v>
                </c:pt>
                <c:pt idx="20">
                  <c:v>75</c:v>
                </c:pt>
                <c:pt idx="21">
                  <c:v>100</c:v>
                </c:pt>
                <c:pt idx="22">
                  <c:v>90</c:v>
                </c:pt>
                <c:pt idx="23">
                  <c:v>55</c:v>
                </c:pt>
                <c:pt idx="24">
                  <c:v>90</c:v>
                </c:pt>
                <c:pt idx="25">
                  <c:v>75</c:v>
                </c:pt>
                <c:pt idx="26">
                  <c:v>95</c:v>
                </c:pt>
                <c:pt idx="27">
                  <c:v>95</c:v>
                </c:pt>
                <c:pt idx="28">
                  <c:v>50</c:v>
                </c:pt>
                <c:pt idx="29">
                  <c:v>70</c:v>
                </c:pt>
                <c:pt idx="30">
                  <c:v>45</c:v>
                </c:pt>
                <c:pt idx="31">
                  <c:v>45</c:v>
                </c:pt>
              </c:numCache>
            </c:numRef>
          </c:cat>
          <c:val>
            <c:numRef>
              <c:f>'渋滞長(4)'!$X$15:$X$46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19456"/>
        <c:axId val="114820992"/>
      </c:barChart>
      <c:catAx>
        <c:axId val="11481945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2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82099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1945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'渋滞長(4)'!$E$15:$E$46</c:f>
              <c:numCache>
                <c:formatCode>#,##0_ </c:formatCode>
                <c:ptCount val="32"/>
                <c:pt idx="0">
                  <c:v>45</c:v>
                </c:pt>
                <c:pt idx="1">
                  <c:v>80</c:v>
                </c:pt>
                <c:pt idx="2">
                  <c:v>140</c:v>
                </c:pt>
                <c:pt idx="3">
                  <c:v>365</c:v>
                </c:pt>
                <c:pt idx="4">
                  <c:v>145</c:v>
                </c:pt>
                <c:pt idx="5">
                  <c:v>195</c:v>
                </c:pt>
                <c:pt idx="6">
                  <c:v>160</c:v>
                </c:pt>
                <c:pt idx="7">
                  <c:v>65</c:v>
                </c:pt>
                <c:pt idx="8">
                  <c:v>70</c:v>
                </c:pt>
                <c:pt idx="9">
                  <c:v>75</c:v>
                </c:pt>
                <c:pt idx="10">
                  <c:v>30</c:v>
                </c:pt>
                <c:pt idx="11">
                  <c:v>30</c:v>
                </c:pt>
                <c:pt idx="12">
                  <c:v>55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45</c:v>
                </c:pt>
                <c:pt idx="21">
                  <c:v>30</c:v>
                </c:pt>
                <c:pt idx="22">
                  <c:v>0</c:v>
                </c:pt>
                <c:pt idx="23">
                  <c:v>70</c:v>
                </c:pt>
                <c:pt idx="24">
                  <c:v>50</c:v>
                </c:pt>
                <c:pt idx="25">
                  <c:v>55</c:v>
                </c:pt>
                <c:pt idx="26">
                  <c:v>10</c:v>
                </c:pt>
                <c:pt idx="27">
                  <c:v>25</c:v>
                </c:pt>
                <c:pt idx="28">
                  <c:v>85</c:v>
                </c:pt>
                <c:pt idx="29">
                  <c:v>130</c:v>
                </c:pt>
                <c:pt idx="30">
                  <c:v>85</c:v>
                </c:pt>
                <c:pt idx="31">
                  <c:v>75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'渋滞長(4)'!$V$15:$V$46</c:f>
              <c:numCache>
                <c:formatCode>#,##0_ </c:formatCode>
                <c:ptCount val="32"/>
                <c:pt idx="0">
                  <c:v>175</c:v>
                </c:pt>
                <c:pt idx="1">
                  <c:v>200</c:v>
                </c:pt>
                <c:pt idx="2">
                  <c:v>220</c:v>
                </c:pt>
                <c:pt idx="3">
                  <c:v>35</c:v>
                </c:pt>
                <c:pt idx="4">
                  <c:v>235</c:v>
                </c:pt>
                <c:pt idx="5">
                  <c:v>265</c:v>
                </c:pt>
                <c:pt idx="6">
                  <c:v>190</c:v>
                </c:pt>
                <c:pt idx="7">
                  <c:v>115</c:v>
                </c:pt>
                <c:pt idx="8">
                  <c:v>130</c:v>
                </c:pt>
                <c:pt idx="9">
                  <c:v>155</c:v>
                </c:pt>
                <c:pt idx="10">
                  <c:v>95</c:v>
                </c:pt>
                <c:pt idx="11">
                  <c:v>110</c:v>
                </c:pt>
                <c:pt idx="12">
                  <c:v>85</c:v>
                </c:pt>
                <c:pt idx="13">
                  <c:v>85</c:v>
                </c:pt>
                <c:pt idx="14">
                  <c:v>90</c:v>
                </c:pt>
                <c:pt idx="15">
                  <c:v>30</c:v>
                </c:pt>
                <c:pt idx="16">
                  <c:v>15</c:v>
                </c:pt>
                <c:pt idx="17">
                  <c:v>45</c:v>
                </c:pt>
                <c:pt idx="18">
                  <c:v>65</c:v>
                </c:pt>
                <c:pt idx="19">
                  <c:v>70</c:v>
                </c:pt>
                <c:pt idx="20">
                  <c:v>75</c:v>
                </c:pt>
                <c:pt idx="21">
                  <c:v>100</c:v>
                </c:pt>
                <c:pt idx="22">
                  <c:v>90</c:v>
                </c:pt>
                <c:pt idx="23">
                  <c:v>55</c:v>
                </c:pt>
                <c:pt idx="24">
                  <c:v>90</c:v>
                </c:pt>
                <c:pt idx="25">
                  <c:v>75</c:v>
                </c:pt>
                <c:pt idx="26">
                  <c:v>95</c:v>
                </c:pt>
                <c:pt idx="27">
                  <c:v>95</c:v>
                </c:pt>
                <c:pt idx="28">
                  <c:v>50</c:v>
                </c:pt>
                <c:pt idx="29">
                  <c:v>70</c:v>
                </c:pt>
                <c:pt idx="30">
                  <c:v>45</c:v>
                </c:pt>
                <c:pt idx="31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950144"/>
        <c:axId val="1149520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'渋滞長(4)'!$F$15:$F$46</c:f>
              <c:numCache>
                <c:formatCode>[m]:ss</c:formatCode>
                <c:ptCount val="32"/>
                <c:pt idx="0">
                  <c:v>2.1527777777777778E-3</c:v>
                </c:pt>
                <c:pt idx="1">
                  <c:v>2.7893518518518519E-3</c:v>
                </c:pt>
                <c:pt idx="2">
                  <c:v>3.449074074074074E-3</c:v>
                </c:pt>
                <c:pt idx="3">
                  <c:v>5.3125000000000004E-3</c:v>
                </c:pt>
                <c:pt idx="4">
                  <c:v>3.5879629629629629E-3</c:v>
                </c:pt>
                <c:pt idx="5">
                  <c:v>4.5023148148148149E-3</c:v>
                </c:pt>
                <c:pt idx="6">
                  <c:v>3.483796296296296E-3</c:v>
                </c:pt>
                <c:pt idx="7">
                  <c:v>2.0717592592592593E-3</c:v>
                </c:pt>
                <c:pt idx="8">
                  <c:v>2.0254629629629633E-3</c:v>
                </c:pt>
                <c:pt idx="9">
                  <c:v>2.0138888888888888E-3</c:v>
                </c:pt>
                <c:pt idx="10">
                  <c:v>1.8518518518518519E-3</c:v>
                </c:pt>
                <c:pt idx="11">
                  <c:v>1.8634259259259259E-3</c:v>
                </c:pt>
                <c:pt idx="12">
                  <c:v>1.9560185185185184E-3</c:v>
                </c:pt>
                <c:pt idx="13">
                  <c:v>5.6712962962962967E-4</c:v>
                </c:pt>
                <c:pt idx="14">
                  <c:v>1.6550925925925926E-3</c:v>
                </c:pt>
                <c:pt idx="15">
                  <c:v>4.5138888888888887E-4</c:v>
                </c:pt>
                <c:pt idx="16">
                  <c:v>2.3148148148148149E-4</c:v>
                </c:pt>
                <c:pt idx="17">
                  <c:v>5.2083333333333333E-4</c:v>
                </c:pt>
                <c:pt idx="18">
                  <c:v>4.5138888888888887E-4</c:v>
                </c:pt>
                <c:pt idx="19">
                  <c:v>1.6550925925925926E-3</c:v>
                </c:pt>
                <c:pt idx="20">
                  <c:v>3.0671296296296297E-3</c:v>
                </c:pt>
                <c:pt idx="21">
                  <c:v>1.9097222222222224E-3</c:v>
                </c:pt>
                <c:pt idx="22">
                  <c:v>5.9027777777777778E-4</c:v>
                </c:pt>
                <c:pt idx="23">
                  <c:v>3.0671296296296297E-3</c:v>
                </c:pt>
                <c:pt idx="24">
                  <c:v>2.2685185185185187E-3</c:v>
                </c:pt>
                <c:pt idx="25">
                  <c:v>2.0833333333333333E-3</c:v>
                </c:pt>
                <c:pt idx="26">
                  <c:v>1.9675925925925928E-3</c:v>
                </c:pt>
                <c:pt idx="27">
                  <c:v>1.7708333333333335E-3</c:v>
                </c:pt>
                <c:pt idx="28">
                  <c:v>3.2291666666666666E-3</c:v>
                </c:pt>
                <c:pt idx="29">
                  <c:v>3.2638888888888891E-3</c:v>
                </c:pt>
                <c:pt idx="30">
                  <c:v>3.2175925925925926E-3</c:v>
                </c:pt>
                <c:pt idx="31">
                  <c:v>3.2175925925925926E-3</c:v>
                </c:pt>
              </c:numCache>
            </c:numRef>
          </c:xVal>
          <c:yVal>
            <c:numRef>
              <c:f>'渋滞長(4)'!$U$15:$U$46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58336"/>
        <c:axId val="114960256"/>
      </c:scatterChart>
      <c:catAx>
        <c:axId val="11495014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5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95206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50144"/>
        <c:crosses val="autoZero"/>
        <c:crossBetween val="between"/>
        <c:majorUnit val="100"/>
      </c:valAx>
      <c:valAx>
        <c:axId val="11495833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60256"/>
        <c:crosses val="max"/>
        <c:crossBetween val="midCat"/>
        <c:majorUnit val="3.4722222222222199E-3"/>
      </c:valAx>
      <c:valAx>
        <c:axId val="11496025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583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990464"/>
        <c:axId val="1149926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94560"/>
        <c:axId val="114996736"/>
      </c:scatterChart>
      <c:catAx>
        <c:axId val="1149904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926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99264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90464"/>
        <c:crosses val="autoZero"/>
        <c:crossBetween val="between"/>
        <c:majorUnit val="200"/>
      </c:valAx>
      <c:valAx>
        <c:axId val="1149945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96736"/>
        <c:crosses val="max"/>
        <c:crossBetween val="midCat"/>
        <c:majorUnit val="3.4722222222222225E-3"/>
      </c:valAx>
      <c:valAx>
        <c:axId val="11499673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945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039232"/>
        <c:axId val="11504550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47424"/>
        <c:axId val="115053696"/>
      </c:scatterChart>
      <c:catAx>
        <c:axId val="1150392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455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04550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39232"/>
        <c:crosses val="autoZero"/>
        <c:crossBetween val="between"/>
        <c:majorUnit val="200"/>
      </c:valAx>
      <c:valAx>
        <c:axId val="11504742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53696"/>
        <c:crosses val="max"/>
        <c:crossBetween val="midCat"/>
        <c:majorUnit val="3.4722222222222225E-3"/>
      </c:valAx>
      <c:valAx>
        <c:axId val="11505369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0474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102656"/>
        <c:axId val="1181048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6752"/>
        <c:axId val="118121216"/>
      </c:scatterChart>
      <c:catAx>
        <c:axId val="1181026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048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1048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02656"/>
        <c:crosses val="autoZero"/>
        <c:crossBetween val="between"/>
        <c:majorUnit val="200"/>
      </c:valAx>
      <c:valAx>
        <c:axId val="1181067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21216"/>
        <c:crosses val="max"/>
        <c:crossBetween val="midCat"/>
        <c:majorUnit val="3.4722222222222225E-3"/>
      </c:valAx>
      <c:valAx>
        <c:axId val="11812121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1067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150</c:v>
                </c:pt>
                <c:pt idx="1">
                  <c:v>130</c:v>
                </c:pt>
                <c:pt idx="2">
                  <c:v>120</c:v>
                </c:pt>
                <c:pt idx="3">
                  <c:v>70</c:v>
                </c:pt>
                <c:pt idx="4">
                  <c:v>120</c:v>
                </c:pt>
                <c:pt idx="5">
                  <c:v>140</c:v>
                </c:pt>
                <c:pt idx="6">
                  <c:v>70</c:v>
                </c:pt>
                <c:pt idx="7">
                  <c:v>190</c:v>
                </c:pt>
                <c:pt idx="8">
                  <c:v>150</c:v>
                </c:pt>
                <c:pt idx="9">
                  <c:v>130</c:v>
                </c:pt>
                <c:pt idx="10">
                  <c:v>180</c:v>
                </c:pt>
                <c:pt idx="11">
                  <c:v>120</c:v>
                </c:pt>
                <c:pt idx="12">
                  <c:v>80</c:v>
                </c:pt>
                <c:pt idx="13">
                  <c:v>70</c:v>
                </c:pt>
                <c:pt idx="14">
                  <c:v>50</c:v>
                </c:pt>
                <c:pt idx="15">
                  <c:v>40</c:v>
                </c:pt>
                <c:pt idx="16">
                  <c:v>60</c:v>
                </c:pt>
                <c:pt idx="17">
                  <c:v>70</c:v>
                </c:pt>
                <c:pt idx="18">
                  <c:v>30</c:v>
                </c:pt>
                <c:pt idx="19">
                  <c:v>50</c:v>
                </c:pt>
                <c:pt idx="20">
                  <c:v>40</c:v>
                </c:pt>
                <c:pt idx="21">
                  <c:v>90</c:v>
                </c:pt>
                <c:pt idx="22">
                  <c:v>100</c:v>
                </c:pt>
                <c:pt idx="23">
                  <c:v>110</c:v>
                </c:pt>
                <c:pt idx="24">
                  <c:v>150</c:v>
                </c:pt>
                <c:pt idx="25">
                  <c:v>90</c:v>
                </c:pt>
                <c:pt idx="26">
                  <c:v>50</c:v>
                </c:pt>
                <c:pt idx="27">
                  <c:v>90</c:v>
                </c:pt>
                <c:pt idx="28">
                  <c:v>80</c:v>
                </c:pt>
                <c:pt idx="29">
                  <c:v>80</c:v>
                </c:pt>
                <c:pt idx="30">
                  <c:v>90</c:v>
                </c:pt>
                <c:pt idx="31">
                  <c:v>70</c:v>
                </c:pt>
              </c:numCache>
            </c:numRef>
          </c:cat>
          <c:val>
            <c:numRef>
              <c:f>'渋滞長(5)'!$W$15:$W$46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150</c:v>
                </c:pt>
                <c:pt idx="1">
                  <c:v>130</c:v>
                </c:pt>
                <c:pt idx="2">
                  <c:v>120</c:v>
                </c:pt>
                <c:pt idx="3">
                  <c:v>70</c:v>
                </c:pt>
                <c:pt idx="4">
                  <c:v>120</c:v>
                </c:pt>
                <c:pt idx="5">
                  <c:v>140</c:v>
                </c:pt>
                <c:pt idx="6">
                  <c:v>70</c:v>
                </c:pt>
                <c:pt idx="7">
                  <c:v>190</c:v>
                </c:pt>
                <c:pt idx="8">
                  <c:v>150</c:v>
                </c:pt>
                <c:pt idx="9">
                  <c:v>130</c:v>
                </c:pt>
                <c:pt idx="10">
                  <c:v>180</c:v>
                </c:pt>
                <c:pt idx="11">
                  <c:v>120</c:v>
                </c:pt>
                <c:pt idx="12">
                  <c:v>80</c:v>
                </c:pt>
                <c:pt idx="13">
                  <c:v>70</c:v>
                </c:pt>
                <c:pt idx="14">
                  <c:v>50</c:v>
                </c:pt>
                <c:pt idx="15">
                  <c:v>40</c:v>
                </c:pt>
                <c:pt idx="16">
                  <c:v>60</c:v>
                </c:pt>
                <c:pt idx="17">
                  <c:v>70</c:v>
                </c:pt>
                <c:pt idx="18">
                  <c:v>30</c:v>
                </c:pt>
                <c:pt idx="19">
                  <c:v>50</c:v>
                </c:pt>
                <c:pt idx="20">
                  <c:v>40</c:v>
                </c:pt>
                <c:pt idx="21">
                  <c:v>90</c:v>
                </c:pt>
                <c:pt idx="22">
                  <c:v>100</c:v>
                </c:pt>
                <c:pt idx="23">
                  <c:v>110</c:v>
                </c:pt>
                <c:pt idx="24">
                  <c:v>150</c:v>
                </c:pt>
                <c:pt idx="25">
                  <c:v>90</c:v>
                </c:pt>
                <c:pt idx="26">
                  <c:v>50</c:v>
                </c:pt>
                <c:pt idx="27">
                  <c:v>90</c:v>
                </c:pt>
                <c:pt idx="28">
                  <c:v>80</c:v>
                </c:pt>
                <c:pt idx="29">
                  <c:v>80</c:v>
                </c:pt>
                <c:pt idx="30">
                  <c:v>90</c:v>
                </c:pt>
                <c:pt idx="31">
                  <c:v>70</c:v>
                </c:pt>
              </c:numCache>
            </c:numRef>
          </c:cat>
          <c:val>
            <c:numRef>
              <c:f>'渋滞長(5)'!$X$15:$X$46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282304"/>
        <c:axId val="115283840"/>
      </c:barChart>
      <c:catAx>
        <c:axId val="115282304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8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283840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8230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'渋滞長(5)'!$E$15:$E$46</c:f>
              <c:numCache>
                <c:formatCode>#,##0_ </c:formatCode>
                <c:ptCount val="32"/>
                <c:pt idx="0">
                  <c:v>130</c:v>
                </c:pt>
                <c:pt idx="1">
                  <c:v>230</c:v>
                </c:pt>
                <c:pt idx="2">
                  <c:v>330</c:v>
                </c:pt>
                <c:pt idx="3">
                  <c:v>590</c:v>
                </c:pt>
                <c:pt idx="4">
                  <c:v>390</c:v>
                </c:pt>
                <c:pt idx="5">
                  <c:v>430</c:v>
                </c:pt>
                <c:pt idx="6">
                  <c:v>220</c:v>
                </c:pt>
                <c:pt idx="7">
                  <c:v>0</c:v>
                </c:pt>
                <c:pt idx="8">
                  <c:v>0</c:v>
                </c:pt>
                <c:pt idx="9">
                  <c:v>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60</c:v>
                </c:pt>
                <c:pt idx="25">
                  <c:v>0</c:v>
                </c:pt>
                <c:pt idx="26">
                  <c:v>20</c:v>
                </c:pt>
                <c:pt idx="27">
                  <c:v>0</c:v>
                </c:pt>
                <c:pt idx="28">
                  <c:v>20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'渋滞長(5)'!$V$15:$V$46</c:f>
              <c:numCache>
                <c:formatCode>#,##0_ </c:formatCode>
                <c:ptCount val="32"/>
                <c:pt idx="0">
                  <c:v>150</c:v>
                </c:pt>
                <c:pt idx="1">
                  <c:v>130</c:v>
                </c:pt>
                <c:pt idx="2">
                  <c:v>120</c:v>
                </c:pt>
                <c:pt idx="3">
                  <c:v>70</c:v>
                </c:pt>
                <c:pt idx="4">
                  <c:v>120</c:v>
                </c:pt>
                <c:pt idx="5">
                  <c:v>140</c:v>
                </c:pt>
                <c:pt idx="6">
                  <c:v>70</c:v>
                </c:pt>
                <c:pt idx="7">
                  <c:v>190</c:v>
                </c:pt>
                <c:pt idx="8">
                  <c:v>150</c:v>
                </c:pt>
                <c:pt idx="9">
                  <c:v>130</c:v>
                </c:pt>
                <c:pt idx="10">
                  <c:v>180</c:v>
                </c:pt>
                <c:pt idx="11">
                  <c:v>120</c:v>
                </c:pt>
                <c:pt idx="12">
                  <c:v>80</c:v>
                </c:pt>
                <c:pt idx="13">
                  <c:v>70</c:v>
                </c:pt>
                <c:pt idx="14">
                  <c:v>50</c:v>
                </c:pt>
                <c:pt idx="15">
                  <c:v>40</c:v>
                </c:pt>
                <c:pt idx="16">
                  <c:v>60</c:v>
                </c:pt>
                <c:pt idx="17">
                  <c:v>70</c:v>
                </c:pt>
                <c:pt idx="18">
                  <c:v>30</c:v>
                </c:pt>
                <c:pt idx="19">
                  <c:v>50</c:v>
                </c:pt>
                <c:pt idx="20">
                  <c:v>40</c:v>
                </c:pt>
                <c:pt idx="21">
                  <c:v>90</c:v>
                </c:pt>
                <c:pt idx="22">
                  <c:v>100</c:v>
                </c:pt>
                <c:pt idx="23">
                  <c:v>110</c:v>
                </c:pt>
                <c:pt idx="24">
                  <c:v>150</c:v>
                </c:pt>
                <c:pt idx="25">
                  <c:v>90</c:v>
                </c:pt>
                <c:pt idx="26">
                  <c:v>50</c:v>
                </c:pt>
                <c:pt idx="27">
                  <c:v>90</c:v>
                </c:pt>
                <c:pt idx="28">
                  <c:v>80</c:v>
                </c:pt>
                <c:pt idx="29">
                  <c:v>80</c:v>
                </c:pt>
                <c:pt idx="30">
                  <c:v>90</c:v>
                </c:pt>
                <c:pt idx="31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351552"/>
        <c:axId val="1153534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'渋滞長(5)'!$F$15:$F$46</c:f>
              <c:numCache>
                <c:formatCode>[m]:ss</c:formatCode>
                <c:ptCount val="32"/>
                <c:pt idx="0">
                  <c:v>1.9212962962962964E-3</c:v>
                </c:pt>
                <c:pt idx="1">
                  <c:v>3.402777777777778E-3</c:v>
                </c:pt>
                <c:pt idx="2">
                  <c:v>4.0509259259259257E-3</c:v>
                </c:pt>
                <c:pt idx="3">
                  <c:v>4.7685185185185183E-3</c:v>
                </c:pt>
                <c:pt idx="4">
                  <c:v>4.1435185185185186E-3</c:v>
                </c:pt>
                <c:pt idx="5">
                  <c:v>3.7962962962962959E-3</c:v>
                </c:pt>
                <c:pt idx="6">
                  <c:v>1.724537037037037E-3</c:v>
                </c:pt>
                <c:pt idx="7">
                  <c:v>5.2083333333333333E-4</c:v>
                </c:pt>
                <c:pt idx="8">
                  <c:v>4.3981481481481481E-4</c:v>
                </c:pt>
                <c:pt idx="9">
                  <c:v>1.4930555555555556E-3</c:v>
                </c:pt>
                <c:pt idx="10">
                  <c:v>6.3657407407407413E-4</c:v>
                </c:pt>
                <c:pt idx="11">
                  <c:v>3.9351851851851852E-4</c:v>
                </c:pt>
                <c:pt idx="12">
                  <c:v>3.1250000000000001E-4</c:v>
                </c:pt>
                <c:pt idx="13">
                  <c:v>5.2083333333333333E-4</c:v>
                </c:pt>
                <c:pt idx="14">
                  <c:v>2.0833333333333335E-4</c:v>
                </c:pt>
                <c:pt idx="15">
                  <c:v>3.2407407407407406E-4</c:v>
                </c:pt>
                <c:pt idx="16">
                  <c:v>3.1250000000000001E-4</c:v>
                </c:pt>
                <c:pt idx="17">
                  <c:v>4.0509259259259258E-4</c:v>
                </c:pt>
                <c:pt idx="18">
                  <c:v>1.4814814814814816E-3</c:v>
                </c:pt>
                <c:pt idx="19">
                  <c:v>8.2175925925925927E-4</c:v>
                </c:pt>
                <c:pt idx="20">
                  <c:v>2.7777777777777778E-4</c:v>
                </c:pt>
                <c:pt idx="21">
                  <c:v>4.0509259259259258E-4</c:v>
                </c:pt>
                <c:pt idx="22">
                  <c:v>4.6296296296296298E-4</c:v>
                </c:pt>
                <c:pt idx="23">
                  <c:v>6.5972222222222224E-4</c:v>
                </c:pt>
                <c:pt idx="24">
                  <c:v>1.6435185185185185E-3</c:v>
                </c:pt>
                <c:pt idx="25">
                  <c:v>4.9768518518518521E-4</c:v>
                </c:pt>
                <c:pt idx="26">
                  <c:v>1.5740740740740741E-3</c:v>
                </c:pt>
                <c:pt idx="27">
                  <c:v>4.6296296296296298E-4</c:v>
                </c:pt>
                <c:pt idx="28">
                  <c:v>1.701388888888889E-3</c:v>
                </c:pt>
                <c:pt idx="29">
                  <c:v>3.3564814814814812E-4</c:v>
                </c:pt>
                <c:pt idx="30">
                  <c:v>4.9768518518518521E-4</c:v>
                </c:pt>
                <c:pt idx="31">
                  <c:v>2.7777777777777778E-4</c:v>
                </c:pt>
              </c:numCache>
            </c:numRef>
          </c:xVal>
          <c:yVal>
            <c:numRef>
              <c:f>'渋滞長(5)'!$U$15:$U$46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08896"/>
        <c:axId val="115410816"/>
      </c:scatterChart>
      <c:catAx>
        <c:axId val="11535155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353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35347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351552"/>
        <c:crosses val="autoZero"/>
        <c:crossBetween val="between"/>
        <c:majorUnit val="100"/>
      </c:valAx>
      <c:valAx>
        <c:axId val="11540889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10816"/>
        <c:crosses val="max"/>
        <c:crossBetween val="midCat"/>
        <c:majorUnit val="3.4722222222222199E-3"/>
      </c:valAx>
      <c:valAx>
        <c:axId val="11541081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4088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31</c:v>
                </c:pt>
                <c:pt idx="1">
                  <c:v>60</c:v>
                </c:pt>
                <c:pt idx="2">
                  <c:v>76</c:v>
                </c:pt>
                <c:pt idx="3">
                  <c:v>58</c:v>
                </c:pt>
                <c:pt idx="4">
                  <c:v>72</c:v>
                </c:pt>
                <c:pt idx="5">
                  <c:v>52</c:v>
                </c:pt>
                <c:pt idx="6">
                  <c:v>64</c:v>
                </c:pt>
                <c:pt idx="7">
                  <c:v>57</c:v>
                </c:pt>
                <c:pt idx="8">
                  <c:v>51</c:v>
                </c:pt>
                <c:pt idx="9">
                  <c:v>37</c:v>
                </c:pt>
                <c:pt idx="10">
                  <c:v>31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714</c:v>
                </c:pt>
                <c:pt idx="1">
                  <c:v>519</c:v>
                </c:pt>
                <c:pt idx="2">
                  <c:v>430</c:v>
                </c:pt>
                <c:pt idx="3">
                  <c:v>398</c:v>
                </c:pt>
                <c:pt idx="4">
                  <c:v>390</c:v>
                </c:pt>
                <c:pt idx="5">
                  <c:v>395</c:v>
                </c:pt>
                <c:pt idx="6">
                  <c:v>309</c:v>
                </c:pt>
                <c:pt idx="7">
                  <c:v>342</c:v>
                </c:pt>
                <c:pt idx="8">
                  <c:v>323</c:v>
                </c:pt>
                <c:pt idx="9">
                  <c:v>387</c:v>
                </c:pt>
                <c:pt idx="10">
                  <c:v>447</c:v>
                </c:pt>
                <c:pt idx="11">
                  <c:v>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715072"/>
        <c:axId val="111489792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4.2</c:v>
                </c:pt>
                <c:pt idx="1">
                  <c:v>10.4</c:v>
                </c:pt>
                <c:pt idx="2">
                  <c:v>15</c:v>
                </c:pt>
                <c:pt idx="3">
                  <c:v>12.7</c:v>
                </c:pt>
                <c:pt idx="4">
                  <c:v>15.6</c:v>
                </c:pt>
                <c:pt idx="5">
                  <c:v>11.6</c:v>
                </c:pt>
                <c:pt idx="6">
                  <c:v>17.2</c:v>
                </c:pt>
                <c:pt idx="7">
                  <c:v>14.3</c:v>
                </c:pt>
                <c:pt idx="8">
                  <c:v>13.6</c:v>
                </c:pt>
                <c:pt idx="9">
                  <c:v>8.6999999999999993</c:v>
                </c:pt>
                <c:pt idx="10">
                  <c:v>6.5</c:v>
                </c:pt>
                <c:pt idx="11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91328"/>
        <c:axId val="111501312"/>
      </c:lineChart>
      <c:catAx>
        <c:axId val="937150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89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489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715072"/>
        <c:crosses val="autoZero"/>
        <c:crossBetween val="between"/>
        <c:majorUnit val="1000"/>
        <c:minorUnit val="50"/>
      </c:valAx>
      <c:catAx>
        <c:axId val="1114913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501312"/>
        <c:crosses val="autoZero"/>
        <c:auto val="1"/>
        <c:lblAlgn val="ctr"/>
        <c:lblOffset val="100"/>
        <c:noMultiLvlLbl val="0"/>
      </c:catAx>
      <c:valAx>
        <c:axId val="1115013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913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441024"/>
        <c:axId val="11545548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57408"/>
        <c:axId val="115459584"/>
      </c:scatterChart>
      <c:catAx>
        <c:axId val="1154410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554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45548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41024"/>
        <c:crosses val="autoZero"/>
        <c:crossBetween val="between"/>
        <c:majorUnit val="200"/>
      </c:valAx>
      <c:valAx>
        <c:axId val="11545740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459584"/>
        <c:crosses val="max"/>
        <c:crossBetween val="midCat"/>
        <c:majorUnit val="3.4722222222222225E-3"/>
      </c:valAx>
      <c:valAx>
        <c:axId val="11545958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4574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857280"/>
        <c:axId val="11787174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73664"/>
        <c:axId val="117875840"/>
      </c:scatterChart>
      <c:catAx>
        <c:axId val="1178572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717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87174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57280"/>
        <c:crosses val="autoZero"/>
        <c:crossBetween val="between"/>
        <c:majorUnit val="200"/>
      </c:valAx>
      <c:valAx>
        <c:axId val="11787366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75840"/>
        <c:crosses val="max"/>
        <c:crossBetween val="midCat"/>
        <c:majorUnit val="3.4722222222222225E-3"/>
      </c:valAx>
      <c:valAx>
        <c:axId val="11787584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87366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910144"/>
        <c:axId val="1179164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18336"/>
        <c:axId val="117924608"/>
      </c:scatterChart>
      <c:catAx>
        <c:axId val="117910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164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91641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10144"/>
        <c:crosses val="autoZero"/>
        <c:crossBetween val="between"/>
        <c:majorUnit val="200"/>
      </c:valAx>
      <c:valAx>
        <c:axId val="11791833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24608"/>
        <c:crosses val="max"/>
        <c:crossBetween val="midCat"/>
        <c:majorUnit val="3.4722222222222225E-3"/>
      </c:valAx>
      <c:valAx>
        <c:axId val="1179246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9183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80</c:v>
                </c:pt>
                <c:pt idx="4">
                  <c:v>80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40</c:v>
                </c:pt>
                <c:pt idx="10">
                  <c:v>40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40</c:v>
                </c:pt>
                <c:pt idx="15">
                  <c:v>40</c:v>
                </c:pt>
                <c:pt idx="16">
                  <c:v>30</c:v>
                </c:pt>
                <c:pt idx="17">
                  <c:v>40</c:v>
                </c:pt>
                <c:pt idx="18">
                  <c:v>40</c:v>
                </c:pt>
                <c:pt idx="19">
                  <c:v>50</c:v>
                </c:pt>
                <c:pt idx="20">
                  <c:v>95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70</c:v>
                </c:pt>
                <c:pt idx="28">
                  <c:v>80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</c:numCache>
            </c:numRef>
          </c:cat>
          <c:val>
            <c:numRef>
              <c:f>'渋滞長(6)'!$W$15:$W$46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80</c:v>
                </c:pt>
                <c:pt idx="4">
                  <c:v>80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40</c:v>
                </c:pt>
                <c:pt idx="10">
                  <c:v>40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40</c:v>
                </c:pt>
                <c:pt idx="15">
                  <c:v>40</c:v>
                </c:pt>
                <c:pt idx="16">
                  <c:v>30</c:v>
                </c:pt>
                <c:pt idx="17">
                  <c:v>40</c:v>
                </c:pt>
                <c:pt idx="18">
                  <c:v>40</c:v>
                </c:pt>
                <c:pt idx="19">
                  <c:v>50</c:v>
                </c:pt>
                <c:pt idx="20">
                  <c:v>95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70</c:v>
                </c:pt>
                <c:pt idx="28">
                  <c:v>80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</c:numCache>
            </c:numRef>
          </c:cat>
          <c:val>
            <c:numRef>
              <c:f>'渋滞長(6)'!$X$15:$X$46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985664"/>
        <c:axId val="117987200"/>
      </c:barChart>
      <c:catAx>
        <c:axId val="117985664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87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987200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8566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25</c:v>
                </c:pt>
                <c:pt idx="21">
                  <c:v>30</c:v>
                </c:pt>
                <c:pt idx="22">
                  <c:v>40</c:v>
                </c:pt>
                <c:pt idx="23">
                  <c:v>0</c:v>
                </c:pt>
                <c:pt idx="24">
                  <c:v>25</c:v>
                </c:pt>
                <c:pt idx="25">
                  <c:v>15</c:v>
                </c:pt>
                <c:pt idx="26">
                  <c:v>5</c:v>
                </c:pt>
                <c:pt idx="27">
                  <c:v>30</c:v>
                </c:pt>
                <c:pt idx="28">
                  <c:v>20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80</c:v>
                </c:pt>
                <c:pt idx="4">
                  <c:v>80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40</c:v>
                </c:pt>
                <c:pt idx="10">
                  <c:v>40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40</c:v>
                </c:pt>
                <c:pt idx="15">
                  <c:v>40</c:v>
                </c:pt>
                <c:pt idx="16">
                  <c:v>30</c:v>
                </c:pt>
                <c:pt idx="17">
                  <c:v>40</c:v>
                </c:pt>
                <c:pt idx="18">
                  <c:v>40</c:v>
                </c:pt>
                <c:pt idx="19">
                  <c:v>50</c:v>
                </c:pt>
                <c:pt idx="20">
                  <c:v>95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70</c:v>
                </c:pt>
                <c:pt idx="28">
                  <c:v>80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689792"/>
        <c:axId val="1186917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'渋滞長(6)'!$F$15:$F$46</c:f>
              <c:numCache>
                <c:formatCode>[m]:ss</c:formatCode>
                <c:ptCount val="32"/>
                <c:pt idx="0">
                  <c:v>1.5046296296296297E-4</c:v>
                </c:pt>
                <c:pt idx="1">
                  <c:v>1.9675925925925926E-4</c:v>
                </c:pt>
                <c:pt idx="2">
                  <c:v>2.0833333333333335E-4</c:v>
                </c:pt>
                <c:pt idx="3">
                  <c:v>2.7777777777777778E-4</c:v>
                </c:pt>
                <c:pt idx="4">
                  <c:v>2.6620370370370372E-4</c:v>
                </c:pt>
                <c:pt idx="5">
                  <c:v>1.8518518518518518E-4</c:v>
                </c:pt>
                <c:pt idx="6">
                  <c:v>9.2592592592592588E-5</c:v>
                </c:pt>
                <c:pt idx="7">
                  <c:v>1.3888888888888889E-4</c:v>
                </c:pt>
                <c:pt idx="8">
                  <c:v>9.2592592592592588E-5</c:v>
                </c:pt>
                <c:pt idx="9">
                  <c:v>1.5046296296296297E-4</c:v>
                </c:pt>
                <c:pt idx="10">
                  <c:v>1.5046296296296297E-4</c:v>
                </c:pt>
                <c:pt idx="11">
                  <c:v>1.9675925925925926E-4</c:v>
                </c:pt>
                <c:pt idx="12">
                  <c:v>1.8518518518518518E-4</c:v>
                </c:pt>
                <c:pt idx="13">
                  <c:v>1.9675925925925926E-4</c:v>
                </c:pt>
                <c:pt idx="14">
                  <c:v>1.273148148148148E-4</c:v>
                </c:pt>
                <c:pt idx="15">
                  <c:v>1.3888888888888889E-4</c:v>
                </c:pt>
                <c:pt idx="16">
                  <c:v>1.0416666666666667E-4</c:v>
                </c:pt>
                <c:pt idx="17">
                  <c:v>1.5046296296296297E-4</c:v>
                </c:pt>
                <c:pt idx="18">
                  <c:v>1.5046296296296297E-4</c:v>
                </c:pt>
                <c:pt idx="19">
                  <c:v>1.8518518518518518E-4</c:v>
                </c:pt>
                <c:pt idx="20">
                  <c:v>1.4351851851851852E-3</c:v>
                </c:pt>
                <c:pt idx="21">
                  <c:v>1.5046296296296296E-3</c:v>
                </c:pt>
                <c:pt idx="22">
                  <c:v>1.5046296296296296E-3</c:v>
                </c:pt>
                <c:pt idx="23">
                  <c:v>2.8935185185185184E-4</c:v>
                </c:pt>
                <c:pt idx="24">
                  <c:v>1.5046296296296296E-3</c:v>
                </c:pt>
                <c:pt idx="25">
                  <c:v>1.5625000000000001E-3</c:v>
                </c:pt>
                <c:pt idx="26">
                  <c:v>1.3657407407407407E-3</c:v>
                </c:pt>
                <c:pt idx="27">
                  <c:v>1.5393518518518519E-3</c:v>
                </c:pt>
                <c:pt idx="28">
                  <c:v>1.5393518518518519E-3</c:v>
                </c:pt>
                <c:pt idx="29">
                  <c:v>1.9675925925925926E-4</c:v>
                </c:pt>
                <c:pt idx="30">
                  <c:v>1.4236111111111112E-3</c:v>
                </c:pt>
                <c:pt idx="31">
                  <c:v>2.7777777777777778E-4</c:v>
                </c:pt>
              </c:numCache>
            </c:numRef>
          </c:xVal>
          <c:yVal>
            <c:numRef>
              <c:f>'渋滞長(6)'!$U$15:$U$46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93888"/>
        <c:axId val="118695808"/>
      </c:scatterChart>
      <c:catAx>
        <c:axId val="11868979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691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69171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689792"/>
        <c:crosses val="autoZero"/>
        <c:crossBetween val="between"/>
        <c:majorUnit val="100"/>
      </c:valAx>
      <c:valAx>
        <c:axId val="11869388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695808"/>
        <c:crosses val="max"/>
        <c:crossBetween val="midCat"/>
        <c:majorUnit val="3.4722222222222199E-3"/>
      </c:valAx>
      <c:valAx>
        <c:axId val="11869580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6938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746496"/>
        <c:axId val="11875276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54688"/>
        <c:axId val="118760960"/>
      </c:scatterChart>
      <c:catAx>
        <c:axId val="118746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52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75276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46496"/>
        <c:crosses val="autoZero"/>
        <c:crossBetween val="between"/>
        <c:majorUnit val="200"/>
      </c:valAx>
      <c:valAx>
        <c:axId val="11875468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60960"/>
        <c:crosses val="max"/>
        <c:crossBetween val="midCat"/>
        <c:majorUnit val="3.4722222222222225E-3"/>
      </c:valAx>
      <c:valAx>
        <c:axId val="11876096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7546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795264"/>
        <c:axId val="11880153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03456"/>
        <c:axId val="118805632"/>
      </c:scatterChart>
      <c:catAx>
        <c:axId val="1187952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015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80153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95264"/>
        <c:crosses val="autoZero"/>
        <c:crossBetween val="between"/>
        <c:majorUnit val="200"/>
      </c:valAx>
      <c:valAx>
        <c:axId val="11880345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05632"/>
        <c:crosses val="max"/>
        <c:crossBetween val="midCat"/>
        <c:majorUnit val="3.4722222222222225E-3"/>
      </c:valAx>
      <c:valAx>
        <c:axId val="11880563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8034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459008"/>
        <c:axId val="11846118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3104"/>
        <c:axId val="118465280"/>
      </c:scatterChart>
      <c:catAx>
        <c:axId val="1184590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611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46118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59008"/>
        <c:crosses val="autoZero"/>
        <c:crossBetween val="between"/>
        <c:majorUnit val="200"/>
      </c:valAx>
      <c:valAx>
        <c:axId val="11846310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65280"/>
        <c:crosses val="max"/>
        <c:crossBetween val="midCat"/>
        <c:majorUnit val="3.4722222222222225E-3"/>
      </c:valAx>
      <c:valAx>
        <c:axId val="11846528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46310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25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50</c:v>
                </c:pt>
                <c:pt idx="20">
                  <c:v>90</c:v>
                </c:pt>
                <c:pt idx="21">
                  <c:v>105</c:v>
                </c:pt>
                <c:pt idx="22">
                  <c:v>90</c:v>
                </c:pt>
                <c:pt idx="23">
                  <c:v>80</c:v>
                </c:pt>
                <c:pt idx="24">
                  <c:v>100</c:v>
                </c:pt>
                <c:pt idx="25">
                  <c:v>95</c:v>
                </c:pt>
                <c:pt idx="26">
                  <c:v>80</c:v>
                </c:pt>
                <c:pt idx="27">
                  <c:v>75</c:v>
                </c:pt>
                <c:pt idx="28">
                  <c:v>70</c:v>
                </c:pt>
                <c:pt idx="29">
                  <c:v>90</c:v>
                </c:pt>
                <c:pt idx="30">
                  <c:v>40</c:v>
                </c:pt>
                <c:pt idx="31">
                  <c:v>90</c:v>
                </c:pt>
              </c:numCache>
            </c:numRef>
          </c:cat>
          <c:val>
            <c:numRef>
              <c:f>'渋滞長(7)'!$W$15:$W$46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25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50</c:v>
                </c:pt>
                <c:pt idx="20">
                  <c:v>90</c:v>
                </c:pt>
                <c:pt idx="21">
                  <c:v>105</c:v>
                </c:pt>
                <c:pt idx="22">
                  <c:v>90</c:v>
                </c:pt>
                <c:pt idx="23">
                  <c:v>80</c:v>
                </c:pt>
                <c:pt idx="24">
                  <c:v>100</c:v>
                </c:pt>
                <c:pt idx="25">
                  <c:v>95</c:v>
                </c:pt>
                <c:pt idx="26">
                  <c:v>80</c:v>
                </c:pt>
                <c:pt idx="27">
                  <c:v>75</c:v>
                </c:pt>
                <c:pt idx="28">
                  <c:v>70</c:v>
                </c:pt>
                <c:pt idx="29">
                  <c:v>90</c:v>
                </c:pt>
                <c:pt idx="30">
                  <c:v>40</c:v>
                </c:pt>
                <c:pt idx="31">
                  <c:v>90</c:v>
                </c:pt>
              </c:numCache>
            </c:numRef>
          </c:cat>
          <c:val>
            <c:numRef>
              <c:f>'渋滞長(7)'!$X$15:$X$46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489472"/>
        <c:axId val="118491008"/>
      </c:barChart>
      <c:catAx>
        <c:axId val="11848947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9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100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8947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'渋滞長(7)'!$E$15:$E$46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20</c:v>
                </c:pt>
                <c:pt idx="23">
                  <c:v>0</c:v>
                </c:pt>
                <c:pt idx="24">
                  <c:v>20</c:v>
                </c:pt>
                <c:pt idx="25">
                  <c:v>15</c:v>
                </c:pt>
                <c:pt idx="26">
                  <c:v>0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'渋滞長(7)'!$V$15:$V$46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25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50</c:v>
                </c:pt>
                <c:pt idx="20">
                  <c:v>90</c:v>
                </c:pt>
                <c:pt idx="21">
                  <c:v>105</c:v>
                </c:pt>
                <c:pt idx="22">
                  <c:v>90</c:v>
                </c:pt>
                <c:pt idx="23">
                  <c:v>80</c:v>
                </c:pt>
                <c:pt idx="24">
                  <c:v>100</c:v>
                </c:pt>
                <c:pt idx="25">
                  <c:v>95</c:v>
                </c:pt>
                <c:pt idx="26">
                  <c:v>80</c:v>
                </c:pt>
                <c:pt idx="27">
                  <c:v>75</c:v>
                </c:pt>
                <c:pt idx="28">
                  <c:v>70</c:v>
                </c:pt>
                <c:pt idx="29">
                  <c:v>90</c:v>
                </c:pt>
                <c:pt idx="30">
                  <c:v>40</c:v>
                </c:pt>
                <c:pt idx="3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243328"/>
        <c:axId val="11824524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'渋滞長(7)'!$F$15:$F$46</c:f>
              <c:numCache>
                <c:formatCode>[m]:ss</c:formatCode>
                <c:ptCount val="32"/>
                <c:pt idx="0">
                  <c:v>9.2592592592592588E-5</c:v>
                </c:pt>
                <c:pt idx="1">
                  <c:v>6.9444444444444444E-5</c:v>
                </c:pt>
                <c:pt idx="2">
                  <c:v>6.9444444444444444E-5</c:v>
                </c:pt>
                <c:pt idx="3">
                  <c:v>1.273148148148148E-4</c:v>
                </c:pt>
                <c:pt idx="4">
                  <c:v>1.8518518518518518E-4</c:v>
                </c:pt>
                <c:pt idx="5">
                  <c:v>1.3888888888888889E-4</c:v>
                </c:pt>
                <c:pt idx="6">
                  <c:v>1.0416666666666667E-4</c:v>
                </c:pt>
                <c:pt idx="7">
                  <c:v>9.2592592592592588E-5</c:v>
                </c:pt>
                <c:pt idx="8">
                  <c:v>9.2592592592592588E-5</c:v>
                </c:pt>
                <c:pt idx="9">
                  <c:v>8.1018518518518516E-5</c:v>
                </c:pt>
                <c:pt idx="10">
                  <c:v>6.9444444444444444E-5</c:v>
                </c:pt>
                <c:pt idx="11">
                  <c:v>6.9444444444444444E-5</c:v>
                </c:pt>
                <c:pt idx="12">
                  <c:v>5.7870370370370373E-5</c:v>
                </c:pt>
                <c:pt idx="13">
                  <c:v>6.9444444444444444E-5</c:v>
                </c:pt>
                <c:pt idx="14">
                  <c:v>6.9444444444444444E-5</c:v>
                </c:pt>
                <c:pt idx="15">
                  <c:v>6.9444444444444444E-5</c:v>
                </c:pt>
                <c:pt idx="16">
                  <c:v>3.4722222222222222E-5</c:v>
                </c:pt>
                <c:pt idx="17">
                  <c:v>4.6296296296296294E-5</c:v>
                </c:pt>
                <c:pt idx="18">
                  <c:v>4.6296296296296294E-5</c:v>
                </c:pt>
                <c:pt idx="19">
                  <c:v>1.8518518518518518E-4</c:v>
                </c:pt>
                <c:pt idx="20">
                  <c:v>3.3564814814814812E-4</c:v>
                </c:pt>
                <c:pt idx="21">
                  <c:v>1.2847222222222223E-3</c:v>
                </c:pt>
                <c:pt idx="22">
                  <c:v>1.2731481481481483E-3</c:v>
                </c:pt>
                <c:pt idx="23">
                  <c:v>2.4305555555555555E-4</c:v>
                </c:pt>
                <c:pt idx="24">
                  <c:v>1.4699074074074074E-3</c:v>
                </c:pt>
                <c:pt idx="25">
                  <c:v>1.5509259259259261E-3</c:v>
                </c:pt>
                <c:pt idx="26">
                  <c:v>3.2407407407407406E-4</c:v>
                </c:pt>
                <c:pt idx="27">
                  <c:v>1.4004629629629629E-3</c:v>
                </c:pt>
                <c:pt idx="28">
                  <c:v>2.199074074074074E-4</c:v>
                </c:pt>
                <c:pt idx="29">
                  <c:v>3.0092592592592595E-4</c:v>
                </c:pt>
                <c:pt idx="30">
                  <c:v>1.273148148148148E-4</c:v>
                </c:pt>
                <c:pt idx="31">
                  <c:v>1.4120370370370372E-3</c:v>
                </c:pt>
              </c:numCache>
            </c:numRef>
          </c:xVal>
          <c:yVal>
            <c:numRef>
              <c:f>'渋滞長(7)'!$U$15:$U$46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1520"/>
        <c:axId val="118253440"/>
      </c:scatterChart>
      <c:catAx>
        <c:axId val="118243328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45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245248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43328"/>
        <c:crosses val="autoZero"/>
        <c:crossBetween val="between"/>
        <c:majorUnit val="100"/>
      </c:valAx>
      <c:valAx>
        <c:axId val="11825152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53440"/>
        <c:crosses val="max"/>
        <c:crossBetween val="midCat"/>
        <c:majorUnit val="3.4722222222222199E-3"/>
      </c:valAx>
      <c:valAx>
        <c:axId val="11825344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2515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57</c:v>
                </c:pt>
                <c:pt idx="1">
                  <c:v>67</c:v>
                </c:pt>
                <c:pt idx="2">
                  <c:v>60</c:v>
                </c:pt>
                <c:pt idx="3">
                  <c:v>75</c:v>
                </c:pt>
                <c:pt idx="4">
                  <c:v>84</c:v>
                </c:pt>
                <c:pt idx="5">
                  <c:v>70</c:v>
                </c:pt>
                <c:pt idx="6">
                  <c:v>76</c:v>
                </c:pt>
                <c:pt idx="7">
                  <c:v>70</c:v>
                </c:pt>
                <c:pt idx="8">
                  <c:v>98</c:v>
                </c:pt>
                <c:pt idx="9">
                  <c:v>112</c:v>
                </c:pt>
                <c:pt idx="10">
                  <c:v>107</c:v>
                </c:pt>
                <c:pt idx="11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027136"/>
        <c:axId val="112029056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6.6</c:v>
                </c:pt>
                <c:pt idx="1">
                  <c:v>9.5</c:v>
                </c:pt>
                <c:pt idx="2">
                  <c:v>14.3</c:v>
                </c:pt>
                <c:pt idx="3">
                  <c:v>5.0999999999999996</c:v>
                </c:pt>
                <c:pt idx="4">
                  <c:v>2.2999999999999998</c:v>
                </c:pt>
                <c:pt idx="5">
                  <c:v>5.4</c:v>
                </c:pt>
                <c:pt idx="6">
                  <c:v>6.2</c:v>
                </c:pt>
                <c:pt idx="7">
                  <c:v>10.3</c:v>
                </c:pt>
                <c:pt idx="8">
                  <c:v>4.9000000000000004</c:v>
                </c:pt>
                <c:pt idx="9">
                  <c:v>3.4</c:v>
                </c:pt>
                <c:pt idx="10">
                  <c:v>1.8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39040"/>
        <c:axId val="112040576"/>
      </c:lineChart>
      <c:catAx>
        <c:axId val="1120271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29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290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27136"/>
        <c:crosses val="autoZero"/>
        <c:crossBetween val="between"/>
        <c:majorUnit val="1000"/>
        <c:minorUnit val="50"/>
      </c:valAx>
      <c:catAx>
        <c:axId val="1120390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040576"/>
        <c:crosses val="autoZero"/>
        <c:auto val="1"/>
        <c:lblAlgn val="ctr"/>
        <c:lblOffset val="100"/>
        <c:noMultiLvlLbl val="0"/>
      </c:catAx>
      <c:valAx>
        <c:axId val="112040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390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283648"/>
        <c:axId val="1182858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87744"/>
        <c:axId val="118306304"/>
      </c:scatterChart>
      <c:catAx>
        <c:axId val="1182836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858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28582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83648"/>
        <c:crosses val="autoZero"/>
        <c:crossBetween val="between"/>
        <c:majorUnit val="200"/>
      </c:valAx>
      <c:valAx>
        <c:axId val="11828774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06304"/>
        <c:crosses val="max"/>
        <c:crossBetween val="midCat"/>
        <c:majorUnit val="3.4722222222222225E-3"/>
      </c:valAx>
      <c:valAx>
        <c:axId val="11830630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28774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336512"/>
        <c:axId val="11833868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340608"/>
        <c:axId val="118346880"/>
      </c:scatterChart>
      <c:catAx>
        <c:axId val="1183365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386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33868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36512"/>
        <c:crosses val="autoZero"/>
        <c:crossBetween val="between"/>
        <c:majorUnit val="200"/>
      </c:valAx>
      <c:valAx>
        <c:axId val="11834060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46880"/>
        <c:crosses val="max"/>
        <c:crossBetween val="midCat"/>
        <c:majorUnit val="3.4722222222222225E-3"/>
      </c:valAx>
      <c:valAx>
        <c:axId val="11834688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3406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389376"/>
        <c:axId val="11839564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397568"/>
        <c:axId val="118412032"/>
      </c:scatterChart>
      <c:catAx>
        <c:axId val="118389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956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39564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89376"/>
        <c:crosses val="autoZero"/>
        <c:crossBetween val="between"/>
        <c:majorUnit val="200"/>
      </c:valAx>
      <c:valAx>
        <c:axId val="11839756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12032"/>
        <c:crosses val="max"/>
        <c:crossBetween val="midCat"/>
        <c:majorUnit val="3.4722222222222225E-3"/>
      </c:valAx>
      <c:valAx>
        <c:axId val="11841203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39756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'渋滞長(8)'!$V$15:$V$46</c:f>
              <c:numCache>
                <c:formatCode>#,##0_ </c:formatCode>
                <c:ptCount val="32"/>
                <c:pt idx="0">
                  <c:v>5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25</c:v>
                </c:pt>
                <c:pt idx="8">
                  <c:v>30</c:v>
                </c:pt>
                <c:pt idx="9">
                  <c:v>10</c:v>
                </c:pt>
                <c:pt idx="10">
                  <c:v>5</c:v>
                </c:pt>
                <c:pt idx="11">
                  <c:v>20</c:v>
                </c:pt>
                <c:pt idx="12">
                  <c:v>10</c:v>
                </c:pt>
                <c:pt idx="13">
                  <c:v>10</c:v>
                </c:pt>
                <c:pt idx="14">
                  <c:v>20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10</c:v>
                </c:pt>
                <c:pt idx="19">
                  <c:v>25</c:v>
                </c:pt>
                <c:pt idx="20">
                  <c:v>5</c:v>
                </c:pt>
                <c:pt idx="21">
                  <c:v>10</c:v>
                </c:pt>
                <c:pt idx="22">
                  <c:v>10</c:v>
                </c:pt>
                <c:pt idx="23">
                  <c:v>20</c:v>
                </c:pt>
                <c:pt idx="24">
                  <c:v>25</c:v>
                </c:pt>
                <c:pt idx="25">
                  <c:v>10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20</c:v>
                </c:pt>
                <c:pt idx="30">
                  <c:v>5</c:v>
                </c:pt>
                <c:pt idx="31">
                  <c:v>5</c:v>
                </c:pt>
              </c:numCache>
            </c:numRef>
          </c:cat>
          <c:val>
            <c:numRef>
              <c:f>'渋滞長(8)'!$W$15:$W$46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'渋滞長(8)'!$V$15:$V$46</c:f>
              <c:numCache>
                <c:formatCode>#,##0_ </c:formatCode>
                <c:ptCount val="32"/>
                <c:pt idx="0">
                  <c:v>5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25</c:v>
                </c:pt>
                <c:pt idx="8">
                  <c:v>30</c:v>
                </c:pt>
                <c:pt idx="9">
                  <c:v>10</c:v>
                </c:pt>
                <c:pt idx="10">
                  <c:v>5</c:v>
                </c:pt>
                <c:pt idx="11">
                  <c:v>20</c:v>
                </c:pt>
                <c:pt idx="12">
                  <c:v>10</c:v>
                </c:pt>
                <c:pt idx="13">
                  <c:v>10</c:v>
                </c:pt>
                <c:pt idx="14">
                  <c:v>20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10</c:v>
                </c:pt>
                <c:pt idx="19">
                  <c:v>25</c:v>
                </c:pt>
                <c:pt idx="20">
                  <c:v>5</c:v>
                </c:pt>
                <c:pt idx="21">
                  <c:v>10</c:v>
                </c:pt>
                <c:pt idx="22">
                  <c:v>10</c:v>
                </c:pt>
                <c:pt idx="23">
                  <c:v>20</c:v>
                </c:pt>
                <c:pt idx="24">
                  <c:v>25</c:v>
                </c:pt>
                <c:pt idx="25">
                  <c:v>10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20</c:v>
                </c:pt>
                <c:pt idx="30">
                  <c:v>5</c:v>
                </c:pt>
                <c:pt idx="31">
                  <c:v>5</c:v>
                </c:pt>
              </c:numCache>
            </c:numRef>
          </c:cat>
          <c:val>
            <c:numRef>
              <c:f>'渋滞長(8)'!$X$15:$X$46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181696"/>
        <c:axId val="119183232"/>
      </c:barChart>
      <c:catAx>
        <c:axId val="11918169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1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18323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18169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'渋滞長(8)'!$E$15:$E$46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'渋滞長(8)'!$V$15:$V$46</c:f>
              <c:numCache>
                <c:formatCode>#,##0_ </c:formatCode>
                <c:ptCount val="32"/>
                <c:pt idx="0">
                  <c:v>5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25</c:v>
                </c:pt>
                <c:pt idx="8">
                  <c:v>30</c:v>
                </c:pt>
                <c:pt idx="9">
                  <c:v>10</c:v>
                </c:pt>
                <c:pt idx="10">
                  <c:v>5</c:v>
                </c:pt>
                <c:pt idx="11">
                  <c:v>20</c:v>
                </c:pt>
                <c:pt idx="12">
                  <c:v>10</c:v>
                </c:pt>
                <c:pt idx="13">
                  <c:v>10</c:v>
                </c:pt>
                <c:pt idx="14">
                  <c:v>20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10</c:v>
                </c:pt>
                <c:pt idx="19">
                  <c:v>25</c:v>
                </c:pt>
                <c:pt idx="20">
                  <c:v>5</c:v>
                </c:pt>
                <c:pt idx="21">
                  <c:v>10</c:v>
                </c:pt>
                <c:pt idx="22">
                  <c:v>10</c:v>
                </c:pt>
                <c:pt idx="23">
                  <c:v>20</c:v>
                </c:pt>
                <c:pt idx="24">
                  <c:v>25</c:v>
                </c:pt>
                <c:pt idx="25">
                  <c:v>10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20</c:v>
                </c:pt>
                <c:pt idx="30">
                  <c:v>5</c:v>
                </c:pt>
                <c:pt idx="3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2697344"/>
        <c:axId val="1126992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'渋滞長(8)'!$F$15:$F$46</c:f>
              <c:numCache>
                <c:formatCode>[m]:ss</c:formatCode>
                <c:ptCount val="32"/>
                <c:pt idx="0">
                  <c:v>3.1250000000000001E-4</c:v>
                </c:pt>
                <c:pt idx="1">
                  <c:v>4.2824074074074075E-4</c:v>
                </c:pt>
                <c:pt idx="2">
                  <c:v>4.3981481481481481E-4</c:v>
                </c:pt>
                <c:pt idx="3">
                  <c:v>4.6296296296296298E-4</c:v>
                </c:pt>
                <c:pt idx="4">
                  <c:v>4.2824074074074075E-4</c:v>
                </c:pt>
                <c:pt idx="5">
                  <c:v>4.5138888888888887E-4</c:v>
                </c:pt>
                <c:pt idx="6">
                  <c:v>4.0509259259259258E-4</c:v>
                </c:pt>
                <c:pt idx="7">
                  <c:v>3.7037037037037035E-4</c:v>
                </c:pt>
                <c:pt idx="8">
                  <c:v>4.0509259259259258E-4</c:v>
                </c:pt>
                <c:pt idx="9">
                  <c:v>4.1666666666666669E-4</c:v>
                </c:pt>
                <c:pt idx="10">
                  <c:v>3.7037037037037035E-4</c:v>
                </c:pt>
                <c:pt idx="11">
                  <c:v>4.2824074074074075E-4</c:v>
                </c:pt>
                <c:pt idx="12">
                  <c:v>2.8935185185185184E-4</c:v>
                </c:pt>
                <c:pt idx="13">
                  <c:v>3.1250000000000001E-4</c:v>
                </c:pt>
                <c:pt idx="14">
                  <c:v>3.3564814814814812E-4</c:v>
                </c:pt>
                <c:pt idx="15">
                  <c:v>3.0092592592592595E-4</c:v>
                </c:pt>
                <c:pt idx="16">
                  <c:v>3.4722222222222224E-4</c:v>
                </c:pt>
                <c:pt idx="17">
                  <c:v>3.1250000000000001E-4</c:v>
                </c:pt>
                <c:pt idx="18">
                  <c:v>3.4722222222222224E-4</c:v>
                </c:pt>
                <c:pt idx="19">
                  <c:v>3.9351851851851852E-4</c:v>
                </c:pt>
                <c:pt idx="20">
                  <c:v>4.5138888888888887E-4</c:v>
                </c:pt>
                <c:pt idx="21">
                  <c:v>4.1666666666666669E-4</c:v>
                </c:pt>
                <c:pt idx="22">
                  <c:v>4.0509259259259258E-4</c:v>
                </c:pt>
                <c:pt idx="23">
                  <c:v>4.0509259259259258E-4</c:v>
                </c:pt>
                <c:pt idx="24">
                  <c:v>3.7037037037037035E-4</c:v>
                </c:pt>
                <c:pt idx="25">
                  <c:v>3.7037037037037035E-4</c:v>
                </c:pt>
                <c:pt idx="26">
                  <c:v>3.4722222222222224E-4</c:v>
                </c:pt>
                <c:pt idx="27">
                  <c:v>2.8935185185185184E-4</c:v>
                </c:pt>
                <c:pt idx="28">
                  <c:v>3.2407407407407406E-4</c:v>
                </c:pt>
                <c:pt idx="29">
                  <c:v>3.8194444444444446E-4</c:v>
                </c:pt>
                <c:pt idx="30">
                  <c:v>2.6620370370370372E-4</c:v>
                </c:pt>
                <c:pt idx="31">
                  <c:v>2.8935185185185184E-4</c:v>
                </c:pt>
              </c:numCache>
            </c:numRef>
          </c:xVal>
          <c:yVal>
            <c:numRef>
              <c:f>'渋滞長(8)'!$U$15:$U$46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17824"/>
        <c:axId val="112719744"/>
      </c:scatterChart>
      <c:catAx>
        <c:axId val="11269734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69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69926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697344"/>
        <c:crosses val="autoZero"/>
        <c:crossBetween val="between"/>
        <c:majorUnit val="100"/>
      </c:valAx>
      <c:valAx>
        <c:axId val="112717824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719744"/>
        <c:crosses val="max"/>
        <c:crossBetween val="midCat"/>
        <c:majorUnit val="3.4722222222222199E-3"/>
      </c:valAx>
      <c:valAx>
        <c:axId val="1127197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27178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229824"/>
        <c:axId val="1192320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33920"/>
        <c:axId val="119236096"/>
      </c:scatterChart>
      <c:catAx>
        <c:axId val="119229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2320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2320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229824"/>
        <c:crosses val="autoZero"/>
        <c:crossBetween val="between"/>
        <c:majorUnit val="200"/>
      </c:valAx>
      <c:valAx>
        <c:axId val="1192339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236096"/>
        <c:crosses val="max"/>
        <c:crossBetween val="midCat"/>
        <c:majorUnit val="3.4722222222222225E-3"/>
      </c:valAx>
      <c:valAx>
        <c:axId val="11923609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2339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220480"/>
        <c:axId val="1152216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23552"/>
        <c:axId val="115229824"/>
      </c:scatterChart>
      <c:catAx>
        <c:axId val="1152204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216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2216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20480"/>
        <c:crosses val="autoZero"/>
        <c:crossBetween val="between"/>
        <c:majorUnit val="200"/>
      </c:valAx>
      <c:valAx>
        <c:axId val="1152235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29824"/>
        <c:crosses val="max"/>
        <c:crossBetween val="midCat"/>
        <c:majorUnit val="3.4722222222222225E-3"/>
      </c:valAx>
      <c:valAx>
        <c:axId val="11522982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2235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272320"/>
        <c:axId val="1152744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76416"/>
        <c:axId val="119083776"/>
      </c:scatterChart>
      <c:catAx>
        <c:axId val="1152723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744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2744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272320"/>
        <c:crosses val="autoZero"/>
        <c:crossBetween val="between"/>
        <c:majorUnit val="200"/>
      </c:valAx>
      <c:valAx>
        <c:axId val="1152764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83776"/>
        <c:crosses val="max"/>
        <c:crossBetween val="midCat"/>
        <c:majorUnit val="3.4722222222222225E-3"/>
      </c:valAx>
      <c:valAx>
        <c:axId val="11908377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2764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31</c:v>
                </c:pt>
                <c:pt idx="1">
                  <c:v>27</c:v>
                </c:pt>
                <c:pt idx="2">
                  <c:v>50</c:v>
                </c:pt>
                <c:pt idx="3">
                  <c:v>47</c:v>
                </c:pt>
                <c:pt idx="4">
                  <c:v>49</c:v>
                </c:pt>
                <c:pt idx="5">
                  <c:v>58</c:v>
                </c:pt>
                <c:pt idx="6">
                  <c:v>46</c:v>
                </c:pt>
                <c:pt idx="7">
                  <c:v>34</c:v>
                </c:pt>
                <c:pt idx="8">
                  <c:v>63</c:v>
                </c:pt>
                <c:pt idx="9">
                  <c:v>55</c:v>
                </c:pt>
                <c:pt idx="10">
                  <c:v>81</c:v>
                </c:pt>
                <c:pt idx="11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563136"/>
        <c:axId val="111565056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13.9</c:v>
                </c:pt>
                <c:pt idx="1">
                  <c:v>18.2</c:v>
                </c:pt>
                <c:pt idx="2">
                  <c:v>15.3</c:v>
                </c:pt>
                <c:pt idx="3">
                  <c:v>7.8</c:v>
                </c:pt>
                <c:pt idx="4">
                  <c:v>16.899999999999999</c:v>
                </c:pt>
                <c:pt idx="5">
                  <c:v>4.9000000000000004</c:v>
                </c:pt>
                <c:pt idx="6">
                  <c:v>11.5</c:v>
                </c:pt>
                <c:pt idx="7">
                  <c:v>12.8</c:v>
                </c:pt>
                <c:pt idx="8">
                  <c:v>8.6999999999999993</c:v>
                </c:pt>
                <c:pt idx="9">
                  <c:v>14.1</c:v>
                </c:pt>
                <c:pt idx="10">
                  <c:v>1.2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9136"/>
        <c:axId val="111580672"/>
      </c:lineChart>
      <c:catAx>
        <c:axId val="1115631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65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5650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63136"/>
        <c:crosses val="autoZero"/>
        <c:crossBetween val="between"/>
        <c:majorUnit val="1000"/>
        <c:minorUnit val="50"/>
      </c:valAx>
      <c:catAx>
        <c:axId val="1115791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580672"/>
        <c:crosses val="autoZero"/>
        <c:auto val="1"/>
        <c:lblAlgn val="ctr"/>
        <c:lblOffset val="100"/>
        <c:noMultiLvlLbl val="0"/>
      </c:catAx>
      <c:valAx>
        <c:axId val="1115806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5791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510</c:v>
                </c:pt>
                <c:pt idx="1">
                  <c:v>337</c:v>
                </c:pt>
                <c:pt idx="2">
                  <c:v>275</c:v>
                </c:pt>
                <c:pt idx="3">
                  <c:v>273</c:v>
                </c:pt>
                <c:pt idx="4">
                  <c:v>264</c:v>
                </c:pt>
                <c:pt idx="5">
                  <c:v>233</c:v>
                </c:pt>
                <c:pt idx="6">
                  <c:v>223</c:v>
                </c:pt>
                <c:pt idx="7">
                  <c:v>203</c:v>
                </c:pt>
                <c:pt idx="8">
                  <c:v>226</c:v>
                </c:pt>
                <c:pt idx="9">
                  <c:v>288</c:v>
                </c:pt>
                <c:pt idx="10">
                  <c:v>354</c:v>
                </c:pt>
                <c:pt idx="11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414272"/>
        <c:axId val="111424640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2.1</c:v>
                </c:pt>
                <c:pt idx="1">
                  <c:v>4</c:v>
                </c:pt>
                <c:pt idx="2">
                  <c:v>4.2</c:v>
                </c:pt>
                <c:pt idx="3">
                  <c:v>2.2000000000000002</c:v>
                </c:pt>
                <c:pt idx="4">
                  <c:v>3.3</c:v>
                </c:pt>
                <c:pt idx="5">
                  <c:v>3.7</c:v>
                </c:pt>
                <c:pt idx="6">
                  <c:v>2.6</c:v>
                </c:pt>
                <c:pt idx="7">
                  <c:v>4.7</c:v>
                </c:pt>
                <c:pt idx="8">
                  <c:v>3.8</c:v>
                </c:pt>
                <c:pt idx="9">
                  <c:v>2.4</c:v>
                </c:pt>
                <c:pt idx="10">
                  <c:v>1.7</c:v>
                </c:pt>
                <c:pt idx="11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26176"/>
        <c:axId val="111440256"/>
      </c:lineChart>
      <c:catAx>
        <c:axId val="1114142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2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4246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14272"/>
        <c:crosses val="autoZero"/>
        <c:crossBetween val="between"/>
        <c:majorUnit val="1000"/>
        <c:minorUnit val="50"/>
      </c:valAx>
      <c:catAx>
        <c:axId val="1114261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440256"/>
        <c:crosses val="autoZero"/>
        <c:auto val="1"/>
        <c:lblAlgn val="ctr"/>
        <c:lblOffset val="100"/>
        <c:noMultiLvlLbl val="0"/>
      </c:catAx>
      <c:valAx>
        <c:axId val="1114402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4261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53</c:v>
                </c:pt>
                <c:pt idx="1">
                  <c:v>30</c:v>
                </c:pt>
                <c:pt idx="2">
                  <c:v>36</c:v>
                </c:pt>
                <c:pt idx="3">
                  <c:v>26</c:v>
                </c:pt>
                <c:pt idx="4">
                  <c:v>33</c:v>
                </c:pt>
                <c:pt idx="5">
                  <c:v>25</c:v>
                </c:pt>
                <c:pt idx="6">
                  <c:v>28</c:v>
                </c:pt>
                <c:pt idx="7">
                  <c:v>17</c:v>
                </c:pt>
                <c:pt idx="8">
                  <c:v>29</c:v>
                </c:pt>
                <c:pt idx="9">
                  <c:v>35</c:v>
                </c:pt>
                <c:pt idx="10">
                  <c:v>41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184320"/>
        <c:axId val="112186496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1.9</c:v>
                </c:pt>
                <c:pt idx="1">
                  <c:v>9.1</c:v>
                </c:pt>
                <c:pt idx="2">
                  <c:v>2.7</c:v>
                </c:pt>
                <c:pt idx="3">
                  <c:v>3.7</c:v>
                </c:pt>
                <c:pt idx="4">
                  <c:v>8.3000000000000007</c:v>
                </c:pt>
                <c:pt idx="5">
                  <c:v>7.4</c:v>
                </c:pt>
                <c:pt idx="6">
                  <c:v>9.6999999999999993</c:v>
                </c:pt>
                <c:pt idx="7">
                  <c:v>5.6</c:v>
                </c:pt>
                <c:pt idx="8">
                  <c:v>3.3</c:v>
                </c:pt>
                <c:pt idx="9">
                  <c:v>7.9</c:v>
                </c:pt>
                <c:pt idx="10">
                  <c:v>2.4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88032"/>
        <c:axId val="112595328"/>
      </c:lineChart>
      <c:catAx>
        <c:axId val="1121843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86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1864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84320"/>
        <c:crosses val="autoZero"/>
        <c:crossBetween val="between"/>
        <c:majorUnit val="1000"/>
        <c:minorUnit val="50"/>
      </c:valAx>
      <c:catAx>
        <c:axId val="1121880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595328"/>
        <c:crosses val="autoZero"/>
        <c:auto val="1"/>
        <c:lblAlgn val="ctr"/>
        <c:lblOffset val="100"/>
        <c:noMultiLvlLbl val="0"/>
      </c:catAx>
      <c:valAx>
        <c:axId val="1125953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1880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.emf"/><Relationship Id="rId4" Type="http://schemas.openxmlformats.org/officeDocument/2006/relationships/image" Target="../media/image6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7.emf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7.emf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image" Target="../media/image7.emf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image" Target="../media/image7.emf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image" Target="../media/image7.emf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image" Target="../media/image7.emf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image" Target="../media/image7.emf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image" Target="../media/image7.emf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536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638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741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843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945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048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150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253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47</xdr:row>
      <xdr:rowOff>161925</xdr:rowOff>
    </xdr:to>
    <xdr:pic>
      <xdr:nvPicPr>
        <xdr:cNvPr id="4608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37</xdr:row>
      <xdr:rowOff>95250</xdr:rowOff>
    </xdr:to>
    <xdr:pic>
      <xdr:nvPicPr>
        <xdr:cNvPr id="4505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643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58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58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355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457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560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662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765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867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2969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072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174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277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61641</xdr:rowOff>
    </xdr:from>
    <xdr:to>
      <xdr:col>11</xdr:col>
      <xdr:colOff>704101</xdr:colOff>
      <xdr:row>23</xdr:row>
      <xdr:rowOff>337208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157016"/>
          <a:ext cx="7656602" cy="613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379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3481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3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3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3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3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103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5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206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8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8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8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8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308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10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10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10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410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3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3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513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5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5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5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5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5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615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7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717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7" name="図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47625</xdr:rowOff>
    </xdr:from>
    <xdr:to>
      <xdr:col>16</xdr:col>
      <xdr:colOff>381000</xdr:colOff>
      <xdr:row>15</xdr:row>
      <xdr:rowOff>104775</xdr:rowOff>
    </xdr:to>
    <xdr:pic>
      <xdr:nvPicPr>
        <xdr:cNvPr id="7178" name="図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09550"/>
          <a:ext cx="28479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688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688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689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689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689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688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8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688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689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9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8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8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3688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921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790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790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791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791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791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790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90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790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791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91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91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91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3791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892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893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894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894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894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893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3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893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893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3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3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3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3893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99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995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996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996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996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995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5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995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996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96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5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6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3996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097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097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098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099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099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097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098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098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98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4098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200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200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201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201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201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200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200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201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1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4200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3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302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303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303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303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302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302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302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303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3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303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303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4303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4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405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406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406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406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405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405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405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405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05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405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405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2</xdr:row>
      <xdr:rowOff>38100</xdr:rowOff>
    </xdr:from>
    <xdr:to>
      <xdr:col>18</xdr:col>
      <xdr:colOff>323850</xdr:colOff>
      <xdr:row>9</xdr:row>
      <xdr:rowOff>352425</xdr:rowOff>
    </xdr:to>
    <xdr:pic>
      <xdr:nvPicPr>
        <xdr:cNvPr id="4405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28625"/>
          <a:ext cx="31432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024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126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229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331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28575</xdr:rowOff>
    </xdr:from>
    <xdr:to>
      <xdr:col>11</xdr:col>
      <xdr:colOff>371475</xdr:colOff>
      <xdr:row>11</xdr:row>
      <xdr:rowOff>161925</xdr:rowOff>
    </xdr:to>
    <xdr:pic>
      <xdr:nvPicPr>
        <xdr:cNvPr id="1433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38125"/>
          <a:ext cx="25527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>
      <selection activeCell="M12" sqref="M12"/>
    </sheetView>
  </sheetViews>
  <sheetFormatPr defaultRowHeight="13.5"/>
  <sheetData/>
  <phoneticPr fontId="3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51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117</v>
      </c>
      <c r="C16" s="101"/>
      <c r="D16" s="100">
        <v>7</v>
      </c>
      <c r="E16" s="99">
        <v>3</v>
      </c>
      <c r="F16" s="99">
        <v>1</v>
      </c>
      <c r="G16" s="99">
        <v>0</v>
      </c>
      <c r="H16" s="99">
        <f t="shared" ref="H16:H21" si="0">SUM(D16:E16)</f>
        <v>10</v>
      </c>
      <c r="I16" s="99">
        <f t="shared" ref="I16:I21" si="1">SUM(F16:G16)</f>
        <v>1</v>
      </c>
      <c r="J16" s="99">
        <f t="shared" ref="J16:J21" si="2">SUM(H16:I16)</f>
        <v>11</v>
      </c>
      <c r="K16" s="98">
        <f t="shared" ref="K16:K52" si="3">IF(J16=0,0,ROUND(I16/J16*100,1))</f>
        <v>9.1</v>
      </c>
      <c r="L16" s="97">
        <f t="shared" ref="L16:L52" si="4">IF(J16=0,0,ROUND(J16/$J$52*100,1))</f>
        <v>1.1000000000000001</v>
      </c>
    </row>
    <row r="17" spans="2:12" ht="14.45" customHeight="1">
      <c r="B17" s="96" t="s">
        <v>116</v>
      </c>
      <c r="C17" s="95"/>
      <c r="D17" s="94">
        <v>7</v>
      </c>
      <c r="E17" s="93">
        <v>1</v>
      </c>
      <c r="F17" s="93">
        <v>1</v>
      </c>
      <c r="G17" s="93">
        <v>0</v>
      </c>
      <c r="H17" s="93">
        <f t="shared" si="0"/>
        <v>8</v>
      </c>
      <c r="I17" s="93">
        <f t="shared" si="1"/>
        <v>1</v>
      </c>
      <c r="J17" s="93">
        <f t="shared" si="2"/>
        <v>9</v>
      </c>
      <c r="K17" s="92">
        <f t="shared" si="3"/>
        <v>11.1</v>
      </c>
      <c r="L17" s="91">
        <f t="shared" si="4"/>
        <v>0.9</v>
      </c>
    </row>
    <row r="18" spans="2:12" ht="14.45" customHeight="1">
      <c r="B18" s="96" t="s">
        <v>115</v>
      </c>
      <c r="C18" s="95"/>
      <c r="D18" s="94">
        <v>6</v>
      </c>
      <c r="E18" s="93">
        <v>0</v>
      </c>
      <c r="F18" s="93">
        <v>0</v>
      </c>
      <c r="G18" s="93">
        <v>0</v>
      </c>
      <c r="H18" s="93">
        <f t="shared" si="0"/>
        <v>6</v>
      </c>
      <c r="I18" s="93">
        <f t="shared" si="1"/>
        <v>0</v>
      </c>
      <c r="J18" s="93">
        <f t="shared" si="2"/>
        <v>6</v>
      </c>
      <c r="K18" s="92">
        <f t="shared" si="3"/>
        <v>0</v>
      </c>
      <c r="L18" s="91">
        <f t="shared" si="4"/>
        <v>0.6</v>
      </c>
    </row>
    <row r="19" spans="2:12" ht="14.45" customHeight="1">
      <c r="B19" s="96" t="s">
        <v>114</v>
      </c>
      <c r="C19" s="95"/>
      <c r="D19" s="94">
        <v>10</v>
      </c>
      <c r="E19" s="93">
        <v>4</v>
      </c>
      <c r="F19" s="93">
        <v>0</v>
      </c>
      <c r="G19" s="93">
        <v>0</v>
      </c>
      <c r="H19" s="93">
        <f t="shared" si="0"/>
        <v>14</v>
      </c>
      <c r="I19" s="93">
        <f t="shared" si="1"/>
        <v>0</v>
      </c>
      <c r="J19" s="93">
        <f t="shared" si="2"/>
        <v>14</v>
      </c>
      <c r="K19" s="92">
        <f t="shared" si="3"/>
        <v>0</v>
      </c>
      <c r="L19" s="91">
        <f t="shared" si="4"/>
        <v>1.4</v>
      </c>
    </row>
    <row r="20" spans="2:12" ht="14.45" customHeight="1">
      <c r="B20" s="96" t="s">
        <v>113</v>
      </c>
      <c r="C20" s="95"/>
      <c r="D20" s="94">
        <v>9</v>
      </c>
      <c r="E20" s="93">
        <v>1</v>
      </c>
      <c r="F20" s="93">
        <v>0</v>
      </c>
      <c r="G20" s="93">
        <v>0</v>
      </c>
      <c r="H20" s="93">
        <f t="shared" si="0"/>
        <v>10</v>
      </c>
      <c r="I20" s="93">
        <f t="shared" si="1"/>
        <v>0</v>
      </c>
      <c r="J20" s="93">
        <f t="shared" si="2"/>
        <v>10</v>
      </c>
      <c r="K20" s="92">
        <f t="shared" si="3"/>
        <v>0</v>
      </c>
      <c r="L20" s="91">
        <f t="shared" si="4"/>
        <v>1</v>
      </c>
    </row>
    <row r="21" spans="2:12" ht="14.45" customHeight="1">
      <c r="B21" s="90" t="s">
        <v>112</v>
      </c>
      <c r="C21" s="89"/>
      <c r="D21" s="88">
        <v>7</v>
      </c>
      <c r="E21" s="87">
        <v>2</v>
      </c>
      <c r="F21" s="87">
        <v>2</v>
      </c>
      <c r="G21" s="87">
        <v>0</v>
      </c>
      <c r="H21" s="87">
        <f t="shared" si="0"/>
        <v>9</v>
      </c>
      <c r="I21" s="87">
        <f t="shared" si="1"/>
        <v>2</v>
      </c>
      <c r="J21" s="87">
        <f t="shared" si="2"/>
        <v>11</v>
      </c>
      <c r="K21" s="86">
        <f t="shared" si="3"/>
        <v>18.2</v>
      </c>
      <c r="L21" s="85">
        <f t="shared" si="4"/>
        <v>1.1000000000000001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46</v>
      </c>
      <c r="E22" s="81">
        <f t="shared" si="5"/>
        <v>11</v>
      </c>
      <c r="F22" s="81">
        <f t="shared" si="5"/>
        <v>4</v>
      </c>
      <c r="G22" s="81">
        <f t="shared" si="5"/>
        <v>0</v>
      </c>
      <c r="H22" s="81">
        <f t="shared" si="5"/>
        <v>57</v>
      </c>
      <c r="I22" s="81">
        <f t="shared" si="5"/>
        <v>4</v>
      </c>
      <c r="J22" s="81">
        <f t="shared" si="5"/>
        <v>61</v>
      </c>
      <c r="K22" s="80">
        <f t="shared" si="3"/>
        <v>6.6</v>
      </c>
      <c r="L22" s="79">
        <f t="shared" si="4"/>
        <v>5.9</v>
      </c>
    </row>
    <row r="23" spans="2:12" ht="14.45" customHeight="1" thickTop="1">
      <c r="B23" s="102" t="s">
        <v>110</v>
      </c>
      <c r="C23" s="101"/>
      <c r="D23" s="100">
        <v>9</v>
      </c>
      <c r="E23" s="99">
        <v>3</v>
      </c>
      <c r="F23" s="99">
        <v>2</v>
      </c>
      <c r="G23" s="99">
        <v>0</v>
      </c>
      <c r="H23" s="99">
        <f t="shared" ref="H23:H28" si="6">SUM(D23:E23)</f>
        <v>12</v>
      </c>
      <c r="I23" s="99">
        <f t="shared" ref="I23:I28" si="7">SUM(F23:G23)</f>
        <v>2</v>
      </c>
      <c r="J23" s="99">
        <f t="shared" ref="J23:J28" si="8">SUM(H23:I23)</f>
        <v>14</v>
      </c>
      <c r="K23" s="98">
        <f t="shared" si="3"/>
        <v>14.3</v>
      </c>
      <c r="L23" s="97">
        <f t="shared" si="4"/>
        <v>1.4</v>
      </c>
    </row>
    <row r="24" spans="2:12" ht="14.45" customHeight="1">
      <c r="B24" s="96" t="s">
        <v>109</v>
      </c>
      <c r="C24" s="95"/>
      <c r="D24" s="94">
        <v>7</v>
      </c>
      <c r="E24" s="93">
        <v>2</v>
      </c>
      <c r="F24" s="93">
        <v>1</v>
      </c>
      <c r="G24" s="93">
        <v>0</v>
      </c>
      <c r="H24" s="93">
        <f t="shared" si="6"/>
        <v>9</v>
      </c>
      <c r="I24" s="93">
        <f t="shared" si="7"/>
        <v>1</v>
      </c>
      <c r="J24" s="93">
        <f t="shared" si="8"/>
        <v>10</v>
      </c>
      <c r="K24" s="92">
        <f t="shared" si="3"/>
        <v>10</v>
      </c>
      <c r="L24" s="91">
        <f t="shared" si="4"/>
        <v>1</v>
      </c>
    </row>
    <row r="25" spans="2:12" ht="14.45" customHeight="1">
      <c r="B25" s="96" t="s">
        <v>108</v>
      </c>
      <c r="C25" s="95"/>
      <c r="D25" s="94">
        <v>10</v>
      </c>
      <c r="E25" s="93">
        <v>4</v>
      </c>
      <c r="F25" s="93">
        <v>1</v>
      </c>
      <c r="G25" s="93">
        <v>0</v>
      </c>
      <c r="H25" s="93">
        <f t="shared" si="6"/>
        <v>14</v>
      </c>
      <c r="I25" s="93">
        <f t="shared" si="7"/>
        <v>1</v>
      </c>
      <c r="J25" s="93">
        <f t="shared" si="8"/>
        <v>15</v>
      </c>
      <c r="K25" s="92">
        <f t="shared" si="3"/>
        <v>6.7</v>
      </c>
      <c r="L25" s="91">
        <f t="shared" si="4"/>
        <v>1.5</v>
      </c>
    </row>
    <row r="26" spans="2:12" ht="14.45" customHeight="1">
      <c r="B26" s="96" t="s">
        <v>107</v>
      </c>
      <c r="C26" s="95"/>
      <c r="D26" s="94">
        <v>10</v>
      </c>
      <c r="E26" s="93">
        <v>1</v>
      </c>
      <c r="F26" s="93">
        <v>2</v>
      </c>
      <c r="G26" s="93">
        <v>0</v>
      </c>
      <c r="H26" s="93">
        <f t="shared" si="6"/>
        <v>11</v>
      </c>
      <c r="I26" s="93">
        <f t="shared" si="7"/>
        <v>2</v>
      </c>
      <c r="J26" s="93">
        <f t="shared" si="8"/>
        <v>13</v>
      </c>
      <c r="K26" s="92">
        <f t="shared" si="3"/>
        <v>15.4</v>
      </c>
      <c r="L26" s="91">
        <f t="shared" si="4"/>
        <v>1.3</v>
      </c>
    </row>
    <row r="27" spans="2:12" ht="14.45" customHeight="1">
      <c r="B27" s="96" t="s">
        <v>106</v>
      </c>
      <c r="C27" s="95"/>
      <c r="D27" s="94">
        <v>11</v>
      </c>
      <c r="E27" s="93">
        <v>2</v>
      </c>
      <c r="F27" s="93">
        <v>0</v>
      </c>
      <c r="G27" s="93">
        <v>0</v>
      </c>
      <c r="H27" s="93">
        <f t="shared" si="6"/>
        <v>13</v>
      </c>
      <c r="I27" s="93">
        <f t="shared" si="7"/>
        <v>0</v>
      </c>
      <c r="J27" s="93">
        <f t="shared" si="8"/>
        <v>13</v>
      </c>
      <c r="K27" s="92">
        <f t="shared" si="3"/>
        <v>0</v>
      </c>
      <c r="L27" s="91">
        <f t="shared" si="4"/>
        <v>1.3</v>
      </c>
    </row>
    <row r="28" spans="2:12" ht="14.45" customHeight="1">
      <c r="B28" s="90" t="s">
        <v>105</v>
      </c>
      <c r="C28" s="89"/>
      <c r="D28" s="88">
        <v>6</v>
      </c>
      <c r="E28" s="87">
        <v>2</v>
      </c>
      <c r="F28" s="87">
        <v>1</v>
      </c>
      <c r="G28" s="87">
        <v>0</v>
      </c>
      <c r="H28" s="87">
        <f t="shared" si="6"/>
        <v>8</v>
      </c>
      <c r="I28" s="87">
        <f t="shared" si="7"/>
        <v>1</v>
      </c>
      <c r="J28" s="87">
        <f t="shared" si="8"/>
        <v>9</v>
      </c>
      <c r="K28" s="86">
        <f t="shared" si="3"/>
        <v>11.1</v>
      </c>
      <c r="L28" s="85">
        <f t="shared" si="4"/>
        <v>0.9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53</v>
      </c>
      <c r="E29" s="81">
        <f t="shared" si="9"/>
        <v>14</v>
      </c>
      <c r="F29" s="81">
        <f t="shared" si="9"/>
        <v>7</v>
      </c>
      <c r="G29" s="81">
        <f t="shared" si="9"/>
        <v>0</v>
      </c>
      <c r="H29" s="81">
        <f t="shared" si="9"/>
        <v>67</v>
      </c>
      <c r="I29" s="81">
        <f t="shared" si="9"/>
        <v>7</v>
      </c>
      <c r="J29" s="81">
        <f t="shared" si="9"/>
        <v>74</v>
      </c>
      <c r="K29" s="80">
        <f t="shared" si="3"/>
        <v>9.5</v>
      </c>
      <c r="L29" s="79">
        <f t="shared" si="4"/>
        <v>7.2</v>
      </c>
    </row>
    <row r="30" spans="2:12" ht="14.45" customHeight="1" thickTop="1">
      <c r="B30" s="110" t="s">
        <v>103</v>
      </c>
      <c r="C30" s="109"/>
      <c r="D30" s="76">
        <v>47</v>
      </c>
      <c r="E30" s="75">
        <v>13</v>
      </c>
      <c r="F30" s="75">
        <v>10</v>
      </c>
      <c r="G30" s="75">
        <v>0</v>
      </c>
      <c r="H30" s="75">
        <f t="shared" ref="H30:H43" si="10">SUM(D30:E30)</f>
        <v>60</v>
      </c>
      <c r="I30" s="75">
        <f t="shared" ref="I30:I43" si="11">SUM(F30:G30)</f>
        <v>10</v>
      </c>
      <c r="J30" s="75">
        <f t="shared" ref="J30:J43" si="12">SUM(H30:I30)</f>
        <v>70</v>
      </c>
      <c r="K30" s="74">
        <f t="shared" si="3"/>
        <v>14.3</v>
      </c>
      <c r="L30" s="73">
        <f t="shared" si="4"/>
        <v>6.8</v>
      </c>
    </row>
    <row r="31" spans="2:12" ht="14.45" customHeight="1">
      <c r="B31" s="108" t="s">
        <v>101</v>
      </c>
      <c r="C31" s="107"/>
      <c r="D31" s="106">
        <v>63</v>
      </c>
      <c r="E31" s="105">
        <v>12</v>
      </c>
      <c r="F31" s="105">
        <v>4</v>
      </c>
      <c r="G31" s="105">
        <v>0</v>
      </c>
      <c r="H31" s="105">
        <f t="shared" si="10"/>
        <v>75</v>
      </c>
      <c r="I31" s="105">
        <f t="shared" si="11"/>
        <v>4</v>
      </c>
      <c r="J31" s="105">
        <f t="shared" si="12"/>
        <v>79</v>
      </c>
      <c r="K31" s="104">
        <f t="shared" si="3"/>
        <v>5.0999999999999996</v>
      </c>
      <c r="L31" s="103">
        <f t="shared" si="4"/>
        <v>7.7</v>
      </c>
    </row>
    <row r="32" spans="2:12" ht="14.45" customHeight="1">
      <c r="B32" s="108" t="s">
        <v>100</v>
      </c>
      <c r="C32" s="107"/>
      <c r="D32" s="106">
        <v>69</v>
      </c>
      <c r="E32" s="105">
        <v>15</v>
      </c>
      <c r="F32" s="105">
        <v>2</v>
      </c>
      <c r="G32" s="105">
        <v>0</v>
      </c>
      <c r="H32" s="105">
        <f t="shared" si="10"/>
        <v>84</v>
      </c>
      <c r="I32" s="105">
        <f t="shared" si="11"/>
        <v>2</v>
      </c>
      <c r="J32" s="105">
        <f t="shared" si="12"/>
        <v>86</v>
      </c>
      <c r="K32" s="104">
        <f t="shared" si="3"/>
        <v>2.2999999999999998</v>
      </c>
      <c r="L32" s="103">
        <f t="shared" si="4"/>
        <v>8.3000000000000007</v>
      </c>
    </row>
    <row r="33" spans="2:12" ht="14.45" customHeight="1">
      <c r="B33" s="108" t="s">
        <v>99</v>
      </c>
      <c r="C33" s="107"/>
      <c r="D33" s="106">
        <v>58</v>
      </c>
      <c r="E33" s="105">
        <v>12</v>
      </c>
      <c r="F33" s="105">
        <v>4</v>
      </c>
      <c r="G33" s="105">
        <v>0</v>
      </c>
      <c r="H33" s="105">
        <f t="shared" si="10"/>
        <v>70</v>
      </c>
      <c r="I33" s="105">
        <f t="shared" si="11"/>
        <v>4</v>
      </c>
      <c r="J33" s="105">
        <f t="shared" si="12"/>
        <v>74</v>
      </c>
      <c r="K33" s="104">
        <f t="shared" si="3"/>
        <v>5.4</v>
      </c>
      <c r="L33" s="103">
        <f t="shared" si="4"/>
        <v>7.2</v>
      </c>
    </row>
    <row r="34" spans="2:12" ht="14.45" customHeight="1">
      <c r="B34" s="108" t="s">
        <v>97</v>
      </c>
      <c r="C34" s="107"/>
      <c r="D34" s="106">
        <v>62</v>
      </c>
      <c r="E34" s="105">
        <v>14</v>
      </c>
      <c r="F34" s="105">
        <v>4</v>
      </c>
      <c r="G34" s="105">
        <v>1</v>
      </c>
      <c r="H34" s="105">
        <f t="shared" si="10"/>
        <v>76</v>
      </c>
      <c r="I34" s="105">
        <f t="shared" si="11"/>
        <v>5</v>
      </c>
      <c r="J34" s="105">
        <f t="shared" si="12"/>
        <v>81</v>
      </c>
      <c r="K34" s="104">
        <f t="shared" si="3"/>
        <v>6.2</v>
      </c>
      <c r="L34" s="103">
        <f t="shared" si="4"/>
        <v>7.9</v>
      </c>
    </row>
    <row r="35" spans="2:12" ht="14.45" customHeight="1">
      <c r="B35" s="108" t="s">
        <v>95</v>
      </c>
      <c r="C35" s="107"/>
      <c r="D35" s="106">
        <v>59</v>
      </c>
      <c r="E35" s="105">
        <v>11</v>
      </c>
      <c r="F35" s="105">
        <v>6</v>
      </c>
      <c r="G35" s="105">
        <v>2</v>
      </c>
      <c r="H35" s="105">
        <f t="shared" si="10"/>
        <v>70</v>
      </c>
      <c r="I35" s="105">
        <f t="shared" si="11"/>
        <v>8</v>
      </c>
      <c r="J35" s="105">
        <f t="shared" si="12"/>
        <v>78</v>
      </c>
      <c r="K35" s="104">
        <f t="shared" si="3"/>
        <v>10.3</v>
      </c>
      <c r="L35" s="103">
        <f t="shared" si="4"/>
        <v>7.6</v>
      </c>
    </row>
    <row r="36" spans="2:12" ht="14.45" customHeight="1">
      <c r="B36" s="108" t="s">
        <v>93</v>
      </c>
      <c r="C36" s="107"/>
      <c r="D36" s="106">
        <v>85</v>
      </c>
      <c r="E36" s="105">
        <v>13</v>
      </c>
      <c r="F36" s="105">
        <v>5</v>
      </c>
      <c r="G36" s="105">
        <v>0</v>
      </c>
      <c r="H36" s="105">
        <f t="shared" si="10"/>
        <v>98</v>
      </c>
      <c r="I36" s="105">
        <f t="shared" si="11"/>
        <v>5</v>
      </c>
      <c r="J36" s="105">
        <f t="shared" si="12"/>
        <v>103</v>
      </c>
      <c r="K36" s="104">
        <f t="shared" si="3"/>
        <v>4.9000000000000004</v>
      </c>
      <c r="L36" s="103">
        <f t="shared" si="4"/>
        <v>10</v>
      </c>
    </row>
    <row r="37" spans="2:12" ht="14.45" customHeight="1">
      <c r="B37" s="108" t="s">
        <v>91</v>
      </c>
      <c r="C37" s="107"/>
      <c r="D37" s="106">
        <v>90</v>
      </c>
      <c r="E37" s="105">
        <v>22</v>
      </c>
      <c r="F37" s="105">
        <v>4</v>
      </c>
      <c r="G37" s="105">
        <v>0</v>
      </c>
      <c r="H37" s="105">
        <f t="shared" si="10"/>
        <v>112</v>
      </c>
      <c r="I37" s="105">
        <f t="shared" si="11"/>
        <v>4</v>
      </c>
      <c r="J37" s="105">
        <f t="shared" si="12"/>
        <v>116</v>
      </c>
      <c r="K37" s="104">
        <f t="shared" si="3"/>
        <v>3.4</v>
      </c>
      <c r="L37" s="103">
        <f t="shared" si="4"/>
        <v>11.3</v>
      </c>
    </row>
    <row r="38" spans="2:12" ht="14.45" customHeight="1">
      <c r="B38" s="102" t="s">
        <v>89</v>
      </c>
      <c r="C38" s="101"/>
      <c r="D38" s="100">
        <v>9</v>
      </c>
      <c r="E38" s="99">
        <v>2</v>
      </c>
      <c r="F38" s="99">
        <v>0</v>
      </c>
      <c r="G38" s="99">
        <v>0</v>
      </c>
      <c r="H38" s="99">
        <f t="shared" si="10"/>
        <v>11</v>
      </c>
      <c r="I38" s="99">
        <f t="shared" si="11"/>
        <v>0</v>
      </c>
      <c r="J38" s="99">
        <f t="shared" si="12"/>
        <v>11</v>
      </c>
      <c r="K38" s="98">
        <f t="shared" si="3"/>
        <v>0</v>
      </c>
      <c r="L38" s="97">
        <f t="shared" si="4"/>
        <v>1.1000000000000001</v>
      </c>
    </row>
    <row r="39" spans="2:12" ht="14.45" customHeight="1">
      <c r="B39" s="96" t="s">
        <v>88</v>
      </c>
      <c r="C39" s="95"/>
      <c r="D39" s="94">
        <v>11</v>
      </c>
      <c r="E39" s="93">
        <v>3</v>
      </c>
      <c r="F39" s="93">
        <v>0</v>
      </c>
      <c r="G39" s="93">
        <v>0</v>
      </c>
      <c r="H39" s="93">
        <f t="shared" si="10"/>
        <v>14</v>
      </c>
      <c r="I39" s="93">
        <f t="shared" si="11"/>
        <v>0</v>
      </c>
      <c r="J39" s="93">
        <f t="shared" si="12"/>
        <v>14</v>
      </c>
      <c r="K39" s="92">
        <f t="shared" si="3"/>
        <v>0</v>
      </c>
      <c r="L39" s="91">
        <f t="shared" si="4"/>
        <v>1.4</v>
      </c>
    </row>
    <row r="40" spans="2:12" ht="14.45" customHeight="1">
      <c r="B40" s="96" t="s">
        <v>87</v>
      </c>
      <c r="C40" s="95"/>
      <c r="D40" s="94">
        <v>19</v>
      </c>
      <c r="E40" s="93">
        <v>4</v>
      </c>
      <c r="F40" s="93">
        <v>0</v>
      </c>
      <c r="G40" s="93">
        <v>0</v>
      </c>
      <c r="H40" s="93">
        <f t="shared" si="10"/>
        <v>23</v>
      </c>
      <c r="I40" s="93">
        <f t="shared" si="11"/>
        <v>0</v>
      </c>
      <c r="J40" s="93">
        <f t="shared" si="12"/>
        <v>23</v>
      </c>
      <c r="K40" s="92">
        <f t="shared" si="3"/>
        <v>0</v>
      </c>
      <c r="L40" s="91">
        <f t="shared" si="4"/>
        <v>2.2000000000000002</v>
      </c>
    </row>
    <row r="41" spans="2:12" ht="14.45" customHeight="1">
      <c r="B41" s="96" t="s">
        <v>86</v>
      </c>
      <c r="C41" s="95"/>
      <c r="D41" s="94">
        <v>13</v>
      </c>
      <c r="E41" s="93">
        <v>3</v>
      </c>
      <c r="F41" s="93">
        <v>1</v>
      </c>
      <c r="G41" s="93">
        <v>0</v>
      </c>
      <c r="H41" s="93">
        <f t="shared" si="10"/>
        <v>16</v>
      </c>
      <c r="I41" s="93">
        <f t="shared" si="11"/>
        <v>1</v>
      </c>
      <c r="J41" s="93">
        <f t="shared" si="12"/>
        <v>17</v>
      </c>
      <c r="K41" s="92">
        <f t="shared" si="3"/>
        <v>5.9</v>
      </c>
      <c r="L41" s="91">
        <f t="shared" si="4"/>
        <v>1.7</v>
      </c>
    </row>
    <row r="42" spans="2:12" ht="14.45" customHeight="1">
      <c r="B42" s="96" t="s">
        <v>85</v>
      </c>
      <c r="C42" s="95"/>
      <c r="D42" s="94">
        <v>12</v>
      </c>
      <c r="E42" s="93">
        <v>5</v>
      </c>
      <c r="F42" s="93">
        <v>1</v>
      </c>
      <c r="G42" s="93">
        <v>0</v>
      </c>
      <c r="H42" s="93">
        <f t="shared" si="10"/>
        <v>17</v>
      </c>
      <c r="I42" s="93">
        <f t="shared" si="11"/>
        <v>1</v>
      </c>
      <c r="J42" s="93">
        <f t="shared" si="12"/>
        <v>18</v>
      </c>
      <c r="K42" s="92">
        <f t="shared" si="3"/>
        <v>5.6</v>
      </c>
      <c r="L42" s="91">
        <f t="shared" si="4"/>
        <v>1.7</v>
      </c>
    </row>
    <row r="43" spans="2:12" ht="14.45" customHeight="1">
      <c r="B43" s="90" t="s">
        <v>84</v>
      </c>
      <c r="C43" s="89"/>
      <c r="D43" s="88">
        <v>24</v>
      </c>
      <c r="E43" s="87">
        <v>2</v>
      </c>
      <c r="F43" s="87">
        <v>0</v>
      </c>
      <c r="G43" s="87">
        <v>0</v>
      </c>
      <c r="H43" s="87">
        <f t="shared" si="10"/>
        <v>26</v>
      </c>
      <c r="I43" s="87">
        <f t="shared" si="11"/>
        <v>0</v>
      </c>
      <c r="J43" s="87">
        <f t="shared" si="12"/>
        <v>26</v>
      </c>
      <c r="K43" s="86">
        <f t="shared" si="3"/>
        <v>0</v>
      </c>
      <c r="L43" s="85">
        <f t="shared" si="4"/>
        <v>2.5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88</v>
      </c>
      <c r="E44" s="81">
        <f t="shared" si="13"/>
        <v>19</v>
      </c>
      <c r="F44" s="81">
        <f t="shared" si="13"/>
        <v>2</v>
      </c>
      <c r="G44" s="81">
        <f t="shared" si="13"/>
        <v>0</v>
      </c>
      <c r="H44" s="81">
        <f t="shared" si="13"/>
        <v>107</v>
      </c>
      <c r="I44" s="81">
        <f t="shared" si="13"/>
        <v>2</v>
      </c>
      <c r="J44" s="81">
        <f t="shared" si="13"/>
        <v>109</v>
      </c>
      <c r="K44" s="80">
        <f t="shared" si="3"/>
        <v>1.8</v>
      </c>
      <c r="L44" s="79">
        <f t="shared" si="4"/>
        <v>10.6</v>
      </c>
    </row>
    <row r="45" spans="2:12" ht="14.45" customHeight="1" thickTop="1">
      <c r="B45" s="102" t="s">
        <v>82</v>
      </c>
      <c r="C45" s="101"/>
      <c r="D45" s="100">
        <v>15</v>
      </c>
      <c r="E45" s="99">
        <v>5</v>
      </c>
      <c r="F45" s="99">
        <v>0</v>
      </c>
      <c r="G45" s="99">
        <v>0</v>
      </c>
      <c r="H45" s="99">
        <f t="shared" ref="H45:H50" si="14">SUM(D45:E45)</f>
        <v>20</v>
      </c>
      <c r="I45" s="99">
        <f t="shared" ref="I45:I50" si="15">SUM(F45:G45)</f>
        <v>0</v>
      </c>
      <c r="J45" s="99">
        <f t="shared" ref="J45:J50" si="16">SUM(H45:I45)</f>
        <v>20</v>
      </c>
      <c r="K45" s="98">
        <f t="shared" si="3"/>
        <v>0</v>
      </c>
      <c r="L45" s="97">
        <f t="shared" si="4"/>
        <v>1.9</v>
      </c>
    </row>
    <row r="46" spans="2:12" ht="14.45" customHeight="1">
      <c r="B46" s="96" t="s">
        <v>81</v>
      </c>
      <c r="C46" s="95"/>
      <c r="D46" s="94">
        <v>14</v>
      </c>
      <c r="E46" s="93">
        <v>3</v>
      </c>
      <c r="F46" s="93">
        <v>0</v>
      </c>
      <c r="G46" s="93">
        <v>0</v>
      </c>
      <c r="H46" s="93">
        <f t="shared" si="14"/>
        <v>17</v>
      </c>
      <c r="I46" s="93">
        <f t="shared" si="15"/>
        <v>0</v>
      </c>
      <c r="J46" s="93">
        <f t="shared" si="16"/>
        <v>17</v>
      </c>
      <c r="K46" s="92">
        <f t="shared" si="3"/>
        <v>0</v>
      </c>
      <c r="L46" s="91">
        <f t="shared" si="4"/>
        <v>1.7</v>
      </c>
    </row>
    <row r="47" spans="2:12" ht="14.45" customHeight="1">
      <c r="B47" s="96" t="s">
        <v>80</v>
      </c>
      <c r="C47" s="95"/>
      <c r="D47" s="94">
        <v>15</v>
      </c>
      <c r="E47" s="93">
        <v>1</v>
      </c>
      <c r="F47" s="93">
        <v>0</v>
      </c>
      <c r="G47" s="93">
        <v>0</v>
      </c>
      <c r="H47" s="93">
        <f t="shared" si="14"/>
        <v>16</v>
      </c>
      <c r="I47" s="93">
        <f t="shared" si="15"/>
        <v>0</v>
      </c>
      <c r="J47" s="93">
        <f t="shared" si="16"/>
        <v>16</v>
      </c>
      <c r="K47" s="92">
        <f t="shared" si="3"/>
        <v>0</v>
      </c>
      <c r="L47" s="91">
        <f t="shared" si="4"/>
        <v>1.6</v>
      </c>
    </row>
    <row r="48" spans="2:12" ht="14.45" customHeight="1">
      <c r="B48" s="96" t="s">
        <v>79</v>
      </c>
      <c r="C48" s="95"/>
      <c r="D48" s="94">
        <v>10</v>
      </c>
      <c r="E48" s="93">
        <v>3</v>
      </c>
      <c r="F48" s="93">
        <v>0</v>
      </c>
      <c r="G48" s="93">
        <v>0</v>
      </c>
      <c r="H48" s="93">
        <f t="shared" si="14"/>
        <v>13</v>
      </c>
      <c r="I48" s="93">
        <f t="shared" si="15"/>
        <v>0</v>
      </c>
      <c r="J48" s="93">
        <f t="shared" si="16"/>
        <v>13</v>
      </c>
      <c r="K48" s="92">
        <f t="shared" si="3"/>
        <v>0</v>
      </c>
      <c r="L48" s="91">
        <f t="shared" si="4"/>
        <v>1.3</v>
      </c>
    </row>
    <row r="49" spans="2:13" ht="14.45" customHeight="1">
      <c r="B49" s="96" t="s">
        <v>78</v>
      </c>
      <c r="C49" s="95"/>
      <c r="D49" s="94">
        <v>12</v>
      </c>
      <c r="E49" s="93">
        <v>5</v>
      </c>
      <c r="F49" s="93">
        <v>0</v>
      </c>
      <c r="G49" s="93">
        <v>0</v>
      </c>
      <c r="H49" s="93">
        <f t="shared" si="14"/>
        <v>17</v>
      </c>
      <c r="I49" s="93">
        <f t="shared" si="15"/>
        <v>0</v>
      </c>
      <c r="J49" s="93">
        <f t="shared" si="16"/>
        <v>17</v>
      </c>
      <c r="K49" s="92">
        <f t="shared" si="3"/>
        <v>0</v>
      </c>
      <c r="L49" s="91">
        <f t="shared" si="4"/>
        <v>1.7</v>
      </c>
    </row>
    <row r="50" spans="2:13" ht="14.45" customHeight="1">
      <c r="B50" s="90" t="s">
        <v>77</v>
      </c>
      <c r="C50" s="89"/>
      <c r="D50" s="88">
        <v>14</v>
      </c>
      <c r="E50" s="87">
        <v>2</v>
      </c>
      <c r="F50" s="87">
        <v>0</v>
      </c>
      <c r="G50" s="87">
        <v>0</v>
      </c>
      <c r="H50" s="87">
        <f t="shared" si="14"/>
        <v>16</v>
      </c>
      <c r="I50" s="87">
        <f t="shared" si="15"/>
        <v>0</v>
      </c>
      <c r="J50" s="87">
        <f t="shared" si="16"/>
        <v>16</v>
      </c>
      <c r="K50" s="86">
        <f t="shared" si="3"/>
        <v>0</v>
      </c>
      <c r="L50" s="85">
        <f t="shared" si="4"/>
        <v>1.6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80</v>
      </c>
      <c r="E51" s="81">
        <f t="shared" si="17"/>
        <v>19</v>
      </c>
      <c r="F51" s="81">
        <f t="shared" si="17"/>
        <v>0</v>
      </c>
      <c r="G51" s="81">
        <f t="shared" si="17"/>
        <v>0</v>
      </c>
      <c r="H51" s="81">
        <f t="shared" si="17"/>
        <v>99</v>
      </c>
      <c r="I51" s="81">
        <f t="shared" si="17"/>
        <v>0</v>
      </c>
      <c r="J51" s="81">
        <f t="shared" si="17"/>
        <v>99</v>
      </c>
      <c r="K51" s="80">
        <f t="shared" si="3"/>
        <v>0</v>
      </c>
      <c r="L51" s="79">
        <f t="shared" si="4"/>
        <v>9.6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800</v>
      </c>
      <c r="E52" s="75">
        <f t="shared" si="18"/>
        <v>175</v>
      </c>
      <c r="F52" s="75">
        <f t="shared" si="18"/>
        <v>52</v>
      </c>
      <c r="G52" s="75">
        <f t="shared" si="18"/>
        <v>3</v>
      </c>
      <c r="H52" s="75">
        <f t="shared" si="18"/>
        <v>975</v>
      </c>
      <c r="I52" s="75">
        <f t="shared" si="18"/>
        <v>55</v>
      </c>
      <c r="J52" s="75">
        <f t="shared" si="18"/>
        <v>1030</v>
      </c>
      <c r="K52" s="74">
        <f t="shared" si="3"/>
        <v>5.3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52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2</v>
      </c>
      <c r="E16" s="99">
        <v>0</v>
      </c>
      <c r="F16" s="99">
        <v>2</v>
      </c>
      <c r="G16" s="99">
        <v>0</v>
      </c>
      <c r="H16" s="99">
        <f t="shared" ref="H16:H21" si="0">SUM(D16:E16)</f>
        <v>2</v>
      </c>
      <c r="I16" s="99">
        <f t="shared" ref="I16:I21" si="1">SUM(F16:G16)</f>
        <v>2</v>
      </c>
      <c r="J16" s="99">
        <f t="shared" ref="J16:J21" si="2">SUM(H16:I16)</f>
        <v>4</v>
      </c>
      <c r="K16" s="98">
        <f t="shared" ref="K16:K52" si="3">IF(J16=0,0,ROUND(I16/J16*100,1))</f>
        <v>50</v>
      </c>
      <c r="L16" s="97">
        <f t="shared" ref="L16:L52" si="4">IF(J16=0,0,ROUND(J16/$J$52*100,1))</f>
        <v>0.6</v>
      </c>
    </row>
    <row r="17" spans="2:12" ht="14.45" customHeight="1">
      <c r="B17" s="96" t="s">
        <v>147</v>
      </c>
      <c r="C17" s="95"/>
      <c r="D17" s="94">
        <v>5</v>
      </c>
      <c r="E17" s="93">
        <v>0</v>
      </c>
      <c r="F17" s="93">
        <v>0</v>
      </c>
      <c r="G17" s="93">
        <v>0</v>
      </c>
      <c r="H17" s="93">
        <f t="shared" si="0"/>
        <v>5</v>
      </c>
      <c r="I17" s="93">
        <f t="shared" si="1"/>
        <v>0</v>
      </c>
      <c r="J17" s="93">
        <f t="shared" si="2"/>
        <v>5</v>
      </c>
      <c r="K17" s="92">
        <f t="shared" si="3"/>
        <v>0</v>
      </c>
      <c r="L17" s="91">
        <f t="shared" si="4"/>
        <v>0.7</v>
      </c>
    </row>
    <row r="18" spans="2:12" ht="14.45" customHeight="1">
      <c r="B18" s="96" t="s">
        <v>146</v>
      </c>
      <c r="C18" s="95"/>
      <c r="D18" s="94">
        <v>2</v>
      </c>
      <c r="E18" s="93">
        <v>0</v>
      </c>
      <c r="F18" s="93">
        <v>0</v>
      </c>
      <c r="G18" s="93">
        <v>0</v>
      </c>
      <c r="H18" s="93">
        <f t="shared" si="0"/>
        <v>2</v>
      </c>
      <c r="I18" s="93">
        <f t="shared" si="1"/>
        <v>0</v>
      </c>
      <c r="J18" s="93">
        <f t="shared" si="2"/>
        <v>2</v>
      </c>
      <c r="K18" s="92">
        <f t="shared" si="3"/>
        <v>0</v>
      </c>
      <c r="L18" s="91">
        <f t="shared" si="4"/>
        <v>0.3</v>
      </c>
    </row>
    <row r="19" spans="2:12" ht="14.45" customHeight="1">
      <c r="B19" s="96" t="s">
        <v>145</v>
      </c>
      <c r="C19" s="95"/>
      <c r="D19" s="94">
        <v>3</v>
      </c>
      <c r="E19" s="93">
        <v>1</v>
      </c>
      <c r="F19" s="93">
        <v>2</v>
      </c>
      <c r="G19" s="93">
        <v>0</v>
      </c>
      <c r="H19" s="93">
        <f t="shared" si="0"/>
        <v>4</v>
      </c>
      <c r="I19" s="93">
        <f t="shared" si="1"/>
        <v>2</v>
      </c>
      <c r="J19" s="93">
        <f t="shared" si="2"/>
        <v>6</v>
      </c>
      <c r="K19" s="92">
        <f t="shared" si="3"/>
        <v>33.299999999999997</v>
      </c>
      <c r="L19" s="91">
        <f t="shared" si="4"/>
        <v>0.9</v>
      </c>
    </row>
    <row r="20" spans="2:12" ht="14.45" customHeight="1">
      <c r="B20" s="96" t="s">
        <v>144</v>
      </c>
      <c r="C20" s="95"/>
      <c r="D20" s="94">
        <v>5</v>
      </c>
      <c r="E20" s="93">
        <v>1</v>
      </c>
      <c r="F20" s="93">
        <v>0</v>
      </c>
      <c r="G20" s="93">
        <v>0</v>
      </c>
      <c r="H20" s="93">
        <f t="shared" si="0"/>
        <v>6</v>
      </c>
      <c r="I20" s="93">
        <f t="shared" si="1"/>
        <v>0</v>
      </c>
      <c r="J20" s="93">
        <f t="shared" si="2"/>
        <v>6</v>
      </c>
      <c r="K20" s="92">
        <f t="shared" si="3"/>
        <v>0</v>
      </c>
      <c r="L20" s="91">
        <f t="shared" si="4"/>
        <v>0.9</v>
      </c>
    </row>
    <row r="21" spans="2:12" ht="14.45" customHeight="1">
      <c r="B21" s="90" t="s">
        <v>143</v>
      </c>
      <c r="C21" s="89"/>
      <c r="D21" s="88">
        <v>10</v>
      </c>
      <c r="E21" s="87">
        <v>2</v>
      </c>
      <c r="F21" s="87">
        <v>1</v>
      </c>
      <c r="G21" s="87">
        <v>0</v>
      </c>
      <c r="H21" s="87">
        <f t="shared" si="0"/>
        <v>12</v>
      </c>
      <c r="I21" s="87">
        <f t="shared" si="1"/>
        <v>1</v>
      </c>
      <c r="J21" s="87">
        <f t="shared" si="2"/>
        <v>13</v>
      </c>
      <c r="K21" s="86">
        <f t="shared" si="3"/>
        <v>7.7</v>
      </c>
      <c r="L21" s="85">
        <f t="shared" si="4"/>
        <v>1.9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27</v>
      </c>
      <c r="E22" s="81">
        <f t="shared" si="5"/>
        <v>4</v>
      </c>
      <c r="F22" s="81">
        <f t="shared" si="5"/>
        <v>5</v>
      </c>
      <c r="G22" s="81">
        <f t="shared" si="5"/>
        <v>0</v>
      </c>
      <c r="H22" s="81">
        <f t="shared" si="5"/>
        <v>31</v>
      </c>
      <c r="I22" s="81">
        <f t="shared" si="5"/>
        <v>5</v>
      </c>
      <c r="J22" s="81">
        <f t="shared" si="5"/>
        <v>36</v>
      </c>
      <c r="K22" s="80">
        <f t="shared" si="3"/>
        <v>13.9</v>
      </c>
      <c r="L22" s="79">
        <f t="shared" si="4"/>
        <v>5.0999999999999996</v>
      </c>
    </row>
    <row r="23" spans="2:12" ht="14.45" customHeight="1" thickTop="1">
      <c r="B23" s="102" t="s">
        <v>110</v>
      </c>
      <c r="C23" s="101"/>
      <c r="D23" s="100">
        <v>5</v>
      </c>
      <c r="E23" s="99">
        <v>1</v>
      </c>
      <c r="F23" s="99">
        <v>0</v>
      </c>
      <c r="G23" s="99">
        <v>0</v>
      </c>
      <c r="H23" s="99">
        <f t="shared" ref="H23:H28" si="6">SUM(D23:E23)</f>
        <v>6</v>
      </c>
      <c r="I23" s="99">
        <f t="shared" ref="I23:I28" si="7">SUM(F23:G23)</f>
        <v>0</v>
      </c>
      <c r="J23" s="99">
        <f t="shared" ref="J23:J28" si="8">SUM(H23:I23)</f>
        <v>6</v>
      </c>
      <c r="K23" s="98">
        <f t="shared" si="3"/>
        <v>0</v>
      </c>
      <c r="L23" s="97">
        <f t="shared" si="4"/>
        <v>0.9</v>
      </c>
    </row>
    <row r="24" spans="2:12" ht="14.45" customHeight="1">
      <c r="B24" s="96" t="s">
        <v>109</v>
      </c>
      <c r="C24" s="95"/>
      <c r="D24" s="94">
        <v>4</v>
      </c>
      <c r="E24" s="93">
        <v>0</v>
      </c>
      <c r="F24" s="93">
        <v>0</v>
      </c>
      <c r="G24" s="93">
        <v>0</v>
      </c>
      <c r="H24" s="93">
        <f t="shared" si="6"/>
        <v>4</v>
      </c>
      <c r="I24" s="93">
        <f t="shared" si="7"/>
        <v>0</v>
      </c>
      <c r="J24" s="93">
        <f t="shared" si="8"/>
        <v>4</v>
      </c>
      <c r="K24" s="92">
        <f t="shared" si="3"/>
        <v>0</v>
      </c>
      <c r="L24" s="91">
        <f t="shared" si="4"/>
        <v>0.6</v>
      </c>
    </row>
    <row r="25" spans="2:12" ht="14.45" customHeight="1">
      <c r="B25" s="96" t="s">
        <v>108</v>
      </c>
      <c r="C25" s="95"/>
      <c r="D25" s="94">
        <v>4</v>
      </c>
      <c r="E25" s="93">
        <v>0</v>
      </c>
      <c r="F25" s="93">
        <v>2</v>
      </c>
      <c r="G25" s="93">
        <v>0</v>
      </c>
      <c r="H25" s="93">
        <f t="shared" si="6"/>
        <v>4</v>
      </c>
      <c r="I25" s="93">
        <f t="shared" si="7"/>
        <v>2</v>
      </c>
      <c r="J25" s="93">
        <f t="shared" si="8"/>
        <v>6</v>
      </c>
      <c r="K25" s="92">
        <f t="shared" si="3"/>
        <v>33.299999999999997</v>
      </c>
      <c r="L25" s="91">
        <f t="shared" si="4"/>
        <v>0.9</v>
      </c>
    </row>
    <row r="26" spans="2:12" ht="14.45" customHeight="1">
      <c r="B26" s="96" t="s">
        <v>107</v>
      </c>
      <c r="C26" s="95"/>
      <c r="D26" s="94">
        <v>6</v>
      </c>
      <c r="E26" s="93">
        <v>2</v>
      </c>
      <c r="F26" s="93">
        <v>3</v>
      </c>
      <c r="G26" s="93">
        <v>1</v>
      </c>
      <c r="H26" s="93">
        <f t="shared" si="6"/>
        <v>8</v>
      </c>
      <c r="I26" s="93">
        <f t="shared" si="7"/>
        <v>4</v>
      </c>
      <c r="J26" s="93">
        <f t="shared" si="8"/>
        <v>12</v>
      </c>
      <c r="K26" s="92">
        <f t="shared" si="3"/>
        <v>33.299999999999997</v>
      </c>
      <c r="L26" s="91">
        <f t="shared" si="4"/>
        <v>1.7</v>
      </c>
    </row>
    <row r="27" spans="2:12" ht="14.45" customHeight="1">
      <c r="B27" s="96" t="s">
        <v>106</v>
      </c>
      <c r="C27" s="95"/>
      <c r="D27" s="94">
        <v>1</v>
      </c>
      <c r="E27" s="93">
        <v>0</v>
      </c>
      <c r="F27" s="93">
        <v>0</v>
      </c>
      <c r="G27" s="93">
        <v>0</v>
      </c>
      <c r="H27" s="93">
        <f t="shared" si="6"/>
        <v>1</v>
      </c>
      <c r="I27" s="93">
        <f t="shared" si="7"/>
        <v>0</v>
      </c>
      <c r="J27" s="93">
        <f t="shared" si="8"/>
        <v>1</v>
      </c>
      <c r="K27" s="92">
        <f t="shared" si="3"/>
        <v>0</v>
      </c>
      <c r="L27" s="91">
        <f t="shared" si="4"/>
        <v>0.1</v>
      </c>
    </row>
    <row r="28" spans="2:12" ht="14.45" customHeight="1">
      <c r="B28" s="90" t="s">
        <v>142</v>
      </c>
      <c r="C28" s="89"/>
      <c r="D28" s="88">
        <v>3</v>
      </c>
      <c r="E28" s="87">
        <v>1</v>
      </c>
      <c r="F28" s="87">
        <v>0</v>
      </c>
      <c r="G28" s="87">
        <v>0</v>
      </c>
      <c r="H28" s="87">
        <f t="shared" si="6"/>
        <v>4</v>
      </c>
      <c r="I28" s="87">
        <f t="shared" si="7"/>
        <v>0</v>
      </c>
      <c r="J28" s="87">
        <f t="shared" si="8"/>
        <v>4</v>
      </c>
      <c r="K28" s="86">
        <f t="shared" si="3"/>
        <v>0</v>
      </c>
      <c r="L28" s="85">
        <f t="shared" si="4"/>
        <v>0.6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23</v>
      </c>
      <c r="E29" s="81">
        <f t="shared" si="9"/>
        <v>4</v>
      </c>
      <c r="F29" s="81">
        <f t="shared" si="9"/>
        <v>5</v>
      </c>
      <c r="G29" s="81">
        <f t="shared" si="9"/>
        <v>1</v>
      </c>
      <c r="H29" s="81">
        <f t="shared" si="9"/>
        <v>27</v>
      </c>
      <c r="I29" s="81">
        <f t="shared" si="9"/>
        <v>6</v>
      </c>
      <c r="J29" s="81">
        <f t="shared" si="9"/>
        <v>33</v>
      </c>
      <c r="K29" s="80">
        <f t="shared" si="3"/>
        <v>18.2</v>
      </c>
      <c r="L29" s="79">
        <f t="shared" si="4"/>
        <v>4.7</v>
      </c>
    </row>
    <row r="30" spans="2:12" ht="14.45" customHeight="1" thickTop="1">
      <c r="B30" s="110" t="s">
        <v>141</v>
      </c>
      <c r="C30" s="109"/>
      <c r="D30" s="76">
        <v>40</v>
      </c>
      <c r="E30" s="75">
        <v>10</v>
      </c>
      <c r="F30" s="75">
        <v>8</v>
      </c>
      <c r="G30" s="75">
        <v>1</v>
      </c>
      <c r="H30" s="75">
        <f t="shared" ref="H30:H43" si="10">SUM(D30:E30)</f>
        <v>50</v>
      </c>
      <c r="I30" s="75">
        <f t="shared" ref="I30:I43" si="11">SUM(F30:G30)</f>
        <v>9</v>
      </c>
      <c r="J30" s="75">
        <f t="shared" ref="J30:J43" si="12">SUM(H30:I30)</f>
        <v>59</v>
      </c>
      <c r="K30" s="74">
        <f t="shared" si="3"/>
        <v>15.3</v>
      </c>
      <c r="L30" s="73">
        <f t="shared" si="4"/>
        <v>8.4</v>
      </c>
    </row>
    <row r="31" spans="2:12" ht="14.45" customHeight="1">
      <c r="B31" s="108" t="s">
        <v>140</v>
      </c>
      <c r="C31" s="107"/>
      <c r="D31" s="106">
        <v>38</v>
      </c>
      <c r="E31" s="105">
        <v>9</v>
      </c>
      <c r="F31" s="105">
        <v>4</v>
      </c>
      <c r="G31" s="105">
        <v>0</v>
      </c>
      <c r="H31" s="105">
        <f t="shared" si="10"/>
        <v>47</v>
      </c>
      <c r="I31" s="105">
        <f t="shared" si="11"/>
        <v>4</v>
      </c>
      <c r="J31" s="105">
        <f t="shared" si="12"/>
        <v>51</v>
      </c>
      <c r="K31" s="104">
        <f t="shared" si="3"/>
        <v>7.8</v>
      </c>
      <c r="L31" s="103">
        <f t="shared" si="4"/>
        <v>7.3</v>
      </c>
    </row>
    <row r="32" spans="2:12" ht="14.45" customHeight="1">
      <c r="B32" s="108" t="s">
        <v>138</v>
      </c>
      <c r="C32" s="107"/>
      <c r="D32" s="106">
        <v>34</v>
      </c>
      <c r="E32" s="105">
        <v>15</v>
      </c>
      <c r="F32" s="105">
        <v>10</v>
      </c>
      <c r="G32" s="105">
        <v>0</v>
      </c>
      <c r="H32" s="105">
        <f t="shared" si="10"/>
        <v>49</v>
      </c>
      <c r="I32" s="105">
        <f t="shared" si="11"/>
        <v>10</v>
      </c>
      <c r="J32" s="105">
        <f t="shared" si="12"/>
        <v>59</v>
      </c>
      <c r="K32" s="104">
        <f t="shared" si="3"/>
        <v>16.899999999999999</v>
      </c>
      <c r="L32" s="103">
        <f t="shared" si="4"/>
        <v>8.4</v>
      </c>
    </row>
    <row r="33" spans="2:12" ht="14.45" customHeight="1">
      <c r="B33" s="108" t="s">
        <v>136</v>
      </c>
      <c r="C33" s="107"/>
      <c r="D33" s="106">
        <v>38</v>
      </c>
      <c r="E33" s="105">
        <v>20</v>
      </c>
      <c r="F33" s="105">
        <v>3</v>
      </c>
      <c r="G33" s="105">
        <v>0</v>
      </c>
      <c r="H33" s="105">
        <f t="shared" si="10"/>
        <v>58</v>
      </c>
      <c r="I33" s="105">
        <f t="shared" si="11"/>
        <v>3</v>
      </c>
      <c r="J33" s="105">
        <f t="shared" si="12"/>
        <v>61</v>
      </c>
      <c r="K33" s="104">
        <f t="shared" si="3"/>
        <v>4.9000000000000004</v>
      </c>
      <c r="L33" s="103">
        <f t="shared" si="4"/>
        <v>8.6999999999999993</v>
      </c>
    </row>
    <row r="34" spans="2:12" ht="14.45" customHeight="1">
      <c r="B34" s="108" t="s">
        <v>135</v>
      </c>
      <c r="C34" s="107"/>
      <c r="D34" s="106">
        <v>40</v>
      </c>
      <c r="E34" s="105">
        <v>6</v>
      </c>
      <c r="F34" s="105">
        <v>6</v>
      </c>
      <c r="G34" s="105">
        <v>0</v>
      </c>
      <c r="H34" s="105">
        <f t="shared" si="10"/>
        <v>46</v>
      </c>
      <c r="I34" s="105">
        <f t="shared" si="11"/>
        <v>6</v>
      </c>
      <c r="J34" s="105">
        <f t="shared" si="12"/>
        <v>52</v>
      </c>
      <c r="K34" s="104">
        <f t="shared" si="3"/>
        <v>11.5</v>
      </c>
      <c r="L34" s="103">
        <f t="shared" si="4"/>
        <v>7.4</v>
      </c>
    </row>
    <row r="35" spans="2:12" ht="14.45" customHeight="1">
      <c r="B35" s="108" t="s">
        <v>134</v>
      </c>
      <c r="C35" s="107"/>
      <c r="D35" s="106">
        <v>24</v>
      </c>
      <c r="E35" s="105">
        <v>10</v>
      </c>
      <c r="F35" s="105">
        <v>4</v>
      </c>
      <c r="G35" s="105">
        <v>1</v>
      </c>
      <c r="H35" s="105">
        <f t="shared" si="10"/>
        <v>34</v>
      </c>
      <c r="I35" s="105">
        <f t="shared" si="11"/>
        <v>5</v>
      </c>
      <c r="J35" s="105">
        <f t="shared" si="12"/>
        <v>39</v>
      </c>
      <c r="K35" s="104">
        <f t="shared" si="3"/>
        <v>12.8</v>
      </c>
      <c r="L35" s="103">
        <f t="shared" si="4"/>
        <v>5.6</v>
      </c>
    </row>
    <row r="36" spans="2:12" ht="14.45" customHeight="1">
      <c r="B36" s="108" t="s">
        <v>133</v>
      </c>
      <c r="C36" s="107"/>
      <c r="D36" s="106">
        <v>48</v>
      </c>
      <c r="E36" s="105">
        <v>15</v>
      </c>
      <c r="F36" s="105">
        <v>5</v>
      </c>
      <c r="G36" s="105">
        <v>1</v>
      </c>
      <c r="H36" s="105">
        <f t="shared" si="10"/>
        <v>63</v>
      </c>
      <c r="I36" s="105">
        <f t="shared" si="11"/>
        <v>6</v>
      </c>
      <c r="J36" s="105">
        <f t="shared" si="12"/>
        <v>69</v>
      </c>
      <c r="K36" s="104">
        <f t="shared" si="3"/>
        <v>8.6999999999999993</v>
      </c>
      <c r="L36" s="103">
        <f t="shared" si="4"/>
        <v>9.8000000000000007</v>
      </c>
    </row>
    <row r="37" spans="2:12" ht="14.45" customHeight="1">
      <c r="B37" s="108" t="s">
        <v>132</v>
      </c>
      <c r="C37" s="107"/>
      <c r="D37" s="106">
        <v>46</v>
      </c>
      <c r="E37" s="105">
        <v>9</v>
      </c>
      <c r="F37" s="105">
        <v>9</v>
      </c>
      <c r="G37" s="105">
        <v>0</v>
      </c>
      <c r="H37" s="105">
        <f t="shared" si="10"/>
        <v>55</v>
      </c>
      <c r="I37" s="105">
        <f t="shared" si="11"/>
        <v>9</v>
      </c>
      <c r="J37" s="105">
        <f t="shared" si="12"/>
        <v>64</v>
      </c>
      <c r="K37" s="104">
        <f t="shared" si="3"/>
        <v>14.1</v>
      </c>
      <c r="L37" s="103">
        <f t="shared" si="4"/>
        <v>9.1</v>
      </c>
    </row>
    <row r="38" spans="2:12" ht="14.45" customHeight="1">
      <c r="B38" s="102" t="s">
        <v>89</v>
      </c>
      <c r="C38" s="101"/>
      <c r="D38" s="100">
        <v>12</v>
      </c>
      <c r="E38" s="99">
        <v>1</v>
      </c>
      <c r="F38" s="99">
        <v>0</v>
      </c>
      <c r="G38" s="99">
        <v>0</v>
      </c>
      <c r="H38" s="99">
        <f t="shared" si="10"/>
        <v>13</v>
      </c>
      <c r="I38" s="99">
        <f t="shared" si="11"/>
        <v>0</v>
      </c>
      <c r="J38" s="99">
        <f t="shared" si="12"/>
        <v>13</v>
      </c>
      <c r="K38" s="98">
        <f t="shared" si="3"/>
        <v>0</v>
      </c>
      <c r="L38" s="97">
        <f t="shared" si="4"/>
        <v>1.9</v>
      </c>
    </row>
    <row r="39" spans="2:12" ht="14.45" customHeight="1">
      <c r="B39" s="96" t="s">
        <v>88</v>
      </c>
      <c r="C39" s="95"/>
      <c r="D39" s="94">
        <v>14</v>
      </c>
      <c r="E39" s="93">
        <v>3</v>
      </c>
      <c r="F39" s="93">
        <v>0</v>
      </c>
      <c r="G39" s="93">
        <v>0</v>
      </c>
      <c r="H39" s="93">
        <f t="shared" si="10"/>
        <v>17</v>
      </c>
      <c r="I39" s="93">
        <f t="shared" si="11"/>
        <v>0</v>
      </c>
      <c r="J39" s="93">
        <f t="shared" si="12"/>
        <v>17</v>
      </c>
      <c r="K39" s="92">
        <f t="shared" si="3"/>
        <v>0</v>
      </c>
      <c r="L39" s="91">
        <f t="shared" si="4"/>
        <v>2.4</v>
      </c>
    </row>
    <row r="40" spans="2:12" ht="14.45" customHeight="1">
      <c r="B40" s="96" t="s">
        <v>87</v>
      </c>
      <c r="C40" s="95"/>
      <c r="D40" s="94">
        <v>12</v>
      </c>
      <c r="E40" s="93">
        <v>4</v>
      </c>
      <c r="F40" s="93">
        <v>0</v>
      </c>
      <c r="G40" s="93">
        <v>0</v>
      </c>
      <c r="H40" s="93">
        <f t="shared" si="10"/>
        <v>16</v>
      </c>
      <c r="I40" s="93">
        <f t="shared" si="11"/>
        <v>0</v>
      </c>
      <c r="J40" s="93">
        <f t="shared" si="12"/>
        <v>16</v>
      </c>
      <c r="K40" s="92">
        <f t="shared" si="3"/>
        <v>0</v>
      </c>
      <c r="L40" s="91">
        <f t="shared" si="4"/>
        <v>2.2999999999999998</v>
      </c>
    </row>
    <row r="41" spans="2:12" ht="14.45" customHeight="1">
      <c r="B41" s="96" t="s">
        <v>86</v>
      </c>
      <c r="C41" s="95"/>
      <c r="D41" s="94">
        <v>10</v>
      </c>
      <c r="E41" s="93">
        <v>2</v>
      </c>
      <c r="F41" s="93">
        <v>1</v>
      </c>
      <c r="G41" s="93">
        <v>0</v>
      </c>
      <c r="H41" s="93">
        <f t="shared" si="10"/>
        <v>12</v>
      </c>
      <c r="I41" s="93">
        <f t="shared" si="11"/>
        <v>1</v>
      </c>
      <c r="J41" s="93">
        <f t="shared" si="12"/>
        <v>13</v>
      </c>
      <c r="K41" s="92">
        <f t="shared" si="3"/>
        <v>7.7</v>
      </c>
      <c r="L41" s="91">
        <f t="shared" si="4"/>
        <v>1.9</v>
      </c>
    </row>
    <row r="42" spans="2:12" ht="14.45" customHeight="1">
      <c r="B42" s="96" t="s">
        <v>85</v>
      </c>
      <c r="C42" s="95"/>
      <c r="D42" s="94">
        <v>7</v>
      </c>
      <c r="E42" s="93">
        <v>6</v>
      </c>
      <c r="F42" s="93">
        <v>0</v>
      </c>
      <c r="G42" s="93">
        <v>0</v>
      </c>
      <c r="H42" s="93">
        <f t="shared" si="10"/>
        <v>13</v>
      </c>
      <c r="I42" s="93">
        <f t="shared" si="11"/>
        <v>0</v>
      </c>
      <c r="J42" s="93">
        <f t="shared" si="12"/>
        <v>13</v>
      </c>
      <c r="K42" s="92">
        <f t="shared" si="3"/>
        <v>0</v>
      </c>
      <c r="L42" s="91">
        <f t="shared" si="4"/>
        <v>1.9</v>
      </c>
    </row>
    <row r="43" spans="2:12" ht="14.45" customHeight="1">
      <c r="B43" s="90" t="s">
        <v>131</v>
      </c>
      <c r="C43" s="89"/>
      <c r="D43" s="88">
        <v>10</v>
      </c>
      <c r="E43" s="87">
        <v>0</v>
      </c>
      <c r="F43" s="87">
        <v>0</v>
      </c>
      <c r="G43" s="87">
        <v>0</v>
      </c>
      <c r="H43" s="87">
        <f t="shared" si="10"/>
        <v>10</v>
      </c>
      <c r="I43" s="87">
        <f t="shared" si="11"/>
        <v>0</v>
      </c>
      <c r="J43" s="87">
        <f t="shared" si="12"/>
        <v>10</v>
      </c>
      <c r="K43" s="86">
        <f t="shared" si="3"/>
        <v>0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65</v>
      </c>
      <c r="E44" s="81">
        <f t="shared" si="13"/>
        <v>16</v>
      </c>
      <c r="F44" s="81">
        <f t="shared" si="13"/>
        <v>1</v>
      </c>
      <c r="G44" s="81">
        <f t="shared" si="13"/>
        <v>0</v>
      </c>
      <c r="H44" s="81">
        <f t="shared" si="13"/>
        <v>81</v>
      </c>
      <c r="I44" s="81">
        <f t="shared" si="13"/>
        <v>1</v>
      </c>
      <c r="J44" s="81">
        <f t="shared" si="13"/>
        <v>82</v>
      </c>
      <c r="K44" s="80">
        <f t="shared" si="3"/>
        <v>1.2</v>
      </c>
      <c r="L44" s="79">
        <f t="shared" si="4"/>
        <v>11.7</v>
      </c>
    </row>
    <row r="45" spans="2:12" ht="14.45" customHeight="1" thickTop="1">
      <c r="B45" s="102" t="s">
        <v>82</v>
      </c>
      <c r="C45" s="101"/>
      <c r="D45" s="100">
        <v>18</v>
      </c>
      <c r="E45" s="99">
        <v>4</v>
      </c>
      <c r="F45" s="99">
        <v>0</v>
      </c>
      <c r="G45" s="99">
        <v>0</v>
      </c>
      <c r="H45" s="99">
        <f t="shared" ref="H45:H50" si="14">SUM(D45:E45)</f>
        <v>22</v>
      </c>
      <c r="I45" s="99">
        <f t="shared" ref="I45:I50" si="15">SUM(F45:G45)</f>
        <v>0</v>
      </c>
      <c r="J45" s="99">
        <f t="shared" ref="J45:J50" si="16">SUM(H45:I45)</f>
        <v>22</v>
      </c>
      <c r="K45" s="98">
        <f t="shared" si="3"/>
        <v>0</v>
      </c>
      <c r="L45" s="97">
        <f t="shared" si="4"/>
        <v>3.1</v>
      </c>
    </row>
    <row r="46" spans="2:12" ht="14.45" customHeight="1">
      <c r="B46" s="96" t="s">
        <v>81</v>
      </c>
      <c r="C46" s="95"/>
      <c r="D46" s="94">
        <v>4</v>
      </c>
      <c r="E46" s="93">
        <v>2</v>
      </c>
      <c r="F46" s="93">
        <v>0</v>
      </c>
      <c r="G46" s="93">
        <v>0</v>
      </c>
      <c r="H46" s="93">
        <f t="shared" si="14"/>
        <v>6</v>
      </c>
      <c r="I46" s="93">
        <f t="shared" si="15"/>
        <v>0</v>
      </c>
      <c r="J46" s="93">
        <f t="shared" si="16"/>
        <v>6</v>
      </c>
      <c r="K46" s="92">
        <f t="shared" si="3"/>
        <v>0</v>
      </c>
      <c r="L46" s="91">
        <f t="shared" si="4"/>
        <v>0.9</v>
      </c>
    </row>
    <row r="47" spans="2:12" ht="14.45" customHeight="1">
      <c r="B47" s="96" t="s">
        <v>80</v>
      </c>
      <c r="C47" s="95"/>
      <c r="D47" s="94">
        <v>12</v>
      </c>
      <c r="E47" s="93">
        <v>5</v>
      </c>
      <c r="F47" s="93">
        <v>0</v>
      </c>
      <c r="G47" s="93">
        <v>0</v>
      </c>
      <c r="H47" s="93">
        <f t="shared" si="14"/>
        <v>17</v>
      </c>
      <c r="I47" s="93">
        <f t="shared" si="15"/>
        <v>0</v>
      </c>
      <c r="J47" s="93">
        <f t="shared" si="16"/>
        <v>17</v>
      </c>
      <c r="K47" s="92">
        <f t="shared" si="3"/>
        <v>0</v>
      </c>
      <c r="L47" s="91">
        <f t="shared" si="4"/>
        <v>2.4</v>
      </c>
    </row>
    <row r="48" spans="2:12" ht="14.45" customHeight="1">
      <c r="B48" s="96" t="s">
        <v>79</v>
      </c>
      <c r="C48" s="95"/>
      <c r="D48" s="94">
        <v>11</v>
      </c>
      <c r="E48" s="93">
        <v>6</v>
      </c>
      <c r="F48" s="93">
        <v>0</v>
      </c>
      <c r="G48" s="93">
        <v>0</v>
      </c>
      <c r="H48" s="93">
        <f t="shared" si="14"/>
        <v>17</v>
      </c>
      <c r="I48" s="93">
        <f t="shared" si="15"/>
        <v>0</v>
      </c>
      <c r="J48" s="93">
        <f t="shared" si="16"/>
        <v>17</v>
      </c>
      <c r="K48" s="92">
        <f t="shared" si="3"/>
        <v>0</v>
      </c>
      <c r="L48" s="91">
        <f t="shared" si="4"/>
        <v>2.4</v>
      </c>
    </row>
    <row r="49" spans="2:13" ht="14.45" customHeight="1">
      <c r="B49" s="96" t="s">
        <v>78</v>
      </c>
      <c r="C49" s="95"/>
      <c r="D49" s="94">
        <v>16</v>
      </c>
      <c r="E49" s="93">
        <v>4</v>
      </c>
      <c r="F49" s="93">
        <v>1</v>
      </c>
      <c r="G49" s="93">
        <v>0</v>
      </c>
      <c r="H49" s="93">
        <f t="shared" si="14"/>
        <v>20</v>
      </c>
      <c r="I49" s="93">
        <f t="shared" si="15"/>
        <v>1</v>
      </c>
      <c r="J49" s="93">
        <f t="shared" si="16"/>
        <v>21</v>
      </c>
      <c r="K49" s="92">
        <f t="shared" si="3"/>
        <v>4.8</v>
      </c>
      <c r="L49" s="91">
        <f t="shared" si="4"/>
        <v>3</v>
      </c>
    </row>
    <row r="50" spans="2:13" ht="14.45" customHeight="1">
      <c r="B50" s="90" t="s">
        <v>130</v>
      </c>
      <c r="C50" s="89"/>
      <c r="D50" s="88">
        <v>12</v>
      </c>
      <c r="E50" s="87">
        <v>2</v>
      </c>
      <c r="F50" s="87">
        <v>0</v>
      </c>
      <c r="G50" s="87">
        <v>0</v>
      </c>
      <c r="H50" s="87">
        <f t="shared" si="14"/>
        <v>14</v>
      </c>
      <c r="I50" s="87">
        <f t="shared" si="15"/>
        <v>0</v>
      </c>
      <c r="J50" s="87">
        <f t="shared" si="16"/>
        <v>14</v>
      </c>
      <c r="K50" s="86">
        <f t="shared" si="3"/>
        <v>0</v>
      </c>
      <c r="L50" s="85">
        <f t="shared" si="4"/>
        <v>2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73</v>
      </c>
      <c r="E51" s="81">
        <f t="shared" si="17"/>
        <v>23</v>
      </c>
      <c r="F51" s="81">
        <f t="shared" si="17"/>
        <v>1</v>
      </c>
      <c r="G51" s="81">
        <f t="shared" si="17"/>
        <v>0</v>
      </c>
      <c r="H51" s="81">
        <f t="shared" si="17"/>
        <v>96</v>
      </c>
      <c r="I51" s="81">
        <f t="shared" si="17"/>
        <v>1</v>
      </c>
      <c r="J51" s="81">
        <f t="shared" si="17"/>
        <v>97</v>
      </c>
      <c r="K51" s="80">
        <f t="shared" si="3"/>
        <v>1</v>
      </c>
      <c r="L51" s="79">
        <f t="shared" si="4"/>
        <v>13.8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496</v>
      </c>
      <c r="E52" s="75">
        <f t="shared" si="18"/>
        <v>141</v>
      </c>
      <c r="F52" s="75">
        <f t="shared" si="18"/>
        <v>61</v>
      </c>
      <c r="G52" s="75">
        <f t="shared" si="18"/>
        <v>4</v>
      </c>
      <c r="H52" s="75">
        <f t="shared" si="18"/>
        <v>637</v>
      </c>
      <c r="I52" s="75">
        <f t="shared" si="18"/>
        <v>65</v>
      </c>
      <c r="J52" s="75">
        <f t="shared" si="18"/>
        <v>702</v>
      </c>
      <c r="K52" s="74">
        <f t="shared" si="3"/>
        <v>9.3000000000000007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53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102</v>
      </c>
      <c r="E16" s="99">
        <v>18</v>
      </c>
      <c r="F16" s="99">
        <v>0</v>
      </c>
      <c r="G16" s="99">
        <v>2</v>
      </c>
      <c r="H16" s="99">
        <f t="shared" ref="H16:H21" si="0">SUM(D16:E16)</f>
        <v>120</v>
      </c>
      <c r="I16" s="99">
        <f t="shared" ref="I16:I21" si="1">SUM(F16:G16)</f>
        <v>2</v>
      </c>
      <c r="J16" s="99">
        <f t="shared" ref="J16:J21" si="2">SUM(H16:I16)</f>
        <v>122</v>
      </c>
      <c r="K16" s="98">
        <f t="shared" ref="K16:K52" si="3">IF(J16=0,0,ROUND(I16/J16*100,1))</f>
        <v>1.6</v>
      </c>
      <c r="L16" s="97">
        <f t="shared" ref="L16:L52" si="4">IF(J16=0,0,ROUND(J16/$J$52*100,1))</f>
        <v>3.4</v>
      </c>
    </row>
    <row r="17" spans="2:12" ht="14.45" customHeight="1">
      <c r="B17" s="96" t="s">
        <v>147</v>
      </c>
      <c r="C17" s="95"/>
      <c r="D17" s="94">
        <v>70</v>
      </c>
      <c r="E17" s="93">
        <v>8</v>
      </c>
      <c r="F17" s="93">
        <v>1</v>
      </c>
      <c r="G17" s="93">
        <v>1</v>
      </c>
      <c r="H17" s="93">
        <f t="shared" si="0"/>
        <v>78</v>
      </c>
      <c r="I17" s="93">
        <f t="shared" si="1"/>
        <v>2</v>
      </c>
      <c r="J17" s="93">
        <f t="shared" si="2"/>
        <v>80</v>
      </c>
      <c r="K17" s="92">
        <f t="shared" si="3"/>
        <v>2.5</v>
      </c>
      <c r="L17" s="91">
        <f t="shared" si="4"/>
        <v>2.2000000000000002</v>
      </c>
    </row>
    <row r="18" spans="2:12" ht="14.45" customHeight="1">
      <c r="B18" s="96" t="s">
        <v>146</v>
      </c>
      <c r="C18" s="95"/>
      <c r="D18" s="94">
        <v>107</v>
      </c>
      <c r="E18" s="93">
        <v>11</v>
      </c>
      <c r="F18" s="93">
        <v>1</v>
      </c>
      <c r="G18" s="93">
        <v>1</v>
      </c>
      <c r="H18" s="93">
        <f t="shared" si="0"/>
        <v>118</v>
      </c>
      <c r="I18" s="93">
        <f t="shared" si="1"/>
        <v>2</v>
      </c>
      <c r="J18" s="93">
        <f t="shared" si="2"/>
        <v>120</v>
      </c>
      <c r="K18" s="92">
        <f t="shared" si="3"/>
        <v>1.7</v>
      </c>
      <c r="L18" s="91">
        <f t="shared" si="4"/>
        <v>3.4</v>
      </c>
    </row>
    <row r="19" spans="2:12" ht="14.45" customHeight="1">
      <c r="B19" s="96" t="s">
        <v>145</v>
      </c>
      <c r="C19" s="95"/>
      <c r="D19" s="94">
        <v>42</v>
      </c>
      <c r="E19" s="93">
        <v>3</v>
      </c>
      <c r="F19" s="93">
        <v>2</v>
      </c>
      <c r="G19" s="93">
        <v>2</v>
      </c>
      <c r="H19" s="93">
        <f t="shared" si="0"/>
        <v>45</v>
      </c>
      <c r="I19" s="93">
        <f t="shared" si="1"/>
        <v>4</v>
      </c>
      <c r="J19" s="93">
        <f t="shared" si="2"/>
        <v>49</v>
      </c>
      <c r="K19" s="92">
        <f t="shared" si="3"/>
        <v>8.1999999999999993</v>
      </c>
      <c r="L19" s="91">
        <f t="shared" si="4"/>
        <v>1.4</v>
      </c>
    </row>
    <row r="20" spans="2:12" ht="14.45" customHeight="1">
      <c r="B20" s="96" t="s">
        <v>144</v>
      </c>
      <c r="C20" s="95"/>
      <c r="D20" s="94">
        <v>77</v>
      </c>
      <c r="E20" s="93">
        <v>7</v>
      </c>
      <c r="F20" s="93">
        <v>0</v>
      </c>
      <c r="G20" s="93">
        <v>0</v>
      </c>
      <c r="H20" s="93">
        <f t="shared" si="0"/>
        <v>84</v>
      </c>
      <c r="I20" s="93">
        <f t="shared" si="1"/>
        <v>0</v>
      </c>
      <c r="J20" s="93">
        <f t="shared" si="2"/>
        <v>84</v>
      </c>
      <c r="K20" s="92">
        <f t="shared" si="3"/>
        <v>0</v>
      </c>
      <c r="L20" s="91">
        <f t="shared" si="4"/>
        <v>2.4</v>
      </c>
    </row>
    <row r="21" spans="2:12" ht="14.45" customHeight="1">
      <c r="B21" s="90" t="s">
        <v>143</v>
      </c>
      <c r="C21" s="89"/>
      <c r="D21" s="88">
        <v>54</v>
      </c>
      <c r="E21" s="87">
        <v>11</v>
      </c>
      <c r="F21" s="87">
        <v>0</v>
      </c>
      <c r="G21" s="87">
        <v>1</v>
      </c>
      <c r="H21" s="87">
        <f t="shared" si="0"/>
        <v>65</v>
      </c>
      <c r="I21" s="87">
        <f t="shared" si="1"/>
        <v>1</v>
      </c>
      <c r="J21" s="87">
        <f t="shared" si="2"/>
        <v>66</v>
      </c>
      <c r="K21" s="86">
        <f t="shared" si="3"/>
        <v>1.5</v>
      </c>
      <c r="L21" s="85">
        <f t="shared" si="4"/>
        <v>1.8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452</v>
      </c>
      <c r="E22" s="81">
        <f t="shared" si="5"/>
        <v>58</v>
      </c>
      <c r="F22" s="81">
        <f t="shared" si="5"/>
        <v>4</v>
      </c>
      <c r="G22" s="81">
        <f t="shared" si="5"/>
        <v>7</v>
      </c>
      <c r="H22" s="81">
        <f t="shared" si="5"/>
        <v>510</v>
      </c>
      <c r="I22" s="81">
        <f t="shared" si="5"/>
        <v>11</v>
      </c>
      <c r="J22" s="81">
        <f t="shared" si="5"/>
        <v>521</v>
      </c>
      <c r="K22" s="80">
        <f t="shared" si="3"/>
        <v>2.1</v>
      </c>
      <c r="L22" s="79">
        <f t="shared" si="4"/>
        <v>14.6</v>
      </c>
    </row>
    <row r="23" spans="2:12" ht="14.45" customHeight="1" thickTop="1">
      <c r="B23" s="102" t="s">
        <v>110</v>
      </c>
      <c r="C23" s="101"/>
      <c r="D23" s="100">
        <v>45</v>
      </c>
      <c r="E23" s="99">
        <v>7</v>
      </c>
      <c r="F23" s="99">
        <v>0</v>
      </c>
      <c r="G23" s="99">
        <v>0</v>
      </c>
      <c r="H23" s="99">
        <f t="shared" ref="H23:H28" si="6">SUM(D23:E23)</f>
        <v>52</v>
      </c>
      <c r="I23" s="99">
        <f t="shared" ref="I23:I28" si="7">SUM(F23:G23)</f>
        <v>0</v>
      </c>
      <c r="J23" s="99">
        <f t="shared" ref="J23:J28" si="8">SUM(H23:I23)</f>
        <v>52</v>
      </c>
      <c r="K23" s="98">
        <f t="shared" si="3"/>
        <v>0</v>
      </c>
      <c r="L23" s="97">
        <f t="shared" si="4"/>
        <v>1.5</v>
      </c>
    </row>
    <row r="24" spans="2:12" ht="14.45" customHeight="1">
      <c r="B24" s="96" t="s">
        <v>109</v>
      </c>
      <c r="C24" s="95"/>
      <c r="D24" s="94">
        <v>54</v>
      </c>
      <c r="E24" s="93">
        <v>9</v>
      </c>
      <c r="F24" s="93">
        <v>2</v>
      </c>
      <c r="G24" s="93">
        <v>1</v>
      </c>
      <c r="H24" s="93">
        <f t="shared" si="6"/>
        <v>63</v>
      </c>
      <c r="I24" s="93">
        <f t="shared" si="7"/>
        <v>3</v>
      </c>
      <c r="J24" s="93">
        <f t="shared" si="8"/>
        <v>66</v>
      </c>
      <c r="K24" s="92">
        <f t="shared" si="3"/>
        <v>4.5</v>
      </c>
      <c r="L24" s="91">
        <f t="shared" si="4"/>
        <v>1.8</v>
      </c>
    </row>
    <row r="25" spans="2:12" ht="14.45" customHeight="1">
      <c r="B25" s="96" t="s">
        <v>108</v>
      </c>
      <c r="C25" s="95"/>
      <c r="D25" s="94">
        <v>64</v>
      </c>
      <c r="E25" s="93">
        <v>11</v>
      </c>
      <c r="F25" s="93">
        <v>1</v>
      </c>
      <c r="G25" s="93">
        <v>2</v>
      </c>
      <c r="H25" s="93">
        <f t="shared" si="6"/>
        <v>75</v>
      </c>
      <c r="I25" s="93">
        <f t="shared" si="7"/>
        <v>3</v>
      </c>
      <c r="J25" s="93">
        <f t="shared" si="8"/>
        <v>78</v>
      </c>
      <c r="K25" s="92">
        <f t="shared" si="3"/>
        <v>3.8</v>
      </c>
      <c r="L25" s="91">
        <f t="shared" si="4"/>
        <v>2.2000000000000002</v>
      </c>
    </row>
    <row r="26" spans="2:12" ht="14.45" customHeight="1">
      <c r="B26" s="96" t="s">
        <v>107</v>
      </c>
      <c r="C26" s="95"/>
      <c r="D26" s="94">
        <v>51</v>
      </c>
      <c r="E26" s="93">
        <v>6</v>
      </c>
      <c r="F26" s="93">
        <v>3</v>
      </c>
      <c r="G26" s="93">
        <v>2</v>
      </c>
      <c r="H26" s="93">
        <f t="shared" si="6"/>
        <v>57</v>
      </c>
      <c r="I26" s="93">
        <f t="shared" si="7"/>
        <v>5</v>
      </c>
      <c r="J26" s="93">
        <f t="shared" si="8"/>
        <v>62</v>
      </c>
      <c r="K26" s="92">
        <f t="shared" si="3"/>
        <v>8.1</v>
      </c>
      <c r="L26" s="91">
        <f t="shared" si="4"/>
        <v>1.7</v>
      </c>
    </row>
    <row r="27" spans="2:12" ht="14.45" customHeight="1">
      <c r="B27" s="96" t="s">
        <v>106</v>
      </c>
      <c r="C27" s="95"/>
      <c r="D27" s="94">
        <v>41</v>
      </c>
      <c r="E27" s="93">
        <v>4</v>
      </c>
      <c r="F27" s="93">
        <v>1</v>
      </c>
      <c r="G27" s="93">
        <v>1</v>
      </c>
      <c r="H27" s="93">
        <f t="shared" si="6"/>
        <v>45</v>
      </c>
      <c r="I27" s="93">
        <f t="shared" si="7"/>
        <v>2</v>
      </c>
      <c r="J27" s="93">
        <f t="shared" si="8"/>
        <v>47</v>
      </c>
      <c r="K27" s="92">
        <f t="shared" si="3"/>
        <v>4.3</v>
      </c>
      <c r="L27" s="91">
        <f t="shared" si="4"/>
        <v>1.3</v>
      </c>
    </row>
    <row r="28" spans="2:12" ht="14.45" customHeight="1">
      <c r="B28" s="90" t="s">
        <v>142</v>
      </c>
      <c r="C28" s="89"/>
      <c r="D28" s="88">
        <v>38</v>
      </c>
      <c r="E28" s="87">
        <v>7</v>
      </c>
      <c r="F28" s="87">
        <v>0</v>
      </c>
      <c r="G28" s="87">
        <v>1</v>
      </c>
      <c r="H28" s="87">
        <f t="shared" si="6"/>
        <v>45</v>
      </c>
      <c r="I28" s="87">
        <f t="shared" si="7"/>
        <v>1</v>
      </c>
      <c r="J28" s="87">
        <f t="shared" si="8"/>
        <v>46</v>
      </c>
      <c r="K28" s="86">
        <f t="shared" si="3"/>
        <v>2.2000000000000002</v>
      </c>
      <c r="L28" s="85">
        <f t="shared" si="4"/>
        <v>1.3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293</v>
      </c>
      <c r="E29" s="81">
        <f t="shared" si="9"/>
        <v>44</v>
      </c>
      <c r="F29" s="81">
        <f t="shared" si="9"/>
        <v>7</v>
      </c>
      <c r="G29" s="81">
        <f t="shared" si="9"/>
        <v>7</v>
      </c>
      <c r="H29" s="81">
        <f t="shared" si="9"/>
        <v>337</v>
      </c>
      <c r="I29" s="81">
        <f t="shared" si="9"/>
        <v>14</v>
      </c>
      <c r="J29" s="81">
        <f t="shared" si="9"/>
        <v>351</v>
      </c>
      <c r="K29" s="80">
        <f t="shared" si="3"/>
        <v>4</v>
      </c>
      <c r="L29" s="79">
        <f t="shared" si="4"/>
        <v>9.8000000000000007</v>
      </c>
    </row>
    <row r="30" spans="2:12" ht="14.45" customHeight="1" thickTop="1">
      <c r="B30" s="110" t="s">
        <v>141</v>
      </c>
      <c r="C30" s="109"/>
      <c r="D30" s="76">
        <v>252</v>
      </c>
      <c r="E30" s="75">
        <v>23</v>
      </c>
      <c r="F30" s="75">
        <v>7</v>
      </c>
      <c r="G30" s="75">
        <v>5</v>
      </c>
      <c r="H30" s="75">
        <f t="shared" ref="H30:H43" si="10">SUM(D30:E30)</f>
        <v>275</v>
      </c>
      <c r="I30" s="75">
        <f t="shared" ref="I30:I43" si="11">SUM(F30:G30)</f>
        <v>12</v>
      </c>
      <c r="J30" s="75">
        <f t="shared" ref="J30:J43" si="12">SUM(H30:I30)</f>
        <v>287</v>
      </c>
      <c r="K30" s="74">
        <f t="shared" si="3"/>
        <v>4.2</v>
      </c>
      <c r="L30" s="73">
        <f t="shared" si="4"/>
        <v>8</v>
      </c>
    </row>
    <row r="31" spans="2:12" ht="14.45" customHeight="1">
      <c r="B31" s="108" t="s">
        <v>140</v>
      </c>
      <c r="C31" s="107"/>
      <c r="D31" s="106">
        <v>236</v>
      </c>
      <c r="E31" s="105">
        <v>37</v>
      </c>
      <c r="F31" s="105">
        <v>3</v>
      </c>
      <c r="G31" s="105">
        <v>3</v>
      </c>
      <c r="H31" s="105">
        <f t="shared" si="10"/>
        <v>273</v>
      </c>
      <c r="I31" s="105">
        <f t="shared" si="11"/>
        <v>6</v>
      </c>
      <c r="J31" s="105">
        <f t="shared" si="12"/>
        <v>279</v>
      </c>
      <c r="K31" s="104">
        <f t="shared" si="3"/>
        <v>2.2000000000000002</v>
      </c>
      <c r="L31" s="103">
        <f t="shared" si="4"/>
        <v>7.8</v>
      </c>
    </row>
    <row r="32" spans="2:12" ht="14.45" customHeight="1">
      <c r="B32" s="108" t="s">
        <v>138</v>
      </c>
      <c r="C32" s="107"/>
      <c r="D32" s="106">
        <v>221</v>
      </c>
      <c r="E32" s="105">
        <v>43</v>
      </c>
      <c r="F32" s="105">
        <v>6</v>
      </c>
      <c r="G32" s="105">
        <v>3</v>
      </c>
      <c r="H32" s="105">
        <f t="shared" si="10"/>
        <v>264</v>
      </c>
      <c r="I32" s="105">
        <f t="shared" si="11"/>
        <v>9</v>
      </c>
      <c r="J32" s="105">
        <f t="shared" si="12"/>
        <v>273</v>
      </c>
      <c r="K32" s="104">
        <f t="shared" si="3"/>
        <v>3.3</v>
      </c>
      <c r="L32" s="103">
        <f t="shared" si="4"/>
        <v>7.6</v>
      </c>
    </row>
    <row r="33" spans="2:12" ht="14.45" customHeight="1">
      <c r="B33" s="108" t="s">
        <v>136</v>
      </c>
      <c r="C33" s="107"/>
      <c r="D33" s="106">
        <v>196</v>
      </c>
      <c r="E33" s="105">
        <v>37</v>
      </c>
      <c r="F33" s="105">
        <v>6</v>
      </c>
      <c r="G33" s="105">
        <v>3</v>
      </c>
      <c r="H33" s="105">
        <f t="shared" si="10"/>
        <v>233</v>
      </c>
      <c r="I33" s="105">
        <f t="shared" si="11"/>
        <v>9</v>
      </c>
      <c r="J33" s="105">
        <f t="shared" si="12"/>
        <v>242</v>
      </c>
      <c r="K33" s="104">
        <f t="shared" si="3"/>
        <v>3.7</v>
      </c>
      <c r="L33" s="103">
        <f t="shared" si="4"/>
        <v>6.8</v>
      </c>
    </row>
    <row r="34" spans="2:12" ht="14.45" customHeight="1">
      <c r="B34" s="108" t="s">
        <v>135</v>
      </c>
      <c r="C34" s="107"/>
      <c r="D34" s="106">
        <v>188</v>
      </c>
      <c r="E34" s="105">
        <v>35</v>
      </c>
      <c r="F34" s="105">
        <v>3</v>
      </c>
      <c r="G34" s="105">
        <v>3</v>
      </c>
      <c r="H34" s="105">
        <f t="shared" si="10"/>
        <v>223</v>
      </c>
      <c r="I34" s="105">
        <f t="shared" si="11"/>
        <v>6</v>
      </c>
      <c r="J34" s="105">
        <f t="shared" si="12"/>
        <v>229</v>
      </c>
      <c r="K34" s="104">
        <f t="shared" si="3"/>
        <v>2.6</v>
      </c>
      <c r="L34" s="103">
        <f t="shared" si="4"/>
        <v>6.4</v>
      </c>
    </row>
    <row r="35" spans="2:12" ht="14.45" customHeight="1">
      <c r="B35" s="108" t="s">
        <v>134</v>
      </c>
      <c r="C35" s="107"/>
      <c r="D35" s="106">
        <v>167</v>
      </c>
      <c r="E35" s="105">
        <v>36</v>
      </c>
      <c r="F35" s="105">
        <v>7</v>
      </c>
      <c r="G35" s="105">
        <v>3</v>
      </c>
      <c r="H35" s="105">
        <f t="shared" si="10"/>
        <v>203</v>
      </c>
      <c r="I35" s="105">
        <f t="shared" si="11"/>
        <v>10</v>
      </c>
      <c r="J35" s="105">
        <f t="shared" si="12"/>
        <v>213</v>
      </c>
      <c r="K35" s="104">
        <f t="shared" si="3"/>
        <v>4.7</v>
      </c>
      <c r="L35" s="103">
        <f t="shared" si="4"/>
        <v>6</v>
      </c>
    </row>
    <row r="36" spans="2:12" ht="14.45" customHeight="1">
      <c r="B36" s="108" t="s">
        <v>133</v>
      </c>
      <c r="C36" s="107"/>
      <c r="D36" s="106">
        <v>192</v>
      </c>
      <c r="E36" s="105">
        <v>34</v>
      </c>
      <c r="F36" s="105">
        <v>3</v>
      </c>
      <c r="G36" s="105">
        <v>6</v>
      </c>
      <c r="H36" s="105">
        <f t="shared" si="10"/>
        <v>226</v>
      </c>
      <c r="I36" s="105">
        <f t="shared" si="11"/>
        <v>9</v>
      </c>
      <c r="J36" s="105">
        <f t="shared" si="12"/>
        <v>235</v>
      </c>
      <c r="K36" s="104">
        <f t="shared" si="3"/>
        <v>3.8</v>
      </c>
      <c r="L36" s="103">
        <f t="shared" si="4"/>
        <v>6.6</v>
      </c>
    </row>
    <row r="37" spans="2:12" ht="14.45" customHeight="1">
      <c r="B37" s="108" t="s">
        <v>132</v>
      </c>
      <c r="C37" s="107"/>
      <c r="D37" s="106">
        <v>235</v>
      </c>
      <c r="E37" s="105">
        <v>53</v>
      </c>
      <c r="F37" s="105">
        <v>3</v>
      </c>
      <c r="G37" s="105">
        <v>4</v>
      </c>
      <c r="H37" s="105">
        <f t="shared" si="10"/>
        <v>288</v>
      </c>
      <c r="I37" s="105">
        <f t="shared" si="11"/>
        <v>7</v>
      </c>
      <c r="J37" s="105">
        <f t="shared" si="12"/>
        <v>295</v>
      </c>
      <c r="K37" s="104">
        <f t="shared" si="3"/>
        <v>2.4</v>
      </c>
      <c r="L37" s="103">
        <f t="shared" si="4"/>
        <v>8.3000000000000007</v>
      </c>
    </row>
    <row r="38" spans="2:12" ht="14.45" customHeight="1">
      <c r="B38" s="102" t="s">
        <v>89</v>
      </c>
      <c r="C38" s="101"/>
      <c r="D38" s="100">
        <v>45</v>
      </c>
      <c r="E38" s="99">
        <v>6</v>
      </c>
      <c r="F38" s="99">
        <v>1</v>
      </c>
      <c r="G38" s="99">
        <v>0</v>
      </c>
      <c r="H38" s="99">
        <f t="shared" si="10"/>
        <v>51</v>
      </c>
      <c r="I38" s="99">
        <f t="shared" si="11"/>
        <v>1</v>
      </c>
      <c r="J38" s="99">
        <f t="shared" si="12"/>
        <v>52</v>
      </c>
      <c r="K38" s="98">
        <f t="shared" si="3"/>
        <v>1.9</v>
      </c>
      <c r="L38" s="97">
        <f t="shared" si="4"/>
        <v>1.5</v>
      </c>
    </row>
    <row r="39" spans="2:12" ht="14.45" customHeight="1">
      <c r="B39" s="96" t="s">
        <v>88</v>
      </c>
      <c r="C39" s="95"/>
      <c r="D39" s="94">
        <v>58</v>
      </c>
      <c r="E39" s="93">
        <v>11</v>
      </c>
      <c r="F39" s="93">
        <v>0</v>
      </c>
      <c r="G39" s="93">
        <v>1</v>
      </c>
      <c r="H39" s="93">
        <f t="shared" si="10"/>
        <v>69</v>
      </c>
      <c r="I39" s="93">
        <f t="shared" si="11"/>
        <v>1</v>
      </c>
      <c r="J39" s="93">
        <f t="shared" si="12"/>
        <v>70</v>
      </c>
      <c r="K39" s="92">
        <f t="shared" si="3"/>
        <v>1.4</v>
      </c>
      <c r="L39" s="91">
        <f t="shared" si="4"/>
        <v>2</v>
      </c>
    </row>
    <row r="40" spans="2:12" ht="14.45" customHeight="1">
      <c r="B40" s="96" t="s">
        <v>87</v>
      </c>
      <c r="C40" s="95"/>
      <c r="D40" s="94">
        <v>50</v>
      </c>
      <c r="E40" s="93">
        <v>5</v>
      </c>
      <c r="F40" s="93">
        <v>0</v>
      </c>
      <c r="G40" s="93">
        <v>2</v>
      </c>
      <c r="H40" s="93">
        <f t="shared" si="10"/>
        <v>55</v>
      </c>
      <c r="I40" s="93">
        <f t="shared" si="11"/>
        <v>2</v>
      </c>
      <c r="J40" s="93">
        <f t="shared" si="12"/>
        <v>57</v>
      </c>
      <c r="K40" s="92">
        <f t="shared" si="3"/>
        <v>3.5</v>
      </c>
      <c r="L40" s="91">
        <f t="shared" si="4"/>
        <v>1.6</v>
      </c>
    </row>
    <row r="41" spans="2:12" ht="14.45" customHeight="1">
      <c r="B41" s="96" t="s">
        <v>86</v>
      </c>
      <c r="C41" s="95"/>
      <c r="D41" s="94">
        <v>54</v>
      </c>
      <c r="E41" s="93">
        <v>5</v>
      </c>
      <c r="F41" s="93">
        <v>0</v>
      </c>
      <c r="G41" s="93">
        <v>0</v>
      </c>
      <c r="H41" s="93">
        <f t="shared" si="10"/>
        <v>59</v>
      </c>
      <c r="I41" s="93">
        <f t="shared" si="11"/>
        <v>0</v>
      </c>
      <c r="J41" s="93">
        <f t="shared" si="12"/>
        <v>59</v>
      </c>
      <c r="K41" s="92">
        <f t="shared" si="3"/>
        <v>0</v>
      </c>
      <c r="L41" s="91">
        <f t="shared" si="4"/>
        <v>1.7</v>
      </c>
    </row>
    <row r="42" spans="2:12" ht="14.45" customHeight="1">
      <c r="B42" s="96" t="s">
        <v>85</v>
      </c>
      <c r="C42" s="95"/>
      <c r="D42" s="94">
        <v>55</v>
      </c>
      <c r="E42" s="93">
        <v>6</v>
      </c>
      <c r="F42" s="93">
        <v>0</v>
      </c>
      <c r="G42" s="93">
        <v>1</v>
      </c>
      <c r="H42" s="93">
        <f t="shared" si="10"/>
        <v>61</v>
      </c>
      <c r="I42" s="93">
        <f t="shared" si="11"/>
        <v>1</v>
      </c>
      <c r="J42" s="93">
        <f t="shared" si="12"/>
        <v>62</v>
      </c>
      <c r="K42" s="92">
        <f t="shared" si="3"/>
        <v>1.6</v>
      </c>
      <c r="L42" s="91">
        <f t="shared" si="4"/>
        <v>1.7</v>
      </c>
    </row>
    <row r="43" spans="2:12" ht="14.45" customHeight="1">
      <c r="B43" s="90" t="s">
        <v>131</v>
      </c>
      <c r="C43" s="89"/>
      <c r="D43" s="88">
        <v>52</v>
      </c>
      <c r="E43" s="87">
        <v>7</v>
      </c>
      <c r="F43" s="87">
        <v>0</v>
      </c>
      <c r="G43" s="87">
        <v>1</v>
      </c>
      <c r="H43" s="87">
        <f t="shared" si="10"/>
        <v>59</v>
      </c>
      <c r="I43" s="87">
        <f t="shared" si="11"/>
        <v>1</v>
      </c>
      <c r="J43" s="87">
        <f t="shared" si="12"/>
        <v>60</v>
      </c>
      <c r="K43" s="86">
        <f t="shared" si="3"/>
        <v>1.7</v>
      </c>
      <c r="L43" s="85">
        <f t="shared" si="4"/>
        <v>1.7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314</v>
      </c>
      <c r="E44" s="81">
        <f t="shared" si="13"/>
        <v>40</v>
      </c>
      <c r="F44" s="81">
        <f t="shared" si="13"/>
        <v>1</v>
      </c>
      <c r="G44" s="81">
        <f t="shared" si="13"/>
        <v>5</v>
      </c>
      <c r="H44" s="81">
        <f t="shared" si="13"/>
        <v>354</v>
      </c>
      <c r="I44" s="81">
        <f t="shared" si="13"/>
        <v>6</v>
      </c>
      <c r="J44" s="81">
        <f t="shared" si="13"/>
        <v>360</v>
      </c>
      <c r="K44" s="80">
        <f t="shared" si="3"/>
        <v>1.7</v>
      </c>
      <c r="L44" s="79">
        <f t="shared" si="4"/>
        <v>10.1</v>
      </c>
    </row>
    <row r="45" spans="2:12" ht="14.45" customHeight="1" thickTop="1">
      <c r="B45" s="102" t="s">
        <v>82</v>
      </c>
      <c r="C45" s="101"/>
      <c r="D45" s="100">
        <v>46</v>
      </c>
      <c r="E45" s="99">
        <v>7</v>
      </c>
      <c r="F45" s="99">
        <v>0</v>
      </c>
      <c r="G45" s="99">
        <v>0</v>
      </c>
      <c r="H45" s="99">
        <f t="shared" ref="H45:H50" si="14">SUM(D45:E45)</f>
        <v>53</v>
      </c>
      <c r="I45" s="99">
        <f t="shared" ref="I45:I50" si="15">SUM(F45:G45)</f>
        <v>0</v>
      </c>
      <c r="J45" s="99">
        <f t="shared" ref="J45:J50" si="16">SUM(H45:I45)</f>
        <v>53</v>
      </c>
      <c r="K45" s="98">
        <f t="shared" si="3"/>
        <v>0</v>
      </c>
      <c r="L45" s="97">
        <f t="shared" si="4"/>
        <v>1.5</v>
      </c>
    </row>
    <row r="46" spans="2:12" ht="14.45" customHeight="1">
      <c r="B46" s="96" t="s">
        <v>81</v>
      </c>
      <c r="C46" s="95"/>
      <c r="D46" s="94">
        <v>39</v>
      </c>
      <c r="E46" s="93">
        <v>2</v>
      </c>
      <c r="F46" s="93">
        <v>0</v>
      </c>
      <c r="G46" s="93">
        <v>0</v>
      </c>
      <c r="H46" s="93">
        <f t="shared" si="14"/>
        <v>41</v>
      </c>
      <c r="I46" s="93">
        <f t="shared" si="15"/>
        <v>0</v>
      </c>
      <c r="J46" s="93">
        <f t="shared" si="16"/>
        <v>41</v>
      </c>
      <c r="K46" s="92">
        <f t="shared" si="3"/>
        <v>0</v>
      </c>
      <c r="L46" s="91">
        <f t="shared" si="4"/>
        <v>1.1000000000000001</v>
      </c>
    </row>
    <row r="47" spans="2:12" ht="14.45" customHeight="1">
      <c r="B47" s="96" t="s">
        <v>80</v>
      </c>
      <c r="C47" s="95"/>
      <c r="D47" s="94">
        <v>34</v>
      </c>
      <c r="E47" s="93">
        <v>3</v>
      </c>
      <c r="F47" s="93">
        <v>0</v>
      </c>
      <c r="G47" s="93">
        <v>0</v>
      </c>
      <c r="H47" s="93">
        <f t="shared" si="14"/>
        <v>37</v>
      </c>
      <c r="I47" s="93">
        <f t="shared" si="15"/>
        <v>0</v>
      </c>
      <c r="J47" s="93">
        <f t="shared" si="16"/>
        <v>37</v>
      </c>
      <c r="K47" s="92">
        <f t="shared" si="3"/>
        <v>0</v>
      </c>
      <c r="L47" s="91">
        <f t="shared" si="4"/>
        <v>1</v>
      </c>
    </row>
    <row r="48" spans="2:12" ht="14.45" customHeight="1">
      <c r="B48" s="96" t="s">
        <v>79</v>
      </c>
      <c r="C48" s="95"/>
      <c r="D48" s="94">
        <v>45</v>
      </c>
      <c r="E48" s="93">
        <v>6</v>
      </c>
      <c r="F48" s="93">
        <v>0</v>
      </c>
      <c r="G48" s="93">
        <v>1</v>
      </c>
      <c r="H48" s="93">
        <f t="shared" si="14"/>
        <v>51</v>
      </c>
      <c r="I48" s="93">
        <f t="shared" si="15"/>
        <v>1</v>
      </c>
      <c r="J48" s="93">
        <f t="shared" si="16"/>
        <v>52</v>
      </c>
      <c r="K48" s="92">
        <f t="shared" si="3"/>
        <v>1.9</v>
      </c>
      <c r="L48" s="91">
        <f t="shared" si="4"/>
        <v>1.5</v>
      </c>
    </row>
    <row r="49" spans="2:13" ht="14.45" customHeight="1">
      <c r="B49" s="96" t="s">
        <v>78</v>
      </c>
      <c r="C49" s="95"/>
      <c r="D49" s="94">
        <v>53</v>
      </c>
      <c r="E49" s="93">
        <v>8</v>
      </c>
      <c r="F49" s="93">
        <v>0</v>
      </c>
      <c r="G49" s="93">
        <v>1</v>
      </c>
      <c r="H49" s="93">
        <f t="shared" si="14"/>
        <v>61</v>
      </c>
      <c r="I49" s="93">
        <f t="shared" si="15"/>
        <v>1</v>
      </c>
      <c r="J49" s="93">
        <f t="shared" si="16"/>
        <v>62</v>
      </c>
      <c r="K49" s="92">
        <f t="shared" si="3"/>
        <v>1.6</v>
      </c>
      <c r="L49" s="91">
        <f t="shared" si="4"/>
        <v>1.7</v>
      </c>
    </row>
    <row r="50" spans="2:13" ht="14.45" customHeight="1">
      <c r="B50" s="90" t="s">
        <v>130</v>
      </c>
      <c r="C50" s="89"/>
      <c r="D50" s="88">
        <v>34</v>
      </c>
      <c r="E50" s="87">
        <v>4</v>
      </c>
      <c r="F50" s="87">
        <v>0</v>
      </c>
      <c r="G50" s="87">
        <v>1</v>
      </c>
      <c r="H50" s="87">
        <f t="shared" si="14"/>
        <v>38</v>
      </c>
      <c r="I50" s="87">
        <f t="shared" si="15"/>
        <v>1</v>
      </c>
      <c r="J50" s="87">
        <f t="shared" si="16"/>
        <v>39</v>
      </c>
      <c r="K50" s="86">
        <f t="shared" si="3"/>
        <v>2.6</v>
      </c>
      <c r="L50" s="85">
        <f t="shared" si="4"/>
        <v>1.1000000000000001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251</v>
      </c>
      <c r="E51" s="81">
        <f t="shared" si="17"/>
        <v>30</v>
      </c>
      <c r="F51" s="81">
        <f t="shared" si="17"/>
        <v>0</v>
      </c>
      <c r="G51" s="81">
        <f t="shared" si="17"/>
        <v>3</v>
      </c>
      <c r="H51" s="81">
        <f t="shared" si="17"/>
        <v>281</v>
      </c>
      <c r="I51" s="81">
        <f t="shared" si="17"/>
        <v>3</v>
      </c>
      <c r="J51" s="81">
        <f t="shared" si="17"/>
        <v>284</v>
      </c>
      <c r="K51" s="80">
        <f t="shared" si="3"/>
        <v>1.1000000000000001</v>
      </c>
      <c r="L51" s="79">
        <f t="shared" si="4"/>
        <v>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2997</v>
      </c>
      <c r="E52" s="75">
        <f t="shared" si="18"/>
        <v>470</v>
      </c>
      <c r="F52" s="75">
        <f t="shared" si="18"/>
        <v>50</v>
      </c>
      <c r="G52" s="75">
        <f t="shared" si="18"/>
        <v>52</v>
      </c>
      <c r="H52" s="75">
        <f t="shared" si="18"/>
        <v>3467</v>
      </c>
      <c r="I52" s="75">
        <f t="shared" si="18"/>
        <v>102</v>
      </c>
      <c r="J52" s="75">
        <f t="shared" si="18"/>
        <v>3569</v>
      </c>
      <c r="K52" s="74">
        <f t="shared" si="3"/>
        <v>2.9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46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v>7</v>
      </c>
      <c r="E16" s="99">
        <v>6</v>
      </c>
      <c r="F16" s="99">
        <v>1</v>
      </c>
      <c r="G16" s="99">
        <v>0</v>
      </c>
      <c r="H16" s="99">
        <f t="shared" ref="H16:H21" si="0">SUM(D16:E16)</f>
        <v>13</v>
      </c>
      <c r="I16" s="99">
        <f t="shared" ref="I16:I21" si="1">SUM(F16:G16)</f>
        <v>1</v>
      </c>
      <c r="J16" s="99">
        <f t="shared" ref="J16:J21" si="2">SUM(H16:I16)</f>
        <v>14</v>
      </c>
      <c r="K16" s="98">
        <f t="shared" ref="K16:K52" si="3">IF(J16=0,0,ROUND(I16/J16*100,1))</f>
        <v>7.1</v>
      </c>
      <c r="L16" s="97">
        <f t="shared" ref="L16:L52" si="4">IF(J16=0,0,ROUND(J16/$J$52*100,1))</f>
        <v>3.6</v>
      </c>
    </row>
    <row r="17" spans="2:12" ht="14.45" customHeight="1">
      <c r="B17" s="96" t="s">
        <v>157</v>
      </c>
      <c r="C17" s="95"/>
      <c r="D17" s="94">
        <v>2</v>
      </c>
      <c r="E17" s="93">
        <v>1</v>
      </c>
      <c r="F17" s="93">
        <v>0</v>
      </c>
      <c r="G17" s="93">
        <v>0</v>
      </c>
      <c r="H17" s="93">
        <f t="shared" si="0"/>
        <v>3</v>
      </c>
      <c r="I17" s="93">
        <f t="shared" si="1"/>
        <v>0</v>
      </c>
      <c r="J17" s="93">
        <f t="shared" si="2"/>
        <v>3</v>
      </c>
      <c r="K17" s="92">
        <f t="shared" si="3"/>
        <v>0</v>
      </c>
      <c r="L17" s="91">
        <f t="shared" si="4"/>
        <v>0.8</v>
      </c>
    </row>
    <row r="18" spans="2:12" ht="14.45" customHeight="1">
      <c r="B18" s="96" t="s">
        <v>156</v>
      </c>
      <c r="C18" s="95"/>
      <c r="D18" s="94">
        <v>7</v>
      </c>
      <c r="E18" s="93">
        <v>3</v>
      </c>
      <c r="F18" s="93">
        <v>0</v>
      </c>
      <c r="G18" s="93">
        <v>0</v>
      </c>
      <c r="H18" s="93">
        <f t="shared" si="0"/>
        <v>10</v>
      </c>
      <c r="I18" s="93">
        <f t="shared" si="1"/>
        <v>0</v>
      </c>
      <c r="J18" s="93">
        <f t="shared" si="2"/>
        <v>10</v>
      </c>
      <c r="K18" s="92">
        <f t="shared" si="3"/>
        <v>0</v>
      </c>
      <c r="L18" s="91">
        <f t="shared" si="4"/>
        <v>2.5</v>
      </c>
    </row>
    <row r="19" spans="2:12" ht="14.45" customHeight="1">
      <c r="B19" s="96" t="s">
        <v>155</v>
      </c>
      <c r="C19" s="95"/>
      <c r="D19" s="94">
        <v>3</v>
      </c>
      <c r="E19" s="93">
        <v>3</v>
      </c>
      <c r="F19" s="93">
        <v>0</v>
      </c>
      <c r="G19" s="93">
        <v>0</v>
      </c>
      <c r="H19" s="93">
        <f t="shared" si="0"/>
        <v>6</v>
      </c>
      <c r="I19" s="93">
        <f t="shared" si="1"/>
        <v>0</v>
      </c>
      <c r="J19" s="93">
        <f t="shared" si="2"/>
        <v>6</v>
      </c>
      <c r="K19" s="92">
        <f t="shared" si="3"/>
        <v>0</v>
      </c>
      <c r="L19" s="91">
        <f t="shared" si="4"/>
        <v>1.5</v>
      </c>
    </row>
    <row r="20" spans="2:12" ht="14.45" customHeight="1">
      <c r="B20" s="96" t="s">
        <v>154</v>
      </c>
      <c r="C20" s="95"/>
      <c r="D20" s="94">
        <v>9</v>
      </c>
      <c r="E20" s="93">
        <v>0</v>
      </c>
      <c r="F20" s="93">
        <v>0</v>
      </c>
      <c r="G20" s="93">
        <v>0</v>
      </c>
      <c r="H20" s="93">
        <f t="shared" si="0"/>
        <v>9</v>
      </c>
      <c r="I20" s="93">
        <f t="shared" si="1"/>
        <v>0</v>
      </c>
      <c r="J20" s="93">
        <f t="shared" si="2"/>
        <v>9</v>
      </c>
      <c r="K20" s="92">
        <f t="shared" si="3"/>
        <v>0</v>
      </c>
      <c r="L20" s="91">
        <f t="shared" si="4"/>
        <v>2.2999999999999998</v>
      </c>
    </row>
    <row r="21" spans="2:12" ht="14.45" customHeight="1">
      <c r="B21" s="90" t="s">
        <v>153</v>
      </c>
      <c r="C21" s="89"/>
      <c r="D21" s="88">
        <v>10</v>
      </c>
      <c r="E21" s="87">
        <v>2</v>
      </c>
      <c r="F21" s="87">
        <v>0</v>
      </c>
      <c r="G21" s="87">
        <v>0</v>
      </c>
      <c r="H21" s="87">
        <f t="shared" si="0"/>
        <v>12</v>
      </c>
      <c r="I21" s="87">
        <f t="shared" si="1"/>
        <v>0</v>
      </c>
      <c r="J21" s="87">
        <f t="shared" si="2"/>
        <v>12</v>
      </c>
      <c r="K21" s="86">
        <f t="shared" si="3"/>
        <v>0</v>
      </c>
      <c r="L21" s="85">
        <f t="shared" si="4"/>
        <v>3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38</v>
      </c>
      <c r="E22" s="81">
        <f t="shared" si="5"/>
        <v>15</v>
      </c>
      <c r="F22" s="81">
        <f t="shared" si="5"/>
        <v>1</v>
      </c>
      <c r="G22" s="81">
        <f t="shared" si="5"/>
        <v>0</v>
      </c>
      <c r="H22" s="81">
        <f t="shared" si="5"/>
        <v>53</v>
      </c>
      <c r="I22" s="81">
        <f t="shared" si="5"/>
        <v>1</v>
      </c>
      <c r="J22" s="81">
        <f t="shared" si="5"/>
        <v>54</v>
      </c>
      <c r="K22" s="80">
        <f t="shared" si="3"/>
        <v>1.9</v>
      </c>
      <c r="L22" s="79">
        <f t="shared" si="4"/>
        <v>13.7</v>
      </c>
    </row>
    <row r="23" spans="2:12" ht="14.45" customHeight="1" thickTop="1">
      <c r="B23" s="102" t="s">
        <v>110</v>
      </c>
      <c r="C23" s="101"/>
      <c r="D23" s="100">
        <v>7</v>
      </c>
      <c r="E23" s="99">
        <v>0</v>
      </c>
      <c r="F23" s="99">
        <v>0</v>
      </c>
      <c r="G23" s="99">
        <v>0</v>
      </c>
      <c r="H23" s="99">
        <f t="shared" ref="H23:H28" si="6">SUM(D23:E23)</f>
        <v>7</v>
      </c>
      <c r="I23" s="99">
        <f t="shared" ref="I23:I28" si="7">SUM(F23:G23)</f>
        <v>0</v>
      </c>
      <c r="J23" s="99">
        <f t="shared" ref="J23:J28" si="8">SUM(H23:I23)</f>
        <v>7</v>
      </c>
      <c r="K23" s="98">
        <f t="shared" si="3"/>
        <v>0</v>
      </c>
      <c r="L23" s="97">
        <f t="shared" si="4"/>
        <v>1.8</v>
      </c>
    </row>
    <row r="24" spans="2:12" ht="14.45" customHeight="1">
      <c r="B24" s="96" t="s">
        <v>109</v>
      </c>
      <c r="C24" s="95"/>
      <c r="D24" s="94">
        <v>6</v>
      </c>
      <c r="E24" s="93">
        <v>3</v>
      </c>
      <c r="F24" s="93">
        <v>1</v>
      </c>
      <c r="G24" s="93">
        <v>0</v>
      </c>
      <c r="H24" s="93">
        <f t="shared" si="6"/>
        <v>9</v>
      </c>
      <c r="I24" s="93">
        <f t="shared" si="7"/>
        <v>1</v>
      </c>
      <c r="J24" s="93">
        <f t="shared" si="8"/>
        <v>10</v>
      </c>
      <c r="K24" s="92">
        <f t="shared" si="3"/>
        <v>10</v>
      </c>
      <c r="L24" s="91">
        <f t="shared" si="4"/>
        <v>2.5</v>
      </c>
    </row>
    <row r="25" spans="2:12" ht="14.45" customHeight="1">
      <c r="B25" s="96" t="s">
        <v>108</v>
      </c>
      <c r="C25" s="95"/>
      <c r="D25" s="94">
        <v>2</v>
      </c>
      <c r="E25" s="93">
        <v>1</v>
      </c>
      <c r="F25" s="93">
        <v>0</v>
      </c>
      <c r="G25" s="93">
        <v>0</v>
      </c>
      <c r="H25" s="93">
        <f t="shared" si="6"/>
        <v>3</v>
      </c>
      <c r="I25" s="93">
        <f t="shared" si="7"/>
        <v>0</v>
      </c>
      <c r="J25" s="93">
        <f t="shared" si="8"/>
        <v>3</v>
      </c>
      <c r="K25" s="92">
        <f t="shared" si="3"/>
        <v>0</v>
      </c>
      <c r="L25" s="91">
        <f t="shared" si="4"/>
        <v>0.8</v>
      </c>
    </row>
    <row r="26" spans="2:12" ht="14.45" customHeight="1">
      <c r="B26" s="96" t="s">
        <v>107</v>
      </c>
      <c r="C26" s="95"/>
      <c r="D26" s="94">
        <v>4</v>
      </c>
      <c r="E26" s="93">
        <v>0</v>
      </c>
      <c r="F26" s="93">
        <v>1</v>
      </c>
      <c r="G26" s="93">
        <v>0</v>
      </c>
      <c r="H26" s="93">
        <f t="shared" si="6"/>
        <v>4</v>
      </c>
      <c r="I26" s="93">
        <f t="shared" si="7"/>
        <v>1</v>
      </c>
      <c r="J26" s="93">
        <f t="shared" si="8"/>
        <v>5</v>
      </c>
      <c r="K26" s="92">
        <f t="shared" si="3"/>
        <v>20</v>
      </c>
      <c r="L26" s="91">
        <f t="shared" si="4"/>
        <v>1.3</v>
      </c>
    </row>
    <row r="27" spans="2:12" ht="14.45" customHeight="1">
      <c r="B27" s="96" t="s">
        <v>106</v>
      </c>
      <c r="C27" s="95"/>
      <c r="D27" s="94">
        <v>3</v>
      </c>
      <c r="E27" s="93">
        <v>0</v>
      </c>
      <c r="F27" s="93">
        <v>1</v>
      </c>
      <c r="G27" s="93">
        <v>0</v>
      </c>
      <c r="H27" s="93">
        <f t="shared" si="6"/>
        <v>3</v>
      </c>
      <c r="I27" s="93">
        <f t="shared" si="7"/>
        <v>1</v>
      </c>
      <c r="J27" s="93">
        <f t="shared" si="8"/>
        <v>4</v>
      </c>
      <c r="K27" s="92">
        <f t="shared" si="3"/>
        <v>25</v>
      </c>
      <c r="L27" s="91">
        <f t="shared" si="4"/>
        <v>1</v>
      </c>
    </row>
    <row r="28" spans="2:12" ht="14.45" customHeight="1">
      <c r="B28" s="90" t="s">
        <v>152</v>
      </c>
      <c r="C28" s="89"/>
      <c r="D28" s="88">
        <v>3</v>
      </c>
      <c r="E28" s="87">
        <v>1</v>
      </c>
      <c r="F28" s="87">
        <v>0</v>
      </c>
      <c r="G28" s="87">
        <v>0</v>
      </c>
      <c r="H28" s="87">
        <f t="shared" si="6"/>
        <v>4</v>
      </c>
      <c r="I28" s="87">
        <f t="shared" si="7"/>
        <v>0</v>
      </c>
      <c r="J28" s="87">
        <f t="shared" si="8"/>
        <v>4</v>
      </c>
      <c r="K28" s="86">
        <f t="shared" si="3"/>
        <v>0</v>
      </c>
      <c r="L28" s="85">
        <f t="shared" si="4"/>
        <v>1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25</v>
      </c>
      <c r="E29" s="81">
        <f t="shared" si="9"/>
        <v>5</v>
      </c>
      <c r="F29" s="81">
        <f t="shared" si="9"/>
        <v>3</v>
      </c>
      <c r="G29" s="81">
        <f t="shared" si="9"/>
        <v>0</v>
      </c>
      <c r="H29" s="81">
        <f t="shared" si="9"/>
        <v>30</v>
      </c>
      <c r="I29" s="81">
        <f t="shared" si="9"/>
        <v>3</v>
      </c>
      <c r="J29" s="81">
        <f t="shared" si="9"/>
        <v>33</v>
      </c>
      <c r="K29" s="80">
        <f t="shared" si="3"/>
        <v>9.1</v>
      </c>
      <c r="L29" s="79">
        <f t="shared" si="4"/>
        <v>8.4</v>
      </c>
    </row>
    <row r="30" spans="2:12" ht="14.45" customHeight="1" thickTop="1">
      <c r="B30" s="110" t="s">
        <v>102</v>
      </c>
      <c r="C30" s="109"/>
      <c r="D30" s="76">
        <v>29</v>
      </c>
      <c r="E30" s="75">
        <v>7</v>
      </c>
      <c r="F30" s="75">
        <v>1</v>
      </c>
      <c r="G30" s="75">
        <v>0</v>
      </c>
      <c r="H30" s="75">
        <f t="shared" ref="H30:H43" si="10">SUM(D30:E30)</f>
        <v>36</v>
      </c>
      <c r="I30" s="75">
        <f t="shared" ref="I30:I43" si="11">SUM(F30:G30)</f>
        <v>1</v>
      </c>
      <c r="J30" s="75">
        <f t="shared" ref="J30:J43" si="12">SUM(H30:I30)</f>
        <v>37</v>
      </c>
      <c r="K30" s="74">
        <f t="shared" si="3"/>
        <v>2.7</v>
      </c>
      <c r="L30" s="73">
        <f t="shared" si="4"/>
        <v>9.4</v>
      </c>
    </row>
    <row r="31" spans="2:12" ht="14.45" customHeight="1">
      <c r="B31" s="108" t="s">
        <v>139</v>
      </c>
      <c r="C31" s="107"/>
      <c r="D31" s="106">
        <v>21</v>
      </c>
      <c r="E31" s="105">
        <v>5</v>
      </c>
      <c r="F31" s="105">
        <v>1</v>
      </c>
      <c r="G31" s="105">
        <v>0</v>
      </c>
      <c r="H31" s="105">
        <f t="shared" si="10"/>
        <v>26</v>
      </c>
      <c r="I31" s="105">
        <f t="shared" si="11"/>
        <v>1</v>
      </c>
      <c r="J31" s="105">
        <f t="shared" si="12"/>
        <v>27</v>
      </c>
      <c r="K31" s="104">
        <f t="shared" si="3"/>
        <v>3.7</v>
      </c>
      <c r="L31" s="103">
        <f t="shared" si="4"/>
        <v>6.9</v>
      </c>
    </row>
    <row r="32" spans="2:12" ht="14.45" customHeight="1">
      <c r="B32" s="108" t="s">
        <v>137</v>
      </c>
      <c r="C32" s="107"/>
      <c r="D32" s="106">
        <v>23</v>
      </c>
      <c r="E32" s="105">
        <v>10</v>
      </c>
      <c r="F32" s="105">
        <v>3</v>
      </c>
      <c r="G32" s="105">
        <v>0</v>
      </c>
      <c r="H32" s="105">
        <f t="shared" si="10"/>
        <v>33</v>
      </c>
      <c r="I32" s="105">
        <f t="shared" si="11"/>
        <v>3</v>
      </c>
      <c r="J32" s="105">
        <f t="shared" si="12"/>
        <v>36</v>
      </c>
      <c r="K32" s="104">
        <f t="shared" si="3"/>
        <v>8.3000000000000007</v>
      </c>
      <c r="L32" s="103">
        <f t="shared" si="4"/>
        <v>9.1</v>
      </c>
    </row>
    <row r="33" spans="2:12" ht="14.45" customHeight="1">
      <c r="B33" s="108" t="s">
        <v>98</v>
      </c>
      <c r="C33" s="107"/>
      <c r="D33" s="106">
        <v>21</v>
      </c>
      <c r="E33" s="105">
        <v>4</v>
      </c>
      <c r="F33" s="105">
        <v>2</v>
      </c>
      <c r="G33" s="105">
        <v>0</v>
      </c>
      <c r="H33" s="105">
        <f t="shared" si="10"/>
        <v>25</v>
      </c>
      <c r="I33" s="105">
        <f t="shared" si="11"/>
        <v>2</v>
      </c>
      <c r="J33" s="105">
        <f t="shared" si="12"/>
        <v>27</v>
      </c>
      <c r="K33" s="104">
        <f t="shared" si="3"/>
        <v>7.4</v>
      </c>
      <c r="L33" s="103">
        <f t="shared" si="4"/>
        <v>6.9</v>
      </c>
    </row>
    <row r="34" spans="2:12" ht="14.45" customHeight="1">
      <c r="B34" s="108" t="s">
        <v>96</v>
      </c>
      <c r="C34" s="107"/>
      <c r="D34" s="106">
        <v>20</v>
      </c>
      <c r="E34" s="105">
        <v>8</v>
      </c>
      <c r="F34" s="105">
        <v>3</v>
      </c>
      <c r="G34" s="105">
        <v>0</v>
      </c>
      <c r="H34" s="105">
        <f t="shared" si="10"/>
        <v>28</v>
      </c>
      <c r="I34" s="105">
        <f t="shared" si="11"/>
        <v>3</v>
      </c>
      <c r="J34" s="105">
        <f t="shared" si="12"/>
        <v>31</v>
      </c>
      <c r="K34" s="104">
        <f t="shared" si="3"/>
        <v>9.6999999999999993</v>
      </c>
      <c r="L34" s="103">
        <f t="shared" si="4"/>
        <v>7.9</v>
      </c>
    </row>
    <row r="35" spans="2:12" ht="14.45" customHeight="1">
      <c r="B35" s="108" t="s">
        <v>94</v>
      </c>
      <c r="C35" s="107"/>
      <c r="D35" s="106">
        <v>10</v>
      </c>
      <c r="E35" s="105">
        <v>7</v>
      </c>
      <c r="F35" s="105">
        <v>1</v>
      </c>
      <c r="G35" s="105">
        <v>0</v>
      </c>
      <c r="H35" s="105">
        <f t="shared" si="10"/>
        <v>17</v>
      </c>
      <c r="I35" s="105">
        <f t="shared" si="11"/>
        <v>1</v>
      </c>
      <c r="J35" s="105">
        <f t="shared" si="12"/>
        <v>18</v>
      </c>
      <c r="K35" s="104">
        <f t="shared" si="3"/>
        <v>5.6</v>
      </c>
      <c r="L35" s="103">
        <f t="shared" si="4"/>
        <v>4.5999999999999996</v>
      </c>
    </row>
    <row r="36" spans="2:12" ht="14.45" customHeight="1">
      <c r="B36" s="108" t="s">
        <v>92</v>
      </c>
      <c r="C36" s="107"/>
      <c r="D36" s="106">
        <v>23</v>
      </c>
      <c r="E36" s="105">
        <v>6</v>
      </c>
      <c r="F36" s="105">
        <v>1</v>
      </c>
      <c r="G36" s="105">
        <v>0</v>
      </c>
      <c r="H36" s="105">
        <f t="shared" si="10"/>
        <v>29</v>
      </c>
      <c r="I36" s="105">
        <f t="shared" si="11"/>
        <v>1</v>
      </c>
      <c r="J36" s="105">
        <f t="shared" si="12"/>
        <v>30</v>
      </c>
      <c r="K36" s="104">
        <f t="shared" si="3"/>
        <v>3.3</v>
      </c>
      <c r="L36" s="103">
        <f t="shared" si="4"/>
        <v>7.6</v>
      </c>
    </row>
    <row r="37" spans="2:12" ht="14.45" customHeight="1">
      <c r="B37" s="108" t="s">
        <v>90</v>
      </c>
      <c r="C37" s="107"/>
      <c r="D37" s="106">
        <v>25</v>
      </c>
      <c r="E37" s="105">
        <v>10</v>
      </c>
      <c r="F37" s="105">
        <v>3</v>
      </c>
      <c r="G37" s="105">
        <v>0</v>
      </c>
      <c r="H37" s="105">
        <f t="shared" si="10"/>
        <v>35</v>
      </c>
      <c r="I37" s="105">
        <f t="shared" si="11"/>
        <v>3</v>
      </c>
      <c r="J37" s="105">
        <f t="shared" si="12"/>
        <v>38</v>
      </c>
      <c r="K37" s="104">
        <f t="shared" si="3"/>
        <v>7.9</v>
      </c>
      <c r="L37" s="103">
        <f t="shared" si="4"/>
        <v>9.6</v>
      </c>
    </row>
    <row r="38" spans="2:12" ht="14.45" customHeight="1">
      <c r="B38" s="102" t="s">
        <v>89</v>
      </c>
      <c r="C38" s="101"/>
      <c r="D38" s="100">
        <v>3</v>
      </c>
      <c r="E38" s="99">
        <v>0</v>
      </c>
      <c r="F38" s="99">
        <v>0</v>
      </c>
      <c r="G38" s="99">
        <v>0</v>
      </c>
      <c r="H38" s="99">
        <f t="shared" si="10"/>
        <v>3</v>
      </c>
      <c r="I38" s="99">
        <f t="shared" si="11"/>
        <v>0</v>
      </c>
      <c r="J38" s="99">
        <f t="shared" si="12"/>
        <v>3</v>
      </c>
      <c r="K38" s="98">
        <f t="shared" si="3"/>
        <v>0</v>
      </c>
      <c r="L38" s="97">
        <f t="shared" si="4"/>
        <v>0.8</v>
      </c>
    </row>
    <row r="39" spans="2:12" ht="14.45" customHeight="1">
      <c r="B39" s="96" t="s">
        <v>88</v>
      </c>
      <c r="C39" s="95"/>
      <c r="D39" s="94">
        <v>6</v>
      </c>
      <c r="E39" s="93">
        <v>2</v>
      </c>
      <c r="F39" s="93">
        <v>0</v>
      </c>
      <c r="G39" s="93">
        <v>0</v>
      </c>
      <c r="H39" s="93">
        <f t="shared" si="10"/>
        <v>8</v>
      </c>
      <c r="I39" s="93">
        <f t="shared" si="11"/>
        <v>0</v>
      </c>
      <c r="J39" s="93">
        <f t="shared" si="12"/>
        <v>8</v>
      </c>
      <c r="K39" s="92">
        <f t="shared" si="3"/>
        <v>0</v>
      </c>
      <c r="L39" s="91">
        <f t="shared" si="4"/>
        <v>2</v>
      </c>
    </row>
    <row r="40" spans="2:12" ht="14.45" customHeight="1">
      <c r="B40" s="96" t="s">
        <v>87</v>
      </c>
      <c r="C40" s="95"/>
      <c r="D40" s="94">
        <v>11</v>
      </c>
      <c r="E40" s="93">
        <v>1</v>
      </c>
      <c r="F40" s="93">
        <v>0</v>
      </c>
      <c r="G40" s="93">
        <v>0</v>
      </c>
      <c r="H40" s="93">
        <f t="shared" si="10"/>
        <v>12</v>
      </c>
      <c r="I40" s="93">
        <f t="shared" si="11"/>
        <v>0</v>
      </c>
      <c r="J40" s="93">
        <f t="shared" si="12"/>
        <v>12</v>
      </c>
      <c r="K40" s="92">
        <f t="shared" si="3"/>
        <v>0</v>
      </c>
      <c r="L40" s="91">
        <f t="shared" si="4"/>
        <v>3</v>
      </c>
    </row>
    <row r="41" spans="2:12" ht="14.45" customHeight="1">
      <c r="B41" s="96" t="s">
        <v>86</v>
      </c>
      <c r="C41" s="95"/>
      <c r="D41" s="94">
        <v>6</v>
      </c>
      <c r="E41" s="93">
        <v>1</v>
      </c>
      <c r="F41" s="93">
        <v>0</v>
      </c>
      <c r="G41" s="93">
        <v>0</v>
      </c>
      <c r="H41" s="93">
        <f t="shared" si="10"/>
        <v>7</v>
      </c>
      <c r="I41" s="93">
        <f t="shared" si="11"/>
        <v>0</v>
      </c>
      <c r="J41" s="93">
        <f t="shared" si="12"/>
        <v>7</v>
      </c>
      <c r="K41" s="92">
        <f t="shared" si="3"/>
        <v>0</v>
      </c>
      <c r="L41" s="91">
        <f t="shared" si="4"/>
        <v>1.8</v>
      </c>
    </row>
    <row r="42" spans="2:12" ht="14.45" customHeight="1">
      <c r="B42" s="96" t="s">
        <v>85</v>
      </c>
      <c r="C42" s="95"/>
      <c r="D42" s="94">
        <v>5</v>
      </c>
      <c r="E42" s="93">
        <v>0</v>
      </c>
      <c r="F42" s="93">
        <v>0</v>
      </c>
      <c r="G42" s="93">
        <v>0</v>
      </c>
      <c r="H42" s="93">
        <f t="shared" si="10"/>
        <v>5</v>
      </c>
      <c r="I42" s="93">
        <f t="shared" si="11"/>
        <v>0</v>
      </c>
      <c r="J42" s="93">
        <f t="shared" si="12"/>
        <v>5</v>
      </c>
      <c r="K42" s="92">
        <f t="shared" si="3"/>
        <v>0</v>
      </c>
      <c r="L42" s="91">
        <f t="shared" si="4"/>
        <v>1.3</v>
      </c>
    </row>
    <row r="43" spans="2:12" ht="14.45" customHeight="1">
      <c r="B43" s="90" t="s">
        <v>151</v>
      </c>
      <c r="C43" s="89"/>
      <c r="D43" s="88">
        <v>5</v>
      </c>
      <c r="E43" s="87">
        <v>1</v>
      </c>
      <c r="F43" s="87">
        <v>1</v>
      </c>
      <c r="G43" s="87">
        <v>0</v>
      </c>
      <c r="H43" s="87">
        <f t="shared" si="10"/>
        <v>6</v>
      </c>
      <c r="I43" s="87">
        <f t="shared" si="11"/>
        <v>1</v>
      </c>
      <c r="J43" s="87">
        <f t="shared" si="12"/>
        <v>7</v>
      </c>
      <c r="K43" s="86">
        <f t="shared" si="3"/>
        <v>14.3</v>
      </c>
      <c r="L43" s="85">
        <f t="shared" si="4"/>
        <v>1.8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36</v>
      </c>
      <c r="E44" s="81">
        <f t="shared" si="13"/>
        <v>5</v>
      </c>
      <c r="F44" s="81">
        <f t="shared" si="13"/>
        <v>1</v>
      </c>
      <c r="G44" s="81">
        <f t="shared" si="13"/>
        <v>0</v>
      </c>
      <c r="H44" s="81">
        <f t="shared" si="13"/>
        <v>41</v>
      </c>
      <c r="I44" s="81">
        <f t="shared" si="13"/>
        <v>1</v>
      </c>
      <c r="J44" s="81">
        <f t="shared" si="13"/>
        <v>42</v>
      </c>
      <c r="K44" s="80">
        <f t="shared" si="3"/>
        <v>2.4</v>
      </c>
      <c r="L44" s="79">
        <f t="shared" si="4"/>
        <v>10.7</v>
      </c>
    </row>
    <row r="45" spans="2:12" ht="14.45" customHeight="1" thickTop="1">
      <c r="B45" s="102" t="s">
        <v>82</v>
      </c>
      <c r="C45" s="101"/>
      <c r="D45" s="100">
        <v>2</v>
      </c>
      <c r="E45" s="99">
        <v>2</v>
      </c>
      <c r="F45" s="99">
        <v>0</v>
      </c>
      <c r="G45" s="99">
        <v>0</v>
      </c>
      <c r="H45" s="99">
        <f t="shared" ref="H45:H50" si="14">SUM(D45:E45)</f>
        <v>4</v>
      </c>
      <c r="I45" s="99">
        <f t="shared" ref="I45:I50" si="15">SUM(F45:G45)</f>
        <v>0</v>
      </c>
      <c r="J45" s="99">
        <f t="shared" ref="J45:J50" si="16">SUM(H45:I45)</f>
        <v>4</v>
      </c>
      <c r="K45" s="98">
        <f t="shared" si="3"/>
        <v>0</v>
      </c>
      <c r="L45" s="97">
        <f t="shared" si="4"/>
        <v>1</v>
      </c>
    </row>
    <row r="46" spans="2:12" ht="14.45" customHeight="1">
      <c r="B46" s="96" t="s">
        <v>81</v>
      </c>
      <c r="C46" s="95"/>
      <c r="D46" s="94">
        <v>1</v>
      </c>
      <c r="E46" s="93">
        <v>0</v>
      </c>
      <c r="F46" s="93">
        <v>0</v>
      </c>
      <c r="G46" s="93">
        <v>0</v>
      </c>
      <c r="H46" s="93">
        <f t="shared" si="14"/>
        <v>1</v>
      </c>
      <c r="I46" s="93">
        <f t="shared" si="15"/>
        <v>0</v>
      </c>
      <c r="J46" s="93">
        <f t="shared" si="16"/>
        <v>1</v>
      </c>
      <c r="K46" s="92">
        <f t="shared" si="3"/>
        <v>0</v>
      </c>
      <c r="L46" s="91">
        <f t="shared" si="4"/>
        <v>0.3</v>
      </c>
    </row>
    <row r="47" spans="2:12" ht="14.45" customHeight="1">
      <c r="B47" s="96" t="s">
        <v>80</v>
      </c>
      <c r="C47" s="95"/>
      <c r="D47" s="94">
        <v>2</v>
      </c>
      <c r="E47" s="93">
        <v>1</v>
      </c>
      <c r="F47" s="93">
        <v>0</v>
      </c>
      <c r="G47" s="93">
        <v>0</v>
      </c>
      <c r="H47" s="93">
        <f t="shared" si="14"/>
        <v>3</v>
      </c>
      <c r="I47" s="93">
        <f t="shared" si="15"/>
        <v>0</v>
      </c>
      <c r="J47" s="93">
        <f t="shared" si="16"/>
        <v>3</v>
      </c>
      <c r="K47" s="92">
        <f t="shared" si="3"/>
        <v>0</v>
      </c>
      <c r="L47" s="91">
        <f t="shared" si="4"/>
        <v>0.8</v>
      </c>
    </row>
    <row r="48" spans="2:12" ht="14.45" customHeight="1">
      <c r="B48" s="96" t="s">
        <v>79</v>
      </c>
      <c r="C48" s="95"/>
      <c r="D48" s="94">
        <v>2</v>
      </c>
      <c r="E48" s="93">
        <v>0</v>
      </c>
      <c r="F48" s="93">
        <v>0</v>
      </c>
      <c r="G48" s="93">
        <v>0</v>
      </c>
      <c r="H48" s="93">
        <f t="shared" si="14"/>
        <v>2</v>
      </c>
      <c r="I48" s="93">
        <f t="shared" si="15"/>
        <v>0</v>
      </c>
      <c r="J48" s="93">
        <f t="shared" si="16"/>
        <v>2</v>
      </c>
      <c r="K48" s="92">
        <f t="shared" si="3"/>
        <v>0</v>
      </c>
      <c r="L48" s="91">
        <f t="shared" si="4"/>
        <v>0.5</v>
      </c>
    </row>
    <row r="49" spans="2:13" ht="14.45" customHeight="1">
      <c r="B49" s="96" t="s">
        <v>78</v>
      </c>
      <c r="C49" s="95"/>
      <c r="D49" s="94">
        <v>7</v>
      </c>
      <c r="E49" s="93">
        <v>1</v>
      </c>
      <c r="F49" s="93">
        <v>0</v>
      </c>
      <c r="G49" s="93">
        <v>0</v>
      </c>
      <c r="H49" s="93">
        <f t="shared" si="14"/>
        <v>8</v>
      </c>
      <c r="I49" s="93">
        <f t="shared" si="15"/>
        <v>0</v>
      </c>
      <c r="J49" s="93">
        <f t="shared" si="16"/>
        <v>8</v>
      </c>
      <c r="K49" s="92">
        <f t="shared" si="3"/>
        <v>0</v>
      </c>
      <c r="L49" s="91">
        <f t="shared" si="4"/>
        <v>2</v>
      </c>
    </row>
    <row r="50" spans="2:13" ht="14.45" customHeight="1">
      <c r="B50" s="90" t="s">
        <v>150</v>
      </c>
      <c r="C50" s="89"/>
      <c r="D50" s="88">
        <v>1</v>
      </c>
      <c r="E50" s="87">
        <v>2</v>
      </c>
      <c r="F50" s="87">
        <v>0</v>
      </c>
      <c r="G50" s="87">
        <v>0</v>
      </c>
      <c r="H50" s="87">
        <f t="shared" si="14"/>
        <v>3</v>
      </c>
      <c r="I50" s="87">
        <f t="shared" si="15"/>
        <v>0</v>
      </c>
      <c r="J50" s="87">
        <f t="shared" si="16"/>
        <v>3</v>
      </c>
      <c r="K50" s="86">
        <f t="shared" si="3"/>
        <v>0</v>
      </c>
      <c r="L50" s="85">
        <f t="shared" si="4"/>
        <v>0.8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15</v>
      </c>
      <c r="E51" s="81">
        <f t="shared" si="17"/>
        <v>6</v>
      </c>
      <c r="F51" s="81">
        <f t="shared" si="17"/>
        <v>0</v>
      </c>
      <c r="G51" s="81">
        <f t="shared" si="17"/>
        <v>0</v>
      </c>
      <c r="H51" s="81">
        <f t="shared" si="17"/>
        <v>21</v>
      </c>
      <c r="I51" s="81">
        <f t="shared" si="17"/>
        <v>0</v>
      </c>
      <c r="J51" s="81">
        <f t="shared" si="17"/>
        <v>21</v>
      </c>
      <c r="K51" s="80">
        <f t="shared" si="3"/>
        <v>0</v>
      </c>
      <c r="L51" s="79">
        <f t="shared" si="4"/>
        <v>5.3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286</v>
      </c>
      <c r="E52" s="75">
        <f t="shared" si="18"/>
        <v>88</v>
      </c>
      <c r="F52" s="75">
        <f t="shared" si="18"/>
        <v>20</v>
      </c>
      <c r="G52" s="75">
        <f t="shared" si="18"/>
        <v>0</v>
      </c>
      <c r="H52" s="75">
        <f t="shared" si="18"/>
        <v>374</v>
      </c>
      <c r="I52" s="75">
        <f t="shared" si="18"/>
        <v>20</v>
      </c>
      <c r="J52" s="75">
        <f t="shared" si="18"/>
        <v>394</v>
      </c>
      <c r="K52" s="74">
        <f t="shared" si="3"/>
        <v>5.0999999999999996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47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117</v>
      </c>
      <c r="C16" s="101"/>
      <c r="D16" s="100">
        <v>13</v>
      </c>
      <c r="E16" s="99">
        <v>0</v>
      </c>
      <c r="F16" s="99">
        <v>5</v>
      </c>
      <c r="G16" s="99">
        <v>0</v>
      </c>
      <c r="H16" s="99">
        <f t="shared" ref="H16:H21" si="0">SUM(D16:E16)</f>
        <v>13</v>
      </c>
      <c r="I16" s="99">
        <f t="shared" ref="I16:I21" si="1">SUM(F16:G16)</f>
        <v>5</v>
      </c>
      <c r="J16" s="99">
        <f t="shared" ref="J16:J21" si="2">SUM(H16:I16)</f>
        <v>18</v>
      </c>
      <c r="K16" s="98">
        <f t="shared" ref="K16:K52" si="3">IF(J16=0,0,ROUND(I16/J16*100,1))</f>
        <v>27.8</v>
      </c>
      <c r="L16" s="97">
        <f t="shared" ref="L16:L52" si="4">IF(J16=0,0,ROUND(J16/$J$52*100,1))</f>
        <v>2.1</v>
      </c>
    </row>
    <row r="17" spans="2:12" ht="14.45" customHeight="1">
      <c r="B17" s="96" t="s">
        <v>116</v>
      </c>
      <c r="C17" s="95"/>
      <c r="D17" s="94">
        <v>11</v>
      </c>
      <c r="E17" s="93">
        <v>2</v>
      </c>
      <c r="F17" s="93">
        <v>5</v>
      </c>
      <c r="G17" s="93">
        <v>0</v>
      </c>
      <c r="H17" s="93">
        <f t="shared" si="0"/>
        <v>13</v>
      </c>
      <c r="I17" s="93">
        <f t="shared" si="1"/>
        <v>5</v>
      </c>
      <c r="J17" s="93">
        <f t="shared" si="2"/>
        <v>18</v>
      </c>
      <c r="K17" s="92">
        <f t="shared" si="3"/>
        <v>27.8</v>
      </c>
      <c r="L17" s="91">
        <f t="shared" si="4"/>
        <v>2.1</v>
      </c>
    </row>
    <row r="18" spans="2:12" ht="14.45" customHeight="1">
      <c r="B18" s="96" t="s">
        <v>115</v>
      </c>
      <c r="C18" s="95"/>
      <c r="D18" s="94">
        <v>12</v>
      </c>
      <c r="E18" s="93">
        <v>7</v>
      </c>
      <c r="F18" s="93">
        <v>2</v>
      </c>
      <c r="G18" s="93">
        <v>0</v>
      </c>
      <c r="H18" s="93">
        <f t="shared" si="0"/>
        <v>19</v>
      </c>
      <c r="I18" s="93">
        <f t="shared" si="1"/>
        <v>2</v>
      </c>
      <c r="J18" s="93">
        <f t="shared" si="2"/>
        <v>21</v>
      </c>
      <c r="K18" s="92">
        <f t="shared" si="3"/>
        <v>9.5</v>
      </c>
      <c r="L18" s="91">
        <f t="shared" si="4"/>
        <v>2.4</v>
      </c>
    </row>
    <row r="19" spans="2:12" ht="14.45" customHeight="1">
      <c r="B19" s="96" t="s">
        <v>114</v>
      </c>
      <c r="C19" s="95"/>
      <c r="D19" s="94">
        <v>25</v>
      </c>
      <c r="E19" s="93">
        <v>6</v>
      </c>
      <c r="F19" s="93">
        <v>2</v>
      </c>
      <c r="G19" s="93">
        <v>0</v>
      </c>
      <c r="H19" s="93">
        <f t="shared" si="0"/>
        <v>31</v>
      </c>
      <c r="I19" s="93">
        <f t="shared" si="1"/>
        <v>2</v>
      </c>
      <c r="J19" s="93">
        <f t="shared" si="2"/>
        <v>33</v>
      </c>
      <c r="K19" s="92">
        <f t="shared" si="3"/>
        <v>6.1</v>
      </c>
      <c r="L19" s="91">
        <f t="shared" si="4"/>
        <v>3.8</v>
      </c>
    </row>
    <row r="20" spans="2:12" ht="14.45" customHeight="1">
      <c r="B20" s="96" t="s">
        <v>113</v>
      </c>
      <c r="C20" s="95"/>
      <c r="D20" s="94">
        <v>19</v>
      </c>
      <c r="E20" s="93">
        <v>6</v>
      </c>
      <c r="F20" s="93">
        <v>0</v>
      </c>
      <c r="G20" s="93">
        <v>0</v>
      </c>
      <c r="H20" s="93">
        <f t="shared" si="0"/>
        <v>25</v>
      </c>
      <c r="I20" s="93">
        <f t="shared" si="1"/>
        <v>0</v>
      </c>
      <c r="J20" s="93">
        <f t="shared" si="2"/>
        <v>25</v>
      </c>
      <c r="K20" s="92">
        <f t="shared" si="3"/>
        <v>0</v>
      </c>
      <c r="L20" s="91">
        <f t="shared" si="4"/>
        <v>2.8</v>
      </c>
    </row>
    <row r="21" spans="2:12" ht="14.45" customHeight="1">
      <c r="B21" s="90" t="s">
        <v>112</v>
      </c>
      <c r="C21" s="89"/>
      <c r="D21" s="88">
        <v>11</v>
      </c>
      <c r="E21" s="87">
        <v>4</v>
      </c>
      <c r="F21" s="87">
        <v>1</v>
      </c>
      <c r="G21" s="87">
        <v>0</v>
      </c>
      <c r="H21" s="87">
        <f t="shared" si="0"/>
        <v>15</v>
      </c>
      <c r="I21" s="87">
        <f t="shared" si="1"/>
        <v>1</v>
      </c>
      <c r="J21" s="87">
        <f t="shared" si="2"/>
        <v>16</v>
      </c>
      <c r="K21" s="86">
        <f t="shared" si="3"/>
        <v>6.3</v>
      </c>
      <c r="L21" s="85">
        <f t="shared" si="4"/>
        <v>1.8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91</v>
      </c>
      <c r="E22" s="81">
        <f t="shared" si="5"/>
        <v>25</v>
      </c>
      <c r="F22" s="81">
        <f t="shared" si="5"/>
        <v>15</v>
      </c>
      <c r="G22" s="81">
        <f t="shared" si="5"/>
        <v>0</v>
      </c>
      <c r="H22" s="81">
        <f t="shared" si="5"/>
        <v>116</v>
      </c>
      <c r="I22" s="81">
        <f t="shared" si="5"/>
        <v>15</v>
      </c>
      <c r="J22" s="81">
        <f t="shared" si="5"/>
        <v>131</v>
      </c>
      <c r="K22" s="80">
        <f t="shared" si="3"/>
        <v>11.5</v>
      </c>
      <c r="L22" s="79">
        <f t="shared" si="4"/>
        <v>14.9</v>
      </c>
    </row>
    <row r="23" spans="2:12" ht="14.45" customHeight="1" thickTop="1">
      <c r="B23" s="102" t="s">
        <v>110</v>
      </c>
      <c r="C23" s="101"/>
      <c r="D23" s="100">
        <v>12</v>
      </c>
      <c r="E23" s="99">
        <v>8</v>
      </c>
      <c r="F23" s="99">
        <v>3</v>
      </c>
      <c r="G23" s="99">
        <v>0</v>
      </c>
      <c r="H23" s="99">
        <f t="shared" ref="H23:H28" si="6">SUM(D23:E23)</f>
        <v>20</v>
      </c>
      <c r="I23" s="99">
        <f t="shared" ref="I23:I28" si="7">SUM(F23:G23)</f>
        <v>3</v>
      </c>
      <c r="J23" s="99">
        <f t="shared" ref="J23:J28" si="8">SUM(H23:I23)</f>
        <v>23</v>
      </c>
      <c r="K23" s="98">
        <f t="shared" si="3"/>
        <v>13</v>
      </c>
      <c r="L23" s="97">
        <f t="shared" si="4"/>
        <v>2.6</v>
      </c>
    </row>
    <row r="24" spans="2:12" ht="14.45" customHeight="1">
      <c r="B24" s="96" t="s">
        <v>109</v>
      </c>
      <c r="C24" s="95"/>
      <c r="D24" s="94">
        <v>7</v>
      </c>
      <c r="E24" s="93">
        <v>3</v>
      </c>
      <c r="F24" s="93">
        <v>0</v>
      </c>
      <c r="G24" s="93">
        <v>0</v>
      </c>
      <c r="H24" s="93">
        <f t="shared" si="6"/>
        <v>10</v>
      </c>
      <c r="I24" s="93">
        <f t="shared" si="7"/>
        <v>0</v>
      </c>
      <c r="J24" s="93">
        <f t="shared" si="8"/>
        <v>10</v>
      </c>
      <c r="K24" s="92">
        <f t="shared" si="3"/>
        <v>0</v>
      </c>
      <c r="L24" s="91">
        <f t="shared" si="4"/>
        <v>1.1000000000000001</v>
      </c>
    </row>
    <row r="25" spans="2:12" ht="14.45" customHeight="1">
      <c r="B25" s="96" t="s">
        <v>108</v>
      </c>
      <c r="C25" s="95"/>
      <c r="D25" s="94">
        <v>12</v>
      </c>
      <c r="E25" s="93">
        <v>4</v>
      </c>
      <c r="F25" s="93">
        <v>2</v>
      </c>
      <c r="G25" s="93">
        <v>0</v>
      </c>
      <c r="H25" s="93">
        <f t="shared" si="6"/>
        <v>16</v>
      </c>
      <c r="I25" s="93">
        <f t="shared" si="7"/>
        <v>2</v>
      </c>
      <c r="J25" s="93">
        <f t="shared" si="8"/>
        <v>18</v>
      </c>
      <c r="K25" s="92">
        <f t="shared" si="3"/>
        <v>11.1</v>
      </c>
      <c r="L25" s="91">
        <f t="shared" si="4"/>
        <v>2.1</v>
      </c>
    </row>
    <row r="26" spans="2:12" ht="14.45" customHeight="1">
      <c r="B26" s="96" t="s">
        <v>107</v>
      </c>
      <c r="C26" s="95"/>
      <c r="D26" s="94">
        <v>9</v>
      </c>
      <c r="E26" s="93">
        <v>1</v>
      </c>
      <c r="F26" s="93">
        <v>0</v>
      </c>
      <c r="G26" s="93">
        <v>0</v>
      </c>
      <c r="H26" s="93">
        <f t="shared" si="6"/>
        <v>10</v>
      </c>
      <c r="I26" s="93">
        <f t="shared" si="7"/>
        <v>0</v>
      </c>
      <c r="J26" s="93">
        <f t="shared" si="8"/>
        <v>10</v>
      </c>
      <c r="K26" s="92">
        <f t="shared" si="3"/>
        <v>0</v>
      </c>
      <c r="L26" s="91">
        <f t="shared" si="4"/>
        <v>1.1000000000000001</v>
      </c>
    </row>
    <row r="27" spans="2:12" ht="14.45" customHeight="1">
      <c r="B27" s="96" t="s">
        <v>106</v>
      </c>
      <c r="C27" s="95"/>
      <c r="D27" s="94">
        <v>11</v>
      </c>
      <c r="E27" s="93">
        <v>4</v>
      </c>
      <c r="F27" s="93">
        <v>1</v>
      </c>
      <c r="G27" s="93">
        <v>0</v>
      </c>
      <c r="H27" s="93">
        <f t="shared" si="6"/>
        <v>15</v>
      </c>
      <c r="I27" s="93">
        <f t="shared" si="7"/>
        <v>1</v>
      </c>
      <c r="J27" s="93">
        <f t="shared" si="8"/>
        <v>16</v>
      </c>
      <c r="K27" s="92">
        <f t="shared" si="3"/>
        <v>6.3</v>
      </c>
      <c r="L27" s="91">
        <f t="shared" si="4"/>
        <v>1.8</v>
      </c>
    </row>
    <row r="28" spans="2:12" ht="14.45" customHeight="1">
      <c r="B28" s="90" t="s">
        <v>105</v>
      </c>
      <c r="C28" s="89"/>
      <c r="D28" s="88">
        <v>6</v>
      </c>
      <c r="E28" s="87">
        <v>1</v>
      </c>
      <c r="F28" s="87">
        <v>0</v>
      </c>
      <c r="G28" s="87">
        <v>1</v>
      </c>
      <c r="H28" s="87">
        <f t="shared" si="6"/>
        <v>7</v>
      </c>
      <c r="I28" s="87">
        <f t="shared" si="7"/>
        <v>1</v>
      </c>
      <c r="J28" s="87">
        <f t="shared" si="8"/>
        <v>8</v>
      </c>
      <c r="K28" s="86">
        <f t="shared" si="3"/>
        <v>12.5</v>
      </c>
      <c r="L28" s="85">
        <f t="shared" si="4"/>
        <v>0.9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57</v>
      </c>
      <c r="E29" s="81">
        <f t="shared" si="9"/>
        <v>21</v>
      </c>
      <c r="F29" s="81">
        <f t="shared" si="9"/>
        <v>6</v>
      </c>
      <c r="G29" s="81">
        <f t="shared" si="9"/>
        <v>1</v>
      </c>
      <c r="H29" s="81">
        <f t="shared" si="9"/>
        <v>78</v>
      </c>
      <c r="I29" s="81">
        <f t="shared" si="9"/>
        <v>7</v>
      </c>
      <c r="J29" s="81">
        <f t="shared" si="9"/>
        <v>85</v>
      </c>
      <c r="K29" s="80">
        <f t="shared" si="3"/>
        <v>8.1999999999999993</v>
      </c>
      <c r="L29" s="79">
        <f t="shared" si="4"/>
        <v>9.6999999999999993</v>
      </c>
    </row>
    <row r="30" spans="2:12" ht="14.45" customHeight="1" thickTop="1">
      <c r="B30" s="110" t="s">
        <v>103</v>
      </c>
      <c r="C30" s="109"/>
      <c r="D30" s="76">
        <v>34</v>
      </c>
      <c r="E30" s="75">
        <v>8</v>
      </c>
      <c r="F30" s="75">
        <v>4</v>
      </c>
      <c r="G30" s="75">
        <v>0</v>
      </c>
      <c r="H30" s="75">
        <f t="shared" ref="H30:H43" si="10">SUM(D30:E30)</f>
        <v>42</v>
      </c>
      <c r="I30" s="75">
        <f t="shared" ref="I30:I43" si="11">SUM(F30:G30)</f>
        <v>4</v>
      </c>
      <c r="J30" s="75">
        <f t="shared" ref="J30:J43" si="12">SUM(H30:I30)</f>
        <v>46</v>
      </c>
      <c r="K30" s="74">
        <f t="shared" si="3"/>
        <v>8.6999999999999993</v>
      </c>
      <c r="L30" s="73">
        <f t="shared" si="4"/>
        <v>5.2</v>
      </c>
    </row>
    <row r="31" spans="2:12" ht="14.45" customHeight="1">
      <c r="B31" s="108" t="s">
        <v>101</v>
      </c>
      <c r="C31" s="107"/>
      <c r="D31" s="106">
        <v>21</v>
      </c>
      <c r="E31" s="105">
        <v>7</v>
      </c>
      <c r="F31" s="105">
        <v>4</v>
      </c>
      <c r="G31" s="105">
        <v>0</v>
      </c>
      <c r="H31" s="105">
        <f t="shared" si="10"/>
        <v>28</v>
      </c>
      <c r="I31" s="105">
        <f t="shared" si="11"/>
        <v>4</v>
      </c>
      <c r="J31" s="105">
        <f t="shared" si="12"/>
        <v>32</v>
      </c>
      <c r="K31" s="104">
        <f t="shared" si="3"/>
        <v>12.5</v>
      </c>
      <c r="L31" s="103">
        <f t="shared" si="4"/>
        <v>3.6</v>
      </c>
    </row>
    <row r="32" spans="2:12" ht="14.45" customHeight="1">
      <c r="B32" s="108" t="s">
        <v>100</v>
      </c>
      <c r="C32" s="107"/>
      <c r="D32" s="106">
        <v>21</v>
      </c>
      <c r="E32" s="105">
        <v>7</v>
      </c>
      <c r="F32" s="105">
        <v>2</v>
      </c>
      <c r="G32" s="105">
        <v>0</v>
      </c>
      <c r="H32" s="105">
        <f t="shared" si="10"/>
        <v>28</v>
      </c>
      <c r="I32" s="105">
        <f t="shared" si="11"/>
        <v>2</v>
      </c>
      <c r="J32" s="105">
        <f t="shared" si="12"/>
        <v>30</v>
      </c>
      <c r="K32" s="104">
        <f t="shared" si="3"/>
        <v>6.7</v>
      </c>
      <c r="L32" s="103">
        <f t="shared" si="4"/>
        <v>3.4</v>
      </c>
    </row>
    <row r="33" spans="2:12" ht="14.45" customHeight="1">
      <c r="B33" s="108" t="s">
        <v>99</v>
      </c>
      <c r="C33" s="107"/>
      <c r="D33" s="106">
        <v>45</v>
      </c>
      <c r="E33" s="105">
        <v>8</v>
      </c>
      <c r="F33" s="105">
        <v>1</v>
      </c>
      <c r="G33" s="105">
        <v>0</v>
      </c>
      <c r="H33" s="105">
        <f t="shared" si="10"/>
        <v>53</v>
      </c>
      <c r="I33" s="105">
        <f t="shared" si="11"/>
        <v>1</v>
      </c>
      <c r="J33" s="105">
        <f t="shared" si="12"/>
        <v>54</v>
      </c>
      <c r="K33" s="104">
        <f t="shared" si="3"/>
        <v>1.9</v>
      </c>
      <c r="L33" s="103">
        <f t="shared" si="4"/>
        <v>6.2</v>
      </c>
    </row>
    <row r="34" spans="2:12" ht="14.45" customHeight="1">
      <c r="B34" s="108" t="s">
        <v>97</v>
      </c>
      <c r="C34" s="107"/>
      <c r="D34" s="106">
        <v>27</v>
      </c>
      <c r="E34" s="105">
        <v>7</v>
      </c>
      <c r="F34" s="105">
        <v>3</v>
      </c>
      <c r="G34" s="105">
        <v>0</v>
      </c>
      <c r="H34" s="105">
        <f t="shared" si="10"/>
        <v>34</v>
      </c>
      <c r="I34" s="105">
        <f t="shared" si="11"/>
        <v>3</v>
      </c>
      <c r="J34" s="105">
        <f t="shared" si="12"/>
        <v>37</v>
      </c>
      <c r="K34" s="104">
        <f t="shared" si="3"/>
        <v>8.1</v>
      </c>
      <c r="L34" s="103">
        <f t="shared" si="4"/>
        <v>4.2</v>
      </c>
    </row>
    <row r="35" spans="2:12" ht="14.45" customHeight="1">
      <c r="B35" s="108" t="s">
        <v>95</v>
      </c>
      <c r="C35" s="107"/>
      <c r="D35" s="106">
        <v>44</v>
      </c>
      <c r="E35" s="105">
        <v>18</v>
      </c>
      <c r="F35" s="105">
        <v>0</v>
      </c>
      <c r="G35" s="105">
        <v>1</v>
      </c>
      <c r="H35" s="105">
        <f t="shared" si="10"/>
        <v>62</v>
      </c>
      <c r="I35" s="105">
        <f t="shared" si="11"/>
        <v>1</v>
      </c>
      <c r="J35" s="105">
        <f t="shared" si="12"/>
        <v>63</v>
      </c>
      <c r="K35" s="104">
        <f t="shared" si="3"/>
        <v>1.6</v>
      </c>
      <c r="L35" s="103">
        <f t="shared" si="4"/>
        <v>7.2</v>
      </c>
    </row>
    <row r="36" spans="2:12" ht="14.45" customHeight="1">
      <c r="B36" s="108" t="s">
        <v>93</v>
      </c>
      <c r="C36" s="107"/>
      <c r="D36" s="106">
        <v>47</v>
      </c>
      <c r="E36" s="105">
        <v>15</v>
      </c>
      <c r="F36" s="105">
        <v>3</v>
      </c>
      <c r="G36" s="105">
        <v>0</v>
      </c>
      <c r="H36" s="105">
        <f t="shared" si="10"/>
        <v>62</v>
      </c>
      <c r="I36" s="105">
        <f t="shared" si="11"/>
        <v>3</v>
      </c>
      <c r="J36" s="105">
        <f t="shared" si="12"/>
        <v>65</v>
      </c>
      <c r="K36" s="104">
        <f t="shared" si="3"/>
        <v>4.5999999999999996</v>
      </c>
      <c r="L36" s="103">
        <f t="shared" si="4"/>
        <v>7.4</v>
      </c>
    </row>
    <row r="37" spans="2:12" ht="14.45" customHeight="1">
      <c r="B37" s="108" t="s">
        <v>91</v>
      </c>
      <c r="C37" s="107"/>
      <c r="D37" s="106">
        <v>50</v>
      </c>
      <c r="E37" s="105">
        <v>12</v>
      </c>
      <c r="F37" s="105">
        <v>3</v>
      </c>
      <c r="G37" s="105">
        <v>0</v>
      </c>
      <c r="H37" s="105">
        <f t="shared" si="10"/>
        <v>62</v>
      </c>
      <c r="I37" s="105">
        <f t="shared" si="11"/>
        <v>3</v>
      </c>
      <c r="J37" s="105">
        <f t="shared" si="12"/>
        <v>65</v>
      </c>
      <c r="K37" s="104">
        <f t="shared" si="3"/>
        <v>4.5999999999999996</v>
      </c>
      <c r="L37" s="103">
        <f t="shared" si="4"/>
        <v>7.4</v>
      </c>
    </row>
    <row r="38" spans="2:12" ht="14.45" customHeight="1">
      <c r="B38" s="102" t="s">
        <v>89</v>
      </c>
      <c r="C38" s="101"/>
      <c r="D38" s="100">
        <v>9</v>
      </c>
      <c r="E38" s="99">
        <v>2</v>
      </c>
      <c r="F38" s="99">
        <v>0</v>
      </c>
      <c r="G38" s="99">
        <v>0</v>
      </c>
      <c r="H38" s="99">
        <f t="shared" si="10"/>
        <v>11</v>
      </c>
      <c r="I38" s="99">
        <f t="shared" si="11"/>
        <v>0</v>
      </c>
      <c r="J38" s="99">
        <f t="shared" si="12"/>
        <v>11</v>
      </c>
      <c r="K38" s="98">
        <f t="shared" si="3"/>
        <v>0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v>24</v>
      </c>
      <c r="E39" s="93">
        <v>5</v>
      </c>
      <c r="F39" s="93">
        <v>1</v>
      </c>
      <c r="G39" s="93">
        <v>0</v>
      </c>
      <c r="H39" s="93">
        <f t="shared" si="10"/>
        <v>29</v>
      </c>
      <c r="I39" s="93">
        <f t="shared" si="11"/>
        <v>1</v>
      </c>
      <c r="J39" s="93">
        <f t="shared" si="12"/>
        <v>30</v>
      </c>
      <c r="K39" s="92">
        <f t="shared" si="3"/>
        <v>3.3</v>
      </c>
      <c r="L39" s="91">
        <f t="shared" si="4"/>
        <v>3.4</v>
      </c>
    </row>
    <row r="40" spans="2:12" ht="14.45" customHeight="1">
      <c r="B40" s="96" t="s">
        <v>87</v>
      </c>
      <c r="C40" s="95"/>
      <c r="D40" s="94">
        <v>18</v>
      </c>
      <c r="E40" s="93">
        <v>6</v>
      </c>
      <c r="F40" s="93">
        <v>0</v>
      </c>
      <c r="G40" s="93">
        <v>0</v>
      </c>
      <c r="H40" s="93">
        <f t="shared" si="10"/>
        <v>24</v>
      </c>
      <c r="I40" s="93">
        <f t="shared" si="11"/>
        <v>0</v>
      </c>
      <c r="J40" s="93">
        <f t="shared" si="12"/>
        <v>24</v>
      </c>
      <c r="K40" s="92">
        <f t="shared" si="3"/>
        <v>0</v>
      </c>
      <c r="L40" s="91">
        <f t="shared" si="4"/>
        <v>2.7</v>
      </c>
    </row>
    <row r="41" spans="2:12" ht="14.45" customHeight="1">
      <c r="B41" s="96" t="s">
        <v>86</v>
      </c>
      <c r="C41" s="95"/>
      <c r="D41" s="94">
        <v>20</v>
      </c>
      <c r="E41" s="93">
        <v>4</v>
      </c>
      <c r="F41" s="93">
        <v>0</v>
      </c>
      <c r="G41" s="93">
        <v>0</v>
      </c>
      <c r="H41" s="93">
        <f t="shared" si="10"/>
        <v>24</v>
      </c>
      <c r="I41" s="93">
        <f t="shared" si="11"/>
        <v>0</v>
      </c>
      <c r="J41" s="93">
        <f t="shared" si="12"/>
        <v>24</v>
      </c>
      <c r="K41" s="92">
        <f t="shared" si="3"/>
        <v>0</v>
      </c>
      <c r="L41" s="91">
        <f t="shared" si="4"/>
        <v>2.7</v>
      </c>
    </row>
    <row r="42" spans="2:12" ht="14.45" customHeight="1">
      <c r="B42" s="96" t="s">
        <v>85</v>
      </c>
      <c r="C42" s="95"/>
      <c r="D42" s="94">
        <v>33</v>
      </c>
      <c r="E42" s="93">
        <v>6</v>
      </c>
      <c r="F42" s="93">
        <v>1</v>
      </c>
      <c r="G42" s="93">
        <v>0</v>
      </c>
      <c r="H42" s="93">
        <f t="shared" si="10"/>
        <v>39</v>
      </c>
      <c r="I42" s="93">
        <f t="shared" si="11"/>
        <v>1</v>
      </c>
      <c r="J42" s="93">
        <f t="shared" si="12"/>
        <v>40</v>
      </c>
      <c r="K42" s="92">
        <f t="shared" si="3"/>
        <v>2.5</v>
      </c>
      <c r="L42" s="91">
        <f t="shared" si="4"/>
        <v>4.5999999999999996</v>
      </c>
    </row>
    <row r="43" spans="2:12" ht="14.45" customHeight="1">
      <c r="B43" s="90" t="s">
        <v>84</v>
      </c>
      <c r="C43" s="89"/>
      <c r="D43" s="88">
        <v>7</v>
      </c>
      <c r="E43" s="87">
        <v>3</v>
      </c>
      <c r="F43" s="87">
        <v>0</v>
      </c>
      <c r="G43" s="87">
        <v>0</v>
      </c>
      <c r="H43" s="87">
        <f t="shared" si="10"/>
        <v>10</v>
      </c>
      <c r="I43" s="87">
        <f t="shared" si="11"/>
        <v>0</v>
      </c>
      <c r="J43" s="87">
        <f t="shared" si="12"/>
        <v>10</v>
      </c>
      <c r="K43" s="86">
        <f t="shared" si="3"/>
        <v>0</v>
      </c>
      <c r="L43" s="85">
        <f t="shared" si="4"/>
        <v>1.1000000000000001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111</v>
      </c>
      <c r="E44" s="81">
        <f t="shared" si="13"/>
        <v>26</v>
      </c>
      <c r="F44" s="81">
        <f t="shared" si="13"/>
        <v>2</v>
      </c>
      <c r="G44" s="81">
        <f t="shared" si="13"/>
        <v>0</v>
      </c>
      <c r="H44" s="81">
        <f t="shared" si="13"/>
        <v>137</v>
      </c>
      <c r="I44" s="81">
        <f t="shared" si="13"/>
        <v>2</v>
      </c>
      <c r="J44" s="81">
        <f t="shared" si="13"/>
        <v>139</v>
      </c>
      <c r="K44" s="80">
        <f t="shared" si="3"/>
        <v>1.4</v>
      </c>
      <c r="L44" s="79">
        <f t="shared" si="4"/>
        <v>15.8</v>
      </c>
    </row>
    <row r="45" spans="2:12" ht="14.45" customHeight="1" thickTop="1">
      <c r="B45" s="102" t="s">
        <v>82</v>
      </c>
      <c r="C45" s="101"/>
      <c r="D45" s="100">
        <v>26</v>
      </c>
      <c r="E45" s="99">
        <v>2</v>
      </c>
      <c r="F45" s="99">
        <v>0</v>
      </c>
      <c r="G45" s="99">
        <v>0</v>
      </c>
      <c r="H45" s="99">
        <f t="shared" ref="H45:H50" si="14">SUM(D45:E45)</f>
        <v>28</v>
      </c>
      <c r="I45" s="99">
        <f t="shared" ref="I45:I50" si="15">SUM(F45:G45)</f>
        <v>0</v>
      </c>
      <c r="J45" s="99">
        <f t="shared" ref="J45:J50" si="16">SUM(H45:I45)</f>
        <v>28</v>
      </c>
      <c r="K45" s="98">
        <f t="shared" si="3"/>
        <v>0</v>
      </c>
      <c r="L45" s="97">
        <f t="shared" si="4"/>
        <v>3.2</v>
      </c>
    </row>
    <row r="46" spans="2:12" ht="14.45" customHeight="1">
      <c r="B46" s="96" t="s">
        <v>81</v>
      </c>
      <c r="C46" s="95"/>
      <c r="D46" s="94">
        <v>17</v>
      </c>
      <c r="E46" s="93">
        <v>1</v>
      </c>
      <c r="F46" s="93">
        <v>0</v>
      </c>
      <c r="G46" s="93">
        <v>0</v>
      </c>
      <c r="H46" s="93">
        <f t="shared" si="14"/>
        <v>18</v>
      </c>
      <c r="I46" s="93">
        <f t="shared" si="15"/>
        <v>0</v>
      </c>
      <c r="J46" s="93">
        <f t="shared" si="16"/>
        <v>18</v>
      </c>
      <c r="K46" s="92">
        <f t="shared" si="3"/>
        <v>0</v>
      </c>
      <c r="L46" s="91">
        <f t="shared" si="4"/>
        <v>2.1</v>
      </c>
    </row>
    <row r="47" spans="2:12" ht="14.45" customHeight="1">
      <c r="B47" s="96" t="s">
        <v>80</v>
      </c>
      <c r="C47" s="95"/>
      <c r="D47" s="94">
        <v>24</v>
      </c>
      <c r="E47" s="93">
        <v>2</v>
      </c>
      <c r="F47" s="93">
        <v>0</v>
      </c>
      <c r="G47" s="93">
        <v>0</v>
      </c>
      <c r="H47" s="93">
        <f t="shared" si="14"/>
        <v>26</v>
      </c>
      <c r="I47" s="93">
        <f t="shared" si="15"/>
        <v>0</v>
      </c>
      <c r="J47" s="93">
        <f t="shared" si="16"/>
        <v>26</v>
      </c>
      <c r="K47" s="92">
        <f t="shared" si="3"/>
        <v>0</v>
      </c>
      <c r="L47" s="91">
        <f t="shared" si="4"/>
        <v>3</v>
      </c>
    </row>
    <row r="48" spans="2:12" ht="14.45" customHeight="1">
      <c r="B48" s="96" t="s">
        <v>79</v>
      </c>
      <c r="C48" s="95"/>
      <c r="D48" s="94">
        <v>14</v>
      </c>
      <c r="E48" s="93">
        <v>4</v>
      </c>
      <c r="F48" s="93">
        <v>0</v>
      </c>
      <c r="G48" s="93">
        <v>0</v>
      </c>
      <c r="H48" s="93">
        <f t="shared" si="14"/>
        <v>18</v>
      </c>
      <c r="I48" s="93">
        <f t="shared" si="15"/>
        <v>0</v>
      </c>
      <c r="J48" s="93">
        <f t="shared" si="16"/>
        <v>18</v>
      </c>
      <c r="K48" s="92">
        <f t="shared" si="3"/>
        <v>0</v>
      </c>
      <c r="L48" s="91">
        <f t="shared" si="4"/>
        <v>2.1</v>
      </c>
    </row>
    <row r="49" spans="2:13" ht="14.45" customHeight="1">
      <c r="B49" s="96" t="s">
        <v>78</v>
      </c>
      <c r="C49" s="95"/>
      <c r="D49" s="94">
        <v>25</v>
      </c>
      <c r="E49" s="93">
        <v>0</v>
      </c>
      <c r="F49" s="93">
        <v>0</v>
      </c>
      <c r="G49" s="93">
        <v>0</v>
      </c>
      <c r="H49" s="93">
        <f t="shared" si="14"/>
        <v>25</v>
      </c>
      <c r="I49" s="93">
        <f t="shared" si="15"/>
        <v>0</v>
      </c>
      <c r="J49" s="93">
        <f t="shared" si="16"/>
        <v>25</v>
      </c>
      <c r="K49" s="92">
        <f t="shared" si="3"/>
        <v>0</v>
      </c>
      <c r="L49" s="91">
        <f t="shared" si="4"/>
        <v>2.8</v>
      </c>
    </row>
    <row r="50" spans="2:13" ht="14.45" customHeight="1">
      <c r="B50" s="90" t="s">
        <v>77</v>
      </c>
      <c r="C50" s="89"/>
      <c r="D50" s="88">
        <v>13</v>
      </c>
      <c r="E50" s="87">
        <v>3</v>
      </c>
      <c r="F50" s="87">
        <v>0</v>
      </c>
      <c r="G50" s="87">
        <v>0</v>
      </c>
      <c r="H50" s="87">
        <f t="shared" si="14"/>
        <v>16</v>
      </c>
      <c r="I50" s="87">
        <f t="shared" si="15"/>
        <v>0</v>
      </c>
      <c r="J50" s="87">
        <f t="shared" si="16"/>
        <v>16</v>
      </c>
      <c r="K50" s="86">
        <f t="shared" si="3"/>
        <v>0</v>
      </c>
      <c r="L50" s="85">
        <f t="shared" si="4"/>
        <v>1.8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119</v>
      </c>
      <c r="E51" s="81">
        <f t="shared" si="17"/>
        <v>12</v>
      </c>
      <c r="F51" s="81">
        <f t="shared" si="17"/>
        <v>0</v>
      </c>
      <c r="G51" s="81">
        <f t="shared" si="17"/>
        <v>0</v>
      </c>
      <c r="H51" s="81">
        <f t="shared" si="17"/>
        <v>131</v>
      </c>
      <c r="I51" s="81">
        <f t="shared" si="17"/>
        <v>0</v>
      </c>
      <c r="J51" s="81">
        <f t="shared" si="17"/>
        <v>131</v>
      </c>
      <c r="K51" s="80">
        <f t="shared" si="3"/>
        <v>0</v>
      </c>
      <c r="L51" s="79">
        <f t="shared" si="4"/>
        <v>14.9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667</v>
      </c>
      <c r="E52" s="75">
        <f t="shared" si="18"/>
        <v>166</v>
      </c>
      <c r="F52" s="75">
        <f t="shared" si="18"/>
        <v>43</v>
      </c>
      <c r="G52" s="75">
        <f t="shared" si="18"/>
        <v>2</v>
      </c>
      <c r="H52" s="75">
        <f t="shared" si="18"/>
        <v>833</v>
      </c>
      <c r="I52" s="75">
        <f t="shared" si="18"/>
        <v>45</v>
      </c>
      <c r="J52" s="75">
        <f t="shared" si="18"/>
        <v>878</v>
      </c>
      <c r="K52" s="74">
        <f t="shared" si="3"/>
        <v>5.0999999999999996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N54"/>
  <sheetViews>
    <sheetView showGridLines="0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48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54</v>
      </c>
      <c r="E16" s="99">
        <v>11</v>
      </c>
      <c r="F16" s="99">
        <v>12</v>
      </c>
      <c r="G16" s="99">
        <v>0</v>
      </c>
      <c r="H16" s="99">
        <f t="shared" ref="H16:H21" si="0">SUM(D16:E16)</f>
        <v>65</v>
      </c>
      <c r="I16" s="99">
        <f t="shared" ref="I16:I21" si="1">SUM(F16:G16)</f>
        <v>12</v>
      </c>
      <c r="J16" s="99">
        <f t="shared" ref="J16:J21" si="2">SUM(H16:I16)</f>
        <v>77</v>
      </c>
      <c r="K16" s="98">
        <f t="shared" ref="K16:K52" si="3">IF(J16=0,0,ROUND(I16/J16*100,1))</f>
        <v>15.6</v>
      </c>
      <c r="L16" s="97">
        <f t="shared" ref="L16:L52" si="4">IF(J16=0,0,ROUND(J16/$J$52*100,1))</f>
        <v>1.6</v>
      </c>
    </row>
    <row r="17" spans="2:12" ht="14.45" customHeight="1">
      <c r="B17" s="96" t="s">
        <v>147</v>
      </c>
      <c r="C17" s="95"/>
      <c r="D17" s="94">
        <v>64</v>
      </c>
      <c r="E17" s="93">
        <v>8</v>
      </c>
      <c r="F17" s="93">
        <v>8</v>
      </c>
      <c r="G17" s="93">
        <v>2</v>
      </c>
      <c r="H17" s="93">
        <f t="shared" si="0"/>
        <v>72</v>
      </c>
      <c r="I17" s="93">
        <f t="shared" si="1"/>
        <v>10</v>
      </c>
      <c r="J17" s="93">
        <f t="shared" si="2"/>
        <v>82</v>
      </c>
      <c r="K17" s="92">
        <f t="shared" si="3"/>
        <v>12.2</v>
      </c>
      <c r="L17" s="91">
        <f t="shared" si="4"/>
        <v>1.7</v>
      </c>
    </row>
    <row r="18" spans="2:12" ht="14.45" customHeight="1">
      <c r="B18" s="96" t="s">
        <v>146</v>
      </c>
      <c r="C18" s="95"/>
      <c r="D18" s="94">
        <v>50</v>
      </c>
      <c r="E18" s="93">
        <v>4</v>
      </c>
      <c r="F18" s="93">
        <v>1</v>
      </c>
      <c r="G18" s="93">
        <v>0</v>
      </c>
      <c r="H18" s="93">
        <f t="shared" si="0"/>
        <v>54</v>
      </c>
      <c r="I18" s="93">
        <f t="shared" si="1"/>
        <v>1</v>
      </c>
      <c r="J18" s="93">
        <f t="shared" si="2"/>
        <v>55</v>
      </c>
      <c r="K18" s="92">
        <f t="shared" si="3"/>
        <v>1.8</v>
      </c>
      <c r="L18" s="91">
        <f t="shared" si="4"/>
        <v>1.1000000000000001</v>
      </c>
    </row>
    <row r="19" spans="2:12" ht="14.45" customHeight="1">
      <c r="B19" s="96" t="s">
        <v>145</v>
      </c>
      <c r="C19" s="95"/>
      <c r="D19" s="94">
        <v>66</v>
      </c>
      <c r="E19" s="93">
        <v>18</v>
      </c>
      <c r="F19" s="93">
        <v>10</v>
      </c>
      <c r="G19" s="93">
        <v>0</v>
      </c>
      <c r="H19" s="93">
        <f t="shared" si="0"/>
        <v>84</v>
      </c>
      <c r="I19" s="93">
        <f t="shared" si="1"/>
        <v>10</v>
      </c>
      <c r="J19" s="93">
        <f t="shared" si="2"/>
        <v>94</v>
      </c>
      <c r="K19" s="92">
        <f t="shared" si="3"/>
        <v>10.6</v>
      </c>
      <c r="L19" s="91">
        <f t="shared" si="4"/>
        <v>1.9</v>
      </c>
    </row>
    <row r="20" spans="2:12" ht="14.45" customHeight="1">
      <c r="B20" s="96" t="s">
        <v>144</v>
      </c>
      <c r="C20" s="95"/>
      <c r="D20" s="94">
        <v>69</v>
      </c>
      <c r="E20" s="93">
        <v>14</v>
      </c>
      <c r="F20" s="93">
        <v>8</v>
      </c>
      <c r="G20" s="93">
        <v>0</v>
      </c>
      <c r="H20" s="93">
        <f t="shared" si="0"/>
        <v>83</v>
      </c>
      <c r="I20" s="93">
        <f t="shared" si="1"/>
        <v>8</v>
      </c>
      <c r="J20" s="93">
        <f t="shared" si="2"/>
        <v>91</v>
      </c>
      <c r="K20" s="92">
        <f t="shared" si="3"/>
        <v>8.8000000000000007</v>
      </c>
      <c r="L20" s="91">
        <f t="shared" si="4"/>
        <v>1.9</v>
      </c>
    </row>
    <row r="21" spans="2:12" ht="14.45" customHeight="1">
      <c r="B21" s="90" t="s">
        <v>143</v>
      </c>
      <c r="C21" s="89"/>
      <c r="D21" s="88">
        <v>65</v>
      </c>
      <c r="E21" s="87">
        <v>12</v>
      </c>
      <c r="F21" s="87">
        <v>7</v>
      </c>
      <c r="G21" s="87">
        <v>1</v>
      </c>
      <c r="H21" s="87">
        <f t="shared" si="0"/>
        <v>77</v>
      </c>
      <c r="I21" s="87">
        <f t="shared" si="1"/>
        <v>8</v>
      </c>
      <c r="J21" s="87">
        <f t="shared" si="2"/>
        <v>85</v>
      </c>
      <c r="K21" s="86">
        <f t="shared" si="3"/>
        <v>9.4</v>
      </c>
      <c r="L21" s="85">
        <f t="shared" si="4"/>
        <v>1.7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368</v>
      </c>
      <c r="E22" s="81">
        <f t="shared" si="5"/>
        <v>67</v>
      </c>
      <c r="F22" s="81">
        <f t="shared" si="5"/>
        <v>46</v>
      </c>
      <c r="G22" s="81">
        <f t="shared" si="5"/>
        <v>3</v>
      </c>
      <c r="H22" s="81">
        <f t="shared" si="5"/>
        <v>435</v>
      </c>
      <c r="I22" s="81">
        <f t="shared" si="5"/>
        <v>49</v>
      </c>
      <c r="J22" s="81">
        <f t="shared" si="5"/>
        <v>484</v>
      </c>
      <c r="K22" s="80">
        <f t="shared" si="3"/>
        <v>10.1</v>
      </c>
      <c r="L22" s="79">
        <f t="shared" si="4"/>
        <v>9.9</v>
      </c>
    </row>
    <row r="23" spans="2:12" ht="14.45" customHeight="1" thickTop="1">
      <c r="B23" s="102" t="s">
        <v>110</v>
      </c>
      <c r="C23" s="101"/>
      <c r="D23" s="100">
        <v>62</v>
      </c>
      <c r="E23" s="99">
        <v>13</v>
      </c>
      <c r="F23" s="99">
        <v>5</v>
      </c>
      <c r="G23" s="99">
        <v>1</v>
      </c>
      <c r="H23" s="99">
        <f t="shared" ref="H23:H28" si="6">SUM(D23:E23)</f>
        <v>75</v>
      </c>
      <c r="I23" s="99">
        <f t="shared" ref="I23:I28" si="7">SUM(F23:G23)</f>
        <v>6</v>
      </c>
      <c r="J23" s="99">
        <f t="shared" ref="J23:J28" si="8">SUM(H23:I23)</f>
        <v>81</v>
      </c>
      <c r="K23" s="98">
        <f t="shared" si="3"/>
        <v>7.4</v>
      </c>
      <c r="L23" s="97">
        <f t="shared" si="4"/>
        <v>1.6</v>
      </c>
    </row>
    <row r="24" spans="2:12" ht="14.45" customHeight="1">
      <c r="B24" s="96" t="s">
        <v>109</v>
      </c>
      <c r="C24" s="95"/>
      <c r="D24" s="94">
        <v>45</v>
      </c>
      <c r="E24" s="93">
        <v>9</v>
      </c>
      <c r="F24" s="93">
        <v>8</v>
      </c>
      <c r="G24" s="93">
        <v>0</v>
      </c>
      <c r="H24" s="93">
        <f t="shared" si="6"/>
        <v>54</v>
      </c>
      <c r="I24" s="93">
        <f t="shared" si="7"/>
        <v>8</v>
      </c>
      <c r="J24" s="93">
        <f t="shared" si="8"/>
        <v>62</v>
      </c>
      <c r="K24" s="92">
        <f t="shared" si="3"/>
        <v>12.9</v>
      </c>
      <c r="L24" s="91">
        <f t="shared" si="4"/>
        <v>1.3</v>
      </c>
    </row>
    <row r="25" spans="2:12" ht="14.45" customHeight="1">
      <c r="B25" s="96" t="s">
        <v>108</v>
      </c>
      <c r="C25" s="95"/>
      <c r="D25" s="94">
        <v>50</v>
      </c>
      <c r="E25" s="93">
        <v>11</v>
      </c>
      <c r="F25" s="93">
        <v>8</v>
      </c>
      <c r="G25" s="93">
        <v>0</v>
      </c>
      <c r="H25" s="93">
        <f t="shared" si="6"/>
        <v>61</v>
      </c>
      <c r="I25" s="93">
        <f t="shared" si="7"/>
        <v>8</v>
      </c>
      <c r="J25" s="93">
        <f t="shared" si="8"/>
        <v>69</v>
      </c>
      <c r="K25" s="92">
        <f t="shared" si="3"/>
        <v>11.6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v>49</v>
      </c>
      <c r="E26" s="93">
        <v>19</v>
      </c>
      <c r="F26" s="93">
        <v>8</v>
      </c>
      <c r="G26" s="93">
        <v>2</v>
      </c>
      <c r="H26" s="93">
        <f t="shared" si="6"/>
        <v>68</v>
      </c>
      <c r="I26" s="93">
        <f t="shared" si="7"/>
        <v>10</v>
      </c>
      <c r="J26" s="93">
        <f t="shared" si="8"/>
        <v>78</v>
      </c>
      <c r="K26" s="92">
        <f t="shared" si="3"/>
        <v>12.8</v>
      </c>
      <c r="L26" s="91">
        <f t="shared" si="4"/>
        <v>1.6</v>
      </c>
    </row>
    <row r="27" spans="2:12" ht="14.45" customHeight="1">
      <c r="B27" s="96" t="s">
        <v>106</v>
      </c>
      <c r="C27" s="95"/>
      <c r="D27" s="94">
        <v>37</v>
      </c>
      <c r="E27" s="93">
        <v>10</v>
      </c>
      <c r="F27" s="93">
        <v>12</v>
      </c>
      <c r="G27" s="93">
        <v>0</v>
      </c>
      <c r="H27" s="93">
        <f t="shared" si="6"/>
        <v>47</v>
      </c>
      <c r="I27" s="93">
        <f t="shared" si="7"/>
        <v>12</v>
      </c>
      <c r="J27" s="93">
        <f t="shared" si="8"/>
        <v>59</v>
      </c>
      <c r="K27" s="92">
        <f t="shared" si="3"/>
        <v>20.3</v>
      </c>
      <c r="L27" s="91">
        <f t="shared" si="4"/>
        <v>1.2</v>
      </c>
    </row>
    <row r="28" spans="2:12" ht="14.45" customHeight="1">
      <c r="B28" s="90" t="s">
        <v>142</v>
      </c>
      <c r="C28" s="89"/>
      <c r="D28" s="88">
        <v>43</v>
      </c>
      <c r="E28" s="87">
        <v>12</v>
      </c>
      <c r="F28" s="87">
        <v>3</v>
      </c>
      <c r="G28" s="87">
        <v>0</v>
      </c>
      <c r="H28" s="87">
        <f t="shared" si="6"/>
        <v>55</v>
      </c>
      <c r="I28" s="87">
        <f t="shared" si="7"/>
        <v>3</v>
      </c>
      <c r="J28" s="87">
        <f t="shared" si="8"/>
        <v>58</v>
      </c>
      <c r="K28" s="86">
        <f t="shared" si="3"/>
        <v>5.2</v>
      </c>
      <c r="L28" s="85">
        <f t="shared" si="4"/>
        <v>1.2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286</v>
      </c>
      <c r="E29" s="81">
        <f t="shared" si="9"/>
        <v>74</v>
      </c>
      <c r="F29" s="81">
        <f t="shared" si="9"/>
        <v>44</v>
      </c>
      <c r="G29" s="81">
        <f t="shared" si="9"/>
        <v>3</v>
      </c>
      <c r="H29" s="81">
        <f t="shared" si="9"/>
        <v>360</v>
      </c>
      <c r="I29" s="81">
        <f t="shared" si="9"/>
        <v>47</v>
      </c>
      <c r="J29" s="81">
        <f t="shared" si="9"/>
        <v>407</v>
      </c>
      <c r="K29" s="80">
        <f t="shared" si="3"/>
        <v>11.5</v>
      </c>
      <c r="L29" s="79">
        <f t="shared" si="4"/>
        <v>8.3000000000000007</v>
      </c>
    </row>
    <row r="30" spans="2:12" ht="14.45" customHeight="1" thickTop="1">
      <c r="B30" s="110" t="s">
        <v>141</v>
      </c>
      <c r="C30" s="109"/>
      <c r="D30" s="76">
        <v>220</v>
      </c>
      <c r="E30" s="75">
        <v>58</v>
      </c>
      <c r="F30" s="75">
        <v>45</v>
      </c>
      <c r="G30" s="75">
        <v>1</v>
      </c>
      <c r="H30" s="75">
        <f t="shared" ref="H30:H43" si="10">SUM(D30:E30)</f>
        <v>278</v>
      </c>
      <c r="I30" s="75">
        <f t="shared" ref="I30:I43" si="11">SUM(F30:G30)</f>
        <v>46</v>
      </c>
      <c r="J30" s="75">
        <f t="shared" ref="J30:J43" si="12">SUM(H30:I30)</f>
        <v>324</v>
      </c>
      <c r="K30" s="74">
        <f t="shared" si="3"/>
        <v>14.2</v>
      </c>
      <c r="L30" s="73">
        <f t="shared" si="4"/>
        <v>6.6</v>
      </c>
    </row>
    <row r="31" spans="2:12" ht="14.45" customHeight="1">
      <c r="B31" s="108" t="s">
        <v>140</v>
      </c>
      <c r="C31" s="107"/>
      <c r="D31" s="106">
        <v>177</v>
      </c>
      <c r="E31" s="105">
        <v>52</v>
      </c>
      <c r="F31" s="105">
        <v>70</v>
      </c>
      <c r="G31" s="105">
        <v>2</v>
      </c>
      <c r="H31" s="105">
        <f t="shared" si="10"/>
        <v>229</v>
      </c>
      <c r="I31" s="105">
        <f t="shared" si="11"/>
        <v>72</v>
      </c>
      <c r="J31" s="105">
        <f t="shared" si="12"/>
        <v>301</v>
      </c>
      <c r="K31" s="104">
        <f t="shared" si="3"/>
        <v>23.9</v>
      </c>
      <c r="L31" s="103">
        <f t="shared" si="4"/>
        <v>6.1</v>
      </c>
    </row>
    <row r="32" spans="2:12" ht="14.45" customHeight="1">
      <c r="B32" s="108" t="s">
        <v>138</v>
      </c>
      <c r="C32" s="107"/>
      <c r="D32" s="106">
        <v>150</v>
      </c>
      <c r="E32" s="105">
        <v>57</v>
      </c>
      <c r="F32" s="105">
        <v>58</v>
      </c>
      <c r="G32" s="105">
        <v>2</v>
      </c>
      <c r="H32" s="105">
        <f t="shared" si="10"/>
        <v>207</v>
      </c>
      <c r="I32" s="105">
        <f t="shared" si="11"/>
        <v>60</v>
      </c>
      <c r="J32" s="105">
        <f t="shared" si="12"/>
        <v>267</v>
      </c>
      <c r="K32" s="104">
        <f t="shared" si="3"/>
        <v>22.5</v>
      </c>
      <c r="L32" s="103">
        <f t="shared" si="4"/>
        <v>5.4</v>
      </c>
    </row>
    <row r="33" spans="2:12" ht="14.45" customHeight="1">
      <c r="B33" s="108" t="s">
        <v>136</v>
      </c>
      <c r="C33" s="107"/>
      <c r="D33" s="106">
        <v>202</v>
      </c>
      <c r="E33" s="105">
        <v>38</v>
      </c>
      <c r="F33" s="105">
        <v>41</v>
      </c>
      <c r="G33" s="105">
        <v>3</v>
      </c>
      <c r="H33" s="105">
        <f t="shared" si="10"/>
        <v>240</v>
      </c>
      <c r="I33" s="105">
        <f t="shared" si="11"/>
        <v>44</v>
      </c>
      <c r="J33" s="105">
        <f t="shared" si="12"/>
        <v>284</v>
      </c>
      <c r="K33" s="104">
        <f t="shared" si="3"/>
        <v>15.5</v>
      </c>
      <c r="L33" s="103">
        <f t="shared" si="4"/>
        <v>5.8</v>
      </c>
    </row>
    <row r="34" spans="2:12" ht="14.45" customHeight="1">
      <c r="B34" s="108" t="s">
        <v>135</v>
      </c>
      <c r="C34" s="107"/>
      <c r="D34" s="106">
        <v>202</v>
      </c>
      <c r="E34" s="105">
        <v>41</v>
      </c>
      <c r="F34" s="105">
        <v>59</v>
      </c>
      <c r="G34" s="105">
        <v>3</v>
      </c>
      <c r="H34" s="105">
        <f t="shared" si="10"/>
        <v>243</v>
      </c>
      <c r="I34" s="105">
        <f t="shared" si="11"/>
        <v>62</v>
      </c>
      <c r="J34" s="105">
        <f t="shared" si="12"/>
        <v>305</v>
      </c>
      <c r="K34" s="104">
        <f t="shared" si="3"/>
        <v>20.3</v>
      </c>
      <c r="L34" s="103">
        <f t="shared" si="4"/>
        <v>6.2</v>
      </c>
    </row>
    <row r="35" spans="2:12" ht="14.45" customHeight="1">
      <c r="B35" s="108" t="s">
        <v>134</v>
      </c>
      <c r="C35" s="107"/>
      <c r="D35" s="106">
        <v>279</v>
      </c>
      <c r="E35" s="105">
        <v>64</v>
      </c>
      <c r="F35" s="105">
        <v>46</v>
      </c>
      <c r="G35" s="105">
        <v>3</v>
      </c>
      <c r="H35" s="105">
        <f t="shared" si="10"/>
        <v>343</v>
      </c>
      <c r="I35" s="105">
        <f t="shared" si="11"/>
        <v>49</v>
      </c>
      <c r="J35" s="105">
        <f t="shared" si="12"/>
        <v>392</v>
      </c>
      <c r="K35" s="104">
        <f t="shared" si="3"/>
        <v>12.5</v>
      </c>
      <c r="L35" s="103">
        <f t="shared" si="4"/>
        <v>8</v>
      </c>
    </row>
    <row r="36" spans="2:12" ht="14.45" customHeight="1">
      <c r="B36" s="108" t="s">
        <v>133</v>
      </c>
      <c r="C36" s="107"/>
      <c r="D36" s="106">
        <v>330</v>
      </c>
      <c r="E36" s="105">
        <v>54</v>
      </c>
      <c r="F36" s="105">
        <v>47</v>
      </c>
      <c r="G36" s="105">
        <v>9</v>
      </c>
      <c r="H36" s="105">
        <f t="shared" si="10"/>
        <v>384</v>
      </c>
      <c r="I36" s="105">
        <f t="shared" si="11"/>
        <v>56</v>
      </c>
      <c r="J36" s="105">
        <f t="shared" si="12"/>
        <v>440</v>
      </c>
      <c r="K36" s="104">
        <f t="shared" si="3"/>
        <v>12.7</v>
      </c>
      <c r="L36" s="103">
        <f t="shared" si="4"/>
        <v>9</v>
      </c>
    </row>
    <row r="37" spans="2:12" ht="14.45" customHeight="1">
      <c r="B37" s="108" t="s">
        <v>132</v>
      </c>
      <c r="C37" s="107"/>
      <c r="D37" s="106">
        <v>374</v>
      </c>
      <c r="E37" s="105">
        <v>81</v>
      </c>
      <c r="F37" s="105">
        <v>41</v>
      </c>
      <c r="G37" s="105">
        <v>5</v>
      </c>
      <c r="H37" s="105">
        <f t="shared" si="10"/>
        <v>455</v>
      </c>
      <c r="I37" s="105">
        <f t="shared" si="11"/>
        <v>46</v>
      </c>
      <c r="J37" s="105">
        <f t="shared" si="12"/>
        <v>501</v>
      </c>
      <c r="K37" s="104">
        <f t="shared" si="3"/>
        <v>9.1999999999999993</v>
      </c>
      <c r="L37" s="103">
        <f t="shared" si="4"/>
        <v>10.199999999999999</v>
      </c>
    </row>
    <row r="38" spans="2:12" ht="14.45" customHeight="1">
      <c r="B38" s="102" t="s">
        <v>89</v>
      </c>
      <c r="C38" s="101"/>
      <c r="D38" s="100">
        <v>93</v>
      </c>
      <c r="E38" s="99">
        <v>10</v>
      </c>
      <c r="F38" s="99">
        <v>3</v>
      </c>
      <c r="G38" s="99">
        <v>2</v>
      </c>
      <c r="H38" s="99">
        <f t="shared" si="10"/>
        <v>103</v>
      </c>
      <c r="I38" s="99">
        <f t="shared" si="11"/>
        <v>5</v>
      </c>
      <c r="J38" s="99">
        <f t="shared" si="12"/>
        <v>108</v>
      </c>
      <c r="K38" s="98">
        <f t="shared" si="3"/>
        <v>4.5999999999999996</v>
      </c>
      <c r="L38" s="97">
        <f t="shared" si="4"/>
        <v>2.2000000000000002</v>
      </c>
    </row>
    <row r="39" spans="2:12" ht="14.45" customHeight="1">
      <c r="B39" s="96" t="s">
        <v>88</v>
      </c>
      <c r="C39" s="95"/>
      <c r="D39" s="94">
        <v>76</v>
      </c>
      <c r="E39" s="93">
        <v>13</v>
      </c>
      <c r="F39" s="93">
        <v>7</v>
      </c>
      <c r="G39" s="93">
        <v>1</v>
      </c>
      <c r="H39" s="93">
        <f t="shared" si="10"/>
        <v>89</v>
      </c>
      <c r="I39" s="93">
        <f t="shared" si="11"/>
        <v>8</v>
      </c>
      <c r="J39" s="93">
        <f t="shared" si="12"/>
        <v>97</v>
      </c>
      <c r="K39" s="92">
        <f t="shared" si="3"/>
        <v>8.1999999999999993</v>
      </c>
      <c r="L39" s="91">
        <f t="shared" si="4"/>
        <v>2</v>
      </c>
    </row>
    <row r="40" spans="2:12" ht="14.45" customHeight="1">
      <c r="B40" s="96" t="s">
        <v>87</v>
      </c>
      <c r="C40" s="95"/>
      <c r="D40" s="94">
        <v>82</v>
      </c>
      <c r="E40" s="93">
        <v>21</v>
      </c>
      <c r="F40" s="93">
        <v>3</v>
      </c>
      <c r="G40" s="93">
        <v>0</v>
      </c>
      <c r="H40" s="93">
        <f t="shared" si="10"/>
        <v>103</v>
      </c>
      <c r="I40" s="93">
        <f t="shared" si="11"/>
        <v>3</v>
      </c>
      <c r="J40" s="93">
        <f t="shared" si="12"/>
        <v>106</v>
      </c>
      <c r="K40" s="92">
        <f t="shared" si="3"/>
        <v>2.8</v>
      </c>
      <c r="L40" s="91">
        <f t="shared" si="4"/>
        <v>2.2000000000000002</v>
      </c>
    </row>
    <row r="41" spans="2:12" ht="14.45" customHeight="1">
      <c r="B41" s="96" t="s">
        <v>86</v>
      </c>
      <c r="C41" s="95"/>
      <c r="D41" s="94">
        <v>58</v>
      </c>
      <c r="E41" s="93">
        <v>15</v>
      </c>
      <c r="F41" s="93">
        <v>4</v>
      </c>
      <c r="G41" s="93">
        <v>0</v>
      </c>
      <c r="H41" s="93">
        <f t="shared" si="10"/>
        <v>73</v>
      </c>
      <c r="I41" s="93">
        <f t="shared" si="11"/>
        <v>4</v>
      </c>
      <c r="J41" s="93">
        <f t="shared" si="12"/>
        <v>77</v>
      </c>
      <c r="K41" s="92">
        <f t="shared" si="3"/>
        <v>5.2</v>
      </c>
      <c r="L41" s="91">
        <f t="shared" si="4"/>
        <v>1.6</v>
      </c>
    </row>
    <row r="42" spans="2:12" ht="14.45" customHeight="1">
      <c r="B42" s="96" t="s">
        <v>85</v>
      </c>
      <c r="C42" s="95"/>
      <c r="D42" s="94">
        <v>100</v>
      </c>
      <c r="E42" s="93">
        <v>14</v>
      </c>
      <c r="F42" s="93">
        <v>8</v>
      </c>
      <c r="G42" s="93">
        <v>0</v>
      </c>
      <c r="H42" s="93">
        <f t="shared" si="10"/>
        <v>114</v>
      </c>
      <c r="I42" s="93">
        <f t="shared" si="11"/>
        <v>8</v>
      </c>
      <c r="J42" s="93">
        <f t="shared" si="12"/>
        <v>122</v>
      </c>
      <c r="K42" s="92">
        <f t="shared" si="3"/>
        <v>6.6</v>
      </c>
      <c r="L42" s="91">
        <f t="shared" si="4"/>
        <v>2.5</v>
      </c>
    </row>
    <row r="43" spans="2:12" ht="14.45" customHeight="1">
      <c r="B43" s="90" t="s">
        <v>131</v>
      </c>
      <c r="C43" s="89"/>
      <c r="D43" s="88">
        <v>68</v>
      </c>
      <c r="E43" s="87">
        <v>7</v>
      </c>
      <c r="F43" s="87">
        <v>0</v>
      </c>
      <c r="G43" s="87">
        <v>0</v>
      </c>
      <c r="H43" s="87">
        <f t="shared" si="10"/>
        <v>75</v>
      </c>
      <c r="I43" s="87">
        <f t="shared" si="11"/>
        <v>0</v>
      </c>
      <c r="J43" s="87">
        <f t="shared" si="12"/>
        <v>75</v>
      </c>
      <c r="K43" s="86">
        <f t="shared" si="3"/>
        <v>0</v>
      </c>
      <c r="L43" s="85">
        <f t="shared" si="4"/>
        <v>1.5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477</v>
      </c>
      <c r="E44" s="81">
        <f t="shared" si="13"/>
        <v>80</v>
      </c>
      <c r="F44" s="81">
        <f t="shared" si="13"/>
        <v>25</v>
      </c>
      <c r="G44" s="81">
        <f t="shared" si="13"/>
        <v>3</v>
      </c>
      <c r="H44" s="81">
        <f t="shared" si="13"/>
        <v>557</v>
      </c>
      <c r="I44" s="81">
        <f t="shared" si="13"/>
        <v>28</v>
      </c>
      <c r="J44" s="81">
        <f t="shared" si="13"/>
        <v>585</v>
      </c>
      <c r="K44" s="80">
        <f t="shared" si="3"/>
        <v>4.8</v>
      </c>
      <c r="L44" s="79">
        <f t="shared" si="4"/>
        <v>11.9</v>
      </c>
    </row>
    <row r="45" spans="2:12" ht="14.45" customHeight="1" thickTop="1">
      <c r="B45" s="102" t="s">
        <v>82</v>
      </c>
      <c r="C45" s="101"/>
      <c r="D45" s="100">
        <v>109</v>
      </c>
      <c r="E45" s="99">
        <v>14</v>
      </c>
      <c r="F45" s="99">
        <v>4</v>
      </c>
      <c r="G45" s="99">
        <v>1</v>
      </c>
      <c r="H45" s="99">
        <f t="shared" ref="H45:H50" si="14">SUM(D45:E45)</f>
        <v>123</v>
      </c>
      <c r="I45" s="99">
        <f t="shared" ref="I45:I50" si="15">SUM(F45:G45)</f>
        <v>5</v>
      </c>
      <c r="J45" s="99">
        <f t="shared" ref="J45:J50" si="16">SUM(H45:I45)</f>
        <v>128</v>
      </c>
      <c r="K45" s="98">
        <f t="shared" si="3"/>
        <v>3.9</v>
      </c>
      <c r="L45" s="97">
        <f t="shared" si="4"/>
        <v>2.6</v>
      </c>
    </row>
    <row r="46" spans="2:12" ht="14.45" customHeight="1">
      <c r="B46" s="96" t="s">
        <v>81</v>
      </c>
      <c r="C46" s="95"/>
      <c r="D46" s="94">
        <v>87</v>
      </c>
      <c r="E46" s="93">
        <v>10</v>
      </c>
      <c r="F46" s="93">
        <v>7</v>
      </c>
      <c r="G46" s="93">
        <v>0</v>
      </c>
      <c r="H46" s="93">
        <f t="shared" si="14"/>
        <v>97</v>
      </c>
      <c r="I46" s="93">
        <f t="shared" si="15"/>
        <v>7</v>
      </c>
      <c r="J46" s="93">
        <f t="shared" si="16"/>
        <v>104</v>
      </c>
      <c r="K46" s="92">
        <f t="shared" si="3"/>
        <v>6.7</v>
      </c>
      <c r="L46" s="91">
        <f t="shared" si="4"/>
        <v>2.1</v>
      </c>
    </row>
    <row r="47" spans="2:12" ht="14.45" customHeight="1">
      <c r="B47" s="96" t="s">
        <v>80</v>
      </c>
      <c r="C47" s="95"/>
      <c r="D47" s="94">
        <v>82</v>
      </c>
      <c r="E47" s="93">
        <v>11</v>
      </c>
      <c r="F47" s="93">
        <v>5</v>
      </c>
      <c r="G47" s="93">
        <v>0</v>
      </c>
      <c r="H47" s="93">
        <f t="shared" si="14"/>
        <v>93</v>
      </c>
      <c r="I47" s="93">
        <f t="shared" si="15"/>
        <v>5</v>
      </c>
      <c r="J47" s="93">
        <f t="shared" si="16"/>
        <v>98</v>
      </c>
      <c r="K47" s="92">
        <f t="shared" si="3"/>
        <v>5.0999999999999996</v>
      </c>
      <c r="L47" s="91">
        <f t="shared" si="4"/>
        <v>2</v>
      </c>
    </row>
    <row r="48" spans="2:12" ht="14.45" customHeight="1">
      <c r="B48" s="96" t="s">
        <v>79</v>
      </c>
      <c r="C48" s="95"/>
      <c r="D48" s="94">
        <v>79</v>
      </c>
      <c r="E48" s="93">
        <v>15</v>
      </c>
      <c r="F48" s="93">
        <v>5</v>
      </c>
      <c r="G48" s="93">
        <v>0</v>
      </c>
      <c r="H48" s="93">
        <f t="shared" si="14"/>
        <v>94</v>
      </c>
      <c r="I48" s="93">
        <f t="shared" si="15"/>
        <v>5</v>
      </c>
      <c r="J48" s="93">
        <f t="shared" si="16"/>
        <v>99</v>
      </c>
      <c r="K48" s="92">
        <f t="shared" si="3"/>
        <v>5.0999999999999996</v>
      </c>
      <c r="L48" s="91">
        <f t="shared" si="4"/>
        <v>2</v>
      </c>
    </row>
    <row r="49" spans="2:13" ht="14.45" customHeight="1">
      <c r="B49" s="96" t="s">
        <v>78</v>
      </c>
      <c r="C49" s="95"/>
      <c r="D49" s="94">
        <v>76</v>
      </c>
      <c r="E49" s="93">
        <v>10</v>
      </c>
      <c r="F49" s="93">
        <v>6</v>
      </c>
      <c r="G49" s="93">
        <v>0</v>
      </c>
      <c r="H49" s="93">
        <f t="shared" si="14"/>
        <v>86</v>
      </c>
      <c r="I49" s="93">
        <f t="shared" si="15"/>
        <v>6</v>
      </c>
      <c r="J49" s="93">
        <f t="shared" si="16"/>
        <v>92</v>
      </c>
      <c r="K49" s="92">
        <f t="shared" si="3"/>
        <v>6.5</v>
      </c>
      <c r="L49" s="91">
        <f t="shared" si="4"/>
        <v>1.9</v>
      </c>
    </row>
    <row r="50" spans="2:13" ht="14.45" customHeight="1">
      <c r="B50" s="90" t="s">
        <v>130</v>
      </c>
      <c r="C50" s="89"/>
      <c r="D50" s="88">
        <v>87</v>
      </c>
      <c r="E50" s="87">
        <v>6</v>
      </c>
      <c r="F50" s="87">
        <v>3</v>
      </c>
      <c r="G50" s="87">
        <v>4</v>
      </c>
      <c r="H50" s="87">
        <f t="shared" si="14"/>
        <v>93</v>
      </c>
      <c r="I50" s="87">
        <f t="shared" si="15"/>
        <v>7</v>
      </c>
      <c r="J50" s="87">
        <f t="shared" si="16"/>
        <v>100</v>
      </c>
      <c r="K50" s="86">
        <f t="shared" si="3"/>
        <v>7</v>
      </c>
      <c r="L50" s="85">
        <f t="shared" si="4"/>
        <v>2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520</v>
      </c>
      <c r="E51" s="81">
        <f t="shared" si="17"/>
        <v>66</v>
      </c>
      <c r="F51" s="81">
        <f t="shared" si="17"/>
        <v>30</v>
      </c>
      <c r="G51" s="81">
        <f t="shared" si="17"/>
        <v>5</v>
      </c>
      <c r="H51" s="81">
        <f t="shared" si="17"/>
        <v>586</v>
      </c>
      <c r="I51" s="81">
        <f t="shared" si="17"/>
        <v>35</v>
      </c>
      <c r="J51" s="81">
        <f t="shared" si="17"/>
        <v>621</v>
      </c>
      <c r="K51" s="80">
        <f t="shared" si="3"/>
        <v>5.6</v>
      </c>
      <c r="L51" s="79">
        <f t="shared" si="4"/>
        <v>12.6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3585</v>
      </c>
      <c r="E52" s="75">
        <f t="shared" si="18"/>
        <v>732</v>
      </c>
      <c r="F52" s="75">
        <f t="shared" si="18"/>
        <v>552</v>
      </c>
      <c r="G52" s="75">
        <f t="shared" si="18"/>
        <v>42</v>
      </c>
      <c r="H52" s="75">
        <f t="shared" si="18"/>
        <v>4317</v>
      </c>
      <c r="I52" s="75">
        <f t="shared" si="18"/>
        <v>594</v>
      </c>
      <c r="J52" s="75">
        <f t="shared" si="18"/>
        <v>4911</v>
      </c>
      <c r="K52" s="74">
        <f t="shared" si="3"/>
        <v>12.1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49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1</v>
      </c>
      <c r="E16" s="99">
        <v>0</v>
      </c>
      <c r="F16" s="99">
        <v>0</v>
      </c>
      <c r="G16" s="99">
        <v>0</v>
      </c>
      <c r="H16" s="99">
        <f t="shared" ref="H16:H21" si="0">SUM(D16:E16)</f>
        <v>1</v>
      </c>
      <c r="I16" s="99">
        <f t="shared" ref="I16:I21" si="1">SUM(F16:G16)</f>
        <v>0</v>
      </c>
      <c r="J16" s="99">
        <f t="shared" ref="J16:J21" si="2">SUM(H16:I16)</f>
        <v>1</v>
      </c>
      <c r="K16" s="98">
        <f t="shared" ref="K16:K52" si="3">IF(J16=0,0,ROUND(I16/J16*100,1))</f>
        <v>0</v>
      </c>
      <c r="L16" s="97">
        <f t="shared" ref="L16:L52" si="4">IF(J16=0,0,ROUND(J16/$J$52*100,1))</f>
        <v>0.7</v>
      </c>
    </row>
    <row r="17" spans="2:12" ht="14.45" customHeight="1">
      <c r="B17" s="96" t="s">
        <v>147</v>
      </c>
      <c r="C17" s="95"/>
      <c r="D17" s="94">
        <v>1</v>
      </c>
      <c r="E17" s="93">
        <v>0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0.7</v>
      </c>
    </row>
    <row r="18" spans="2:12" ht="14.45" customHeight="1">
      <c r="B18" s="96" t="s">
        <v>146</v>
      </c>
      <c r="C18" s="95"/>
      <c r="D18" s="94">
        <v>4</v>
      </c>
      <c r="E18" s="93">
        <v>1</v>
      </c>
      <c r="F18" s="93">
        <v>2</v>
      </c>
      <c r="G18" s="93">
        <v>0</v>
      </c>
      <c r="H18" s="93">
        <f t="shared" si="0"/>
        <v>5</v>
      </c>
      <c r="I18" s="93">
        <f t="shared" si="1"/>
        <v>2</v>
      </c>
      <c r="J18" s="93">
        <f t="shared" si="2"/>
        <v>7</v>
      </c>
      <c r="K18" s="92">
        <f t="shared" si="3"/>
        <v>28.6</v>
      </c>
      <c r="L18" s="91">
        <f t="shared" si="4"/>
        <v>4.7</v>
      </c>
    </row>
    <row r="19" spans="2:12" ht="14.45" customHeight="1">
      <c r="B19" s="96" t="s">
        <v>145</v>
      </c>
      <c r="C19" s="95"/>
      <c r="D19" s="94">
        <v>1</v>
      </c>
      <c r="E19" s="93">
        <v>0</v>
      </c>
      <c r="F19" s="93">
        <v>5</v>
      </c>
      <c r="G19" s="93">
        <v>0</v>
      </c>
      <c r="H19" s="93">
        <f t="shared" si="0"/>
        <v>1</v>
      </c>
      <c r="I19" s="93">
        <f t="shared" si="1"/>
        <v>5</v>
      </c>
      <c r="J19" s="93">
        <f t="shared" si="2"/>
        <v>6</v>
      </c>
      <c r="K19" s="92">
        <f t="shared" si="3"/>
        <v>83.3</v>
      </c>
      <c r="L19" s="91">
        <f t="shared" si="4"/>
        <v>4.0999999999999996</v>
      </c>
    </row>
    <row r="20" spans="2:12" ht="14.45" customHeight="1">
      <c r="B20" s="96" t="s">
        <v>144</v>
      </c>
      <c r="C20" s="95"/>
      <c r="D20" s="94">
        <v>1</v>
      </c>
      <c r="E20" s="93">
        <v>1</v>
      </c>
      <c r="F20" s="93">
        <v>2</v>
      </c>
      <c r="G20" s="93">
        <v>0</v>
      </c>
      <c r="H20" s="93">
        <f t="shared" si="0"/>
        <v>2</v>
      </c>
      <c r="I20" s="93">
        <f t="shared" si="1"/>
        <v>2</v>
      </c>
      <c r="J20" s="93">
        <f t="shared" si="2"/>
        <v>4</v>
      </c>
      <c r="K20" s="92">
        <f t="shared" si="3"/>
        <v>50</v>
      </c>
      <c r="L20" s="91">
        <f t="shared" si="4"/>
        <v>2.7</v>
      </c>
    </row>
    <row r="21" spans="2:12" ht="14.45" customHeight="1">
      <c r="B21" s="90" t="s">
        <v>143</v>
      </c>
      <c r="C21" s="89"/>
      <c r="D21" s="88">
        <v>1</v>
      </c>
      <c r="E21" s="87">
        <v>1</v>
      </c>
      <c r="F21" s="87">
        <v>0</v>
      </c>
      <c r="G21" s="87">
        <v>0</v>
      </c>
      <c r="H21" s="87">
        <f t="shared" si="0"/>
        <v>2</v>
      </c>
      <c r="I21" s="87">
        <f t="shared" si="1"/>
        <v>0</v>
      </c>
      <c r="J21" s="87">
        <f t="shared" si="2"/>
        <v>2</v>
      </c>
      <c r="K21" s="86">
        <f t="shared" si="3"/>
        <v>0</v>
      </c>
      <c r="L21" s="85">
        <f t="shared" si="4"/>
        <v>1.4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9</v>
      </c>
      <c r="E22" s="81">
        <f t="shared" si="5"/>
        <v>3</v>
      </c>
      <c r="F22" s="81">
        <f t="shared" si="5"/>
        <v>9</v>
      </c>
      <c r="G22" s="81">
        <f t="shared" si="5"/>
        <v>0</v>
      </c>
      <c r="H22" s="81">
        <f t="shared" si="5"/>
        <v>12</v>
      </c>
      <c r="I22" s="81">
        <f t="shared" si="5"/>
        <v>9</v>
      </c>
      <c r="J22" s="81">
        <f t="shared" si="5"/>
        <v>21</v>
      </c>
      <c r="K22" s="80">
        <f t="shared" si="3"/>
        <v>42.9</v>
      </c>
      <c r="L22" s="79">
        <f t="shared" si="4"/>
        <v>14.2</v>
      </c>
    </row>
    <row r="23" spans="2:12" ht="14.45" customHeight="1" thickTop="1">
      <c r="B23" s="102" t="s">
        <v>110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109</v>
      </c>
      <c r="C24" s="95"/>
      <c r="D24" s="94">
        <v>1</v>
      </c>
      <c r="E24" s="93">
        <v>0</v>
      </c>
      <c r="F24" s="93">
        <v>0</v>
      </c>
      <c r="G24" s="93">
        <v>0</v>
      </c>
      <c r="H24" s="93">
        <f t="shared" si="6"/>
        <v>1</v>
      </c>
      <c r="I24" s="93">
        <f t="shared" si="7"/>
        <v>0</v>
      </c>
      <c r="J24" s="93">
        <f t="shared" si="8"/>
        <v>1</v>
      </c>
      <c r="K24" s="92">
        <f t="shared" si="3"/>
        <v>0</v>
      </c>
      <c r="L24" s="91">
        <f t="shared" si="4"/>
        <v>0.7</v>
      </c>
    </row>
    <row r="25" spans="2:12" ht="14.45" customHeight="1">
      <c r="B25" s="96" t="s">
        <v>108</v>
      </c>
      <c r="C25" s="95"/>
      <c r="D25" s="94">
        <v>3</v>
      </c>
      <c r="E25" s="93">
        <v>1</v>
      </c>
      <c r="F25" s="93">
        <v>0</v>
      </c>
      <c r="G25" s="93">
        <v>0</v>
      </c>
      <c r="H25" s="93">
        <f t="shared" si="6"/>
        <v>4</v>
      </c>
      <c r="I25" s="93">
        <f t="shared" si="7"/>
        <v>0</v>
      </c>
      <c r="J25" s="93">
        <f t="shared" si="8"/>
        <v>4</v>
      </c>
      <c r="K25" s="92">
        <f t="shared" si="3"/>
        <v>0</v>
      </c>
      <c r="L25" s="91">
        <f t="shared" si="4"/>
        <v>2.7</v>
      </c>
    </row>
    <row r="26" spans="2:12" ht="14.45" customHeight="1">
      <c r="B26" s="96" t="s">
        <v>107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106</v>
      </c>
      <c r="C27" s="95"/>
      <c r="D27" s="94">
        <v>2</v>
      </c>
      <c r="E27" s="93">
        <v>0</v>
      </c>
      <c r="F27" s="93">
        <v>1</v>
      </c>
      <c r="G27" s="93">
        <v>0</v>
      </c>
      <c r="H27" s="93">
        <f t="shared" si="6"/>
        <v>2</v>
      </c>
      <c r="I27" s="93">
        <f t="shared" si="7"/>
        <v>1</v>
      </c>
      <c r="J27" s="93">
        <f t="shared" si="8"/>
        <v>3</v>
      </c>
      <c r="K27" s="92">
        <f t="shared" si="3"/>
        <v>33.299999999999997</v>
      </c>
      <c r="L27" s="91">
        <f t="shared" si="4"/>
        <v>2</v>
      </c>
    </row>
    <row r="28" spans="2:12" ht="14.45" customHeight="1">
      <c r="B28" s="90" t="s">
        <v>142</v>
      </c>
      <c r="C28" s="89"/>
      <c r="D28" s="88">
        <v>1</v>
      </c>
      <c r="E28" s="87">
        <v>1</v>
      </c>
      <c r="F28" s="87">
        <v>0</v>
      </c>
      <c r="G28" s="87">
        <v>0</v>
      </c>
      <c r="H28" s="87">
        <f t="shared" si="6"/>
        <v>2</v>
      </c>
      <c r="I28" s="87">
        <f t="shared" si="7"/>
        <v>0</v>
      </c>
      <c r="J28" s="87">
        <f t="shared" si="8"/>
        <v>2</v>
      </c>
      <c r="K28" s="86">
        <f t="shared" si="3"/>
        <v>0</v>
      </c>
      <c r="L28" s="85">
        <f t="shared" si="4"/>
        <v>1.4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7</v>
      </c>
      <c r="E29" s="81">
        <f t="shared" si="9"/>
        <v>2</v>
      </c>
      <c r="F29" s="81">
        <f t="shared" si="9"/>
        <v>1</v>
      </c>
      <c r="G29" s="81">
        <f t="shared" si="9"/>
        <v>0</v>
      </c>
      <c r="H29" s="81">
        <f t="shared" si="9"/>
        <v>9</v>
      </c>
      <c r="I29" s="81">
        <f t="shared" si="9"/>
        <v>1</v>
      </c>
      <c r="J29" s="81">
        <f t="shared" si="9"/>
        <v>10</v>
      </c>
      <c r="K29" s="80">
        <f t="shared" si="3"/>
        <v>10</v>
      </c>
      <c r="L29" s="79">
        <f t="shared" si="4"/>
        <v>6.8</v>
      </c>
    </row>
    <row r="30" spans="2:12" ht="14.45" customHeight="1" thickTop="1">
      <c r="B30" s="110" t="s">
        <v>141</v>
      </c>
      <c r="C30" s="109"/>
      <c r="D30" s="76">
        <v>3</v>
      </c>
      <c r="E30" s="75">
        <v>0</v>
      </c>
      <c r="F30" s="75">
        <v>0</v>
      </c>
      <c r="G30" s="75">
        <v>0</v>
      </c>
      <c r="H30" s="75">
        <f t="shared" ref="H30:H43" si="10">SUM(D30:E30)</f>
        <v>3</v>
      </c>
      <c r="I30" s="75">
        <f t="shared" ref="I30:I43" si="11">SUM(F30:G30)</f>
        <v>0</v>
      </c>
      <c r="J30" s="75">
        <f t="shared" ref="J30:J43" si="12">SUM(H30:I30)</f>
        <v>3</v>
      </c>
      <c r="K30" s="74">
        <f t="shared" si="3"/>
        <v>0</v>
      </c>
      <c r="L30" s="73">
        <f t="shared" si="4"/>
        <v>2</v>
      </c>
    </row>
    <row r="31" spans="2:12" ht="14.45" customHeight="1">
      <c r="B31" s="108" t="s">
        <v>140</v>
      </c>
      <c r="C31" s="107"/>
      <c r="D31" s="106">
        <v>8</v>
      </c>
      <c r="E31" s="105">
        <v>3</v>
      </c>
      <c r="F31" s="105">
        <v>3</v>
      </c>
      <c r="G31" s="105">
        <v>0</v>
      </c>
      <c r="H31" s="105">
        <f t="shared" si="10"/>
        <v>11</v>
      </c>
      <c r="I31" s="105">
        <f t="shared" si="11"/>
        <v>3</v>
      </c>
      <c r="J31" s="105">
        <f t="shared" si="12"/>
        <v>14</v>
      </c>
      <c r="K31" s="104">
        <f t="shared" si="3"/>
        <v>21.4</v>
      </c>
      <c r="L31" s="103">
        <f t="shared" si="4"/>
        <v>9.5</v>
      </c>
    </row>
    <row r="32" spans="2:12" ht="14.45" customHeight="1">
      <c r="B32" s="108" t="s">
        <v>138</v>
      </c>
      <c r="C32" s="107"/>
      <c r="D32" s="106">
        <v>3</v>
      </c>
      <c r="E32" s="105">
        <v>3</v>
      </c>
      <c r="F32" s="105">
        <v>1</v>
      </c>
      <c r="G32" s="105">
        <v>0</v>
      </c>
      <c r="H32" s="105">
        <f t="shared" si="10"/>
        <v>6</v>
      </c>
      <c r="I32" s="105">
        <f t="shared" si="11"/>
        <v>1</v>
      </c>
      <c r="J32" s="105">
        <f t="shared" si="12"/>
        <v>7</v>
      </c>
      <c r="K32" s="104">
        <f t="shared" si="3"/>
        <v>14.3</v>
      </c>
      <c r="L32" s="103">
        <f t="shared" si="4"/>
        <v>4.7</v>
      </c>
    </row>
    <row r="33" spans="2:12" ht="14.45" customHeight="1">
      <c r="B33" s="108" t="s">
        <v>136</v>
      </c>
      <c r="C33" s="107"/>
      <c r="D33" s="106">
        <v>9</v>
      </c>
      <c r="E33" s="105">
        <v>5</v>
      </c>
      <c r="F33" s="105">
        <v>3</v>
      </c>
      <c r="G33" s="105">
        <v>0</v>
      </c>
      <c r="H33" s="105">
        <f t="shared" si="10"/>
        <v>14</v>
      </c>
      <c r="I33" s="105">
        <f t="shared" si="11"/>
        <v>3</v>
      </c>
      <c r="J33" s="105">
        <f t="shared" si="12"/>
        <v>17</v>
      </c>
      <c r="K33" s="104">
        <f t="shared" si="3"/>
        <v>17.600000000000001</v>
      </c>
      <c r="L33" s="103">
        <f t="shared" si="4"/>
        <v>11.5</v>
      </c>
    </row>
    <row r="34" spans="2:12" ht="14.45" customHeight="1">
      <c r="B34" s="108" t="s">
        <v>135</v>
      </c>
      <c r="C34" s="107"/>
      <c r="D34" s="106">
        <v>9</v>
      </c>
      <c r="E34" s="105">
        <v>4</v>
      </c>
      <c r="F34" s="105">
        <v>0</v>
      </c>
      <c r="G34" s="105">
        <v>0</v>
      </c>
      <c r="H34" s="105">
        <f t="shared" si="10"/>
        <v>13</v>
      </c>
      <c r="I34" s="105">
        <f t="shared" si="11"/>
        <v>0</v>
      </c>
      <c r="J34" s="105">
        <f t="shared" si="12"/>
        <v>13</v>
      </c>
      <c r="K34" s="104">
        <f t="shared" si="3"/>
        <v>0</v>
      </c>
      <c r="L34" s="103">
        <f t="shared" si="4"/>
        <v>8.8000000000000007</v>
      </c>
    </row>
    <row r="35" spans="2:12" ht="14.45" customHeight="1">
      <c r="B35" s="108" t="s">
        <v>134</v>
      </c>
      <c r="C35" s="107"/>
      <c r="D35" s="106">
        <v>10</v>
      </c>
      <c r="E35" s="105">
        <v>6</v>
      </c>
      <c r="F35" s="105">
        <v>0</v>
      </c>
      <c r="G35" s="105">
        <v>0</v>
      </c>
      <c r="H35" s="105">
        <f t="shared" si="10"/>
        <v>16</v>
      </c>
      <c r="I35" s="105">
        <f t="shared" si="11"/>
        <v>0</v>
      </c>
      <c r="J35" s="105">
        <f t="shared" si="12"/>
        <v>16</v>
      </c>
      <c r="K35" s="104">
        <f t="shared" si="3"/>
        <v>0</v>
      </c>
      <c r="L35" s="103">
        <f t="shared" si="4"/>
        <v>10.8</v>
      </c>
    </row>
    <row r="36" spans="2:12" ht="14.45" customHeight="1">
      <c r="B36" s="108" t="s">
        <v>133</v>
      </c>
      <c r="C36" s="107"/>
      <c r="D36" s="106">
        <v>10</v>
      </c>
      <c r="E36" s="105">
        <v>1</v>
      </c>
      <c r="F36" s="105">
        <v>1</v>
      </c>
      <c r="G36" s="105">
        <v>0</v>
      </c>
      <c r="H36" s="105">
        <f t="shared" si="10"/>
        <v>11</v>
      </c>
      <c r="I36" s="105">
        <f t="shared" si="11"/>
        <v>1</v>
      </c>
      <c r="J36" s="105">
        <f t="shared" si="12"/>
        <v>12</v>
      </c>
      <c r="K36" s="104">
        <f t="shared" si="3"/>
        <v>8.3000000000000007</v>
      </c>
      <c r="L36" s="103">
        <f t="shared" si="4"/>
        <v>8.1</v>
      </c>
    </row>
    <row r="37" spans="2:12" ht="14.45" customHeight="1">
      <c r="B37" s="108" t="s">
        <v>132</v>
      </c>
      <c r="C37" s="107"/>
      <c r="D37" s="106">
        <v>10</v>
      </c>
      <c r="E37" s="105">
        <v>2</v>
      </c>
      <c r="F37" s="105">
        <v>0</v>
      </c>
      <c r="G37" s="105">
        <v>2</v>
      </c>
      <c r="H37" s="105">
        <f t="shared" si="10"/>
        <v>12</v>
      </c>
      <c r="I37" s="105">
        <f t="shared" si="11"/>
        <v>2</v>
      </c>
      <c r="J37" s="105">
        <f t="shared" si="12"/>
        <v>14</v>
      </c>
      <c r="K37" s="104">
        <f t="shared" si="3"/>
        <v>14.3</v>
      </c>
      <c r="L37" s="103">
        <f t="shared" si="4"/>
        <v>9.5</v>
      </c>
    </row>
    <row r="38" spans="2:12" ht="14.45" customHeight="1">
      <c r="B38" s="102" t="s">
        <v>89</v>
      </c>
      <c r="C38" s="101"/>
      <c r="D38" s="100">
        <v>3</v>
      </c>
      <c r="E38" s="99">
        <v>0</v>
      </c>
      <c r="F38" s="99">
        <v>0</v>
      </c>
      <c r="G38" s="99">
        <v>0</v>
      </c>
      <c r="H38" s="99">
        <f t="shared" si="10"/>
        <v>3</v>
      </c>
      <c r="I38" s="99">
        <f t="shared" si="11"/>
        <v>0</v>
      </c>
      <c r="J38" s="99">
        <f t="shared" si="12"/>
        <v>3</v>
      </c>
      <c r="K38" s="98">
        <f t="shared" si="3"/>
        <v>0</v>
      </c>
      <c r="L38" s="97">
        <f t="shared" si="4"/>
        <v>2</v>
      </c>
    </row>
    <row r="39" spans="2:12" ht="14.45" customHeight="1">
      <c r="B39" s="96" t="s">
        <v>88</v>
      </c>
      <c r="C39" s="95"/>
      <c r="D39" s="94">
        <v>1</v>
      </c>
      <c r="E39" s="93">
        <v>1</v>
      </c>
      <c r="F39" s="93">
        <v>0</v>
      </c>
      <c r="G39" s="93">
        <v>0</v>
      </c>
      <c r="H39" s="93">
        <f t="shared" si="10"/>
        <v>2</v>
      </c>
      <c r="I39" s="93">
        <f t="shared" si="11"/>
        <v>0</v>
      </c>
      <c r="J39" s="93">
        <f t="shared" si="12"/>
        <v>2</v>
      </c>
      <c r="K39" s="92">
        <f t="shared" si="3"/>
        <v>0</v>
      </c>
      <c r="L39" s="91">
        <f t="shared" si="4"/>
        <v>1.4</v>
      </c>
    </row>
    <row r="40" spans="2:12" ht="14.45" customHeight="1">
      <c r="B40" s="96" t="s">
        <v>87</v>
      </c>
      <c r="C40" s="95"/>
      <c r="D40" s="94">
        <v>1</v>
      </c>
      <c r="E40" s="93">
        <v>0</v>
      </c>
      <c r="F40" s="93">
        <v>0</v>
      </c>
      <c r="G40" s="93">
        <v>0</v>
      </c>
      <c r="H40" s="93">
        <f t="shared" si="10"/>
        <v>1</v>
      </c>
      <c r="I40" s="93">
        <f t="shared" si="11"/>
        <v>0</v>
      </c>
      <c r="J40" s="93">
        <f t="shared" si="12"/>
        <v>1</v>
      </c>
      <c r="K40" s="92">
        <f t="shared" si="3"/>
        <v>0</v>
      </c>
      <c r="L40" s="91">
        <f t="shared" si="4"/>
        <v>0.7</v>
      </c>
    </row>
    <row r="41" spans="2:12" ht="14.45" customHeight="1">
      <c r="B41" s="96" t="s">
        <v>86</v>
      </c>
      <c r="C41" s="95"/>
      <c r="D41" s="94">
        <v>1</v>
      </c>
      <c r="E41" s="93">
        <v>0</v>
      </c>
      <c r="F41" s="93">
        <v>0</v>
      </c>
      <c r="G41" s="93">
        <v>0</v>
      </c>
      <c r="H41" s="93">
        <f t="shared" si="10"/>
        <v>1</v>
      </c>
      <c r="I41" s="93">
        <f t="shared" si="11"/>
        <v>0</v>
      </c>
      <c r="J41" s="93">
        <f t="shared" si="12"/>
        <v>1</v>
      </c>
      <c r="K41" s="92">
        <f t="shared" si="3"/>
        <v>0</v>
      </c>
      <c r="L41" s="91">
        <f t="shared" si="4"/>
        <v>0.7</v>
      </c>
    </row>
    <row r="42" spans="2:12" ht="14.45" customHeight="1">
      <c r="B42" s="96" t="s">
        <v>85</v>
      </c>
      <c r="C42" s="95"/>
      <c r="D42" s="94">
        <v>3</v>
      </c>
      <c r="E42" s="93">
        <v>0</v>
      </c>
      <c r="F42" s="93">
        <v>0</v>
      </c>
      <c r="G42" s="93">
        <v>0</v>
      </c>
      <c r="H42" s="93">
        <f t="shared" si="10"/>
        <v>3</v>
      </c>
      <c r="I42" s="93">
        <f t="shared" si="11"/>
        <v>0</v>
      </c>
      <c r="J42" s="93">
        <f t="shared" si="12"/>
        <v>3</v>
      </c>
      <c r="K42" s="92">
        <f t="shared" si="3"/>
        <v>0</v>
      </c>
      <c r="L42" s="91">
        <f t="shared" si="4"/>
        <v>2</v>
      </c>
    </row>
    <row r="43" spans="2:12" ht="14.45" customHeight="1">
      <c r="B43" s="90" t="s">
        <v>131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9</v>
      </c>
      <c r="E44" s="81">
        <f t="shared" si="13"/>
        <v>1</v>
      </c>
      <c r="F44" s="81">
        <f t="shared" si="13"/>
        <v>0</v>
      </c>
      <c r="G44" s="81">
        <f t="shared" si="13"/>
        <v>0</v>
      </c>
      <c r="H44" s="81">
        <f t="shared" si="13"/>
        <v>10</v>
      </c>
      <c r="I44" s="81">
        <f t="shared" si="13"/>
        <v>0</v>
      </c>
      <c r="J44" s="81">
        <f t="shared" si="13"/>
        <v>10</v>
      </c>
      <c r="K44" s="80">
        <f t="shared" si="3"/>
        <v>0</v>
      </c>
      <c r="L44" s="79">
        <f t="shared" si="4"/>
        <v>6.8</v>
      </c>
    </row>
    <row r="45" spans="2:12" ht="14.45" customHeight="1" thickTop="1">
      <c r="B45" s="102" t="s">
        <v>82</v>
      </c>
      <c r="C45" s="101"/>
      <c r="D45" s="100">
        <v>1</v>
      </c>
      <c r="E45" s="99">
        <v>1</v>
      </c>
      <c r="F45" s="99">
        <v>0</v>
      </c>
      <c r="G45" s="99">
        <v>0</v>
      </c>
      <c r="H45" s="99">
        <f t="shared" ref="H45:H50" si="14">SUM(D45:E45)</f>
        <v>2</v>
      </c>
      <c r="I45" s="99">
        <f t="shared" ref="I45:I50" si="15">SUM(F45:G45)</f>
        <v>0</v>
      </c>
      <c r="J45" s="99">
        <f t="shared" ref="J45:J50" si="16">SUM(H45:I45)</f>
        <v>2</v>
      </c>
      <c r="K45" s="98">
        <f t="shared" si="3"/>
        <v>0</v>
      </c>
      <c r="L45" s="97">
        <f t="shared" si="4"/>
        <v>1.4</v>
      </c>
    </row>
    <row r="46" spans="2:12" ht="14.45" customHeight="1">
      <c r="B46" s="96" t="s">
        <v>81</v>
      </c>
      <c r="C46" s="95"/>
      <c r="D46" s="94">
        <v>3</v>
      </c>
      <c r="E46" s="93">
        <v>0</v>
      </c>
      <c r="F46" s="93">
        <v>0</v>
      </c>
      <c r="G46" s="93">
        <v>0</v>
      </c>
      <c r="H46" s="93">
        <f t="shared" si="14"/>
        <v>3</v>
      </c>
      <c r="I46" s="93">
        <f t="shared" si="15"/>
        <v>0</v>
      </c>
      <c r="J46" s="93">
        <f t="shared" si="16"/>
        <v>3</v>
      </c>
      <c r="K46" s="92">
        <f t="shared" si="3"/>
        <v>0</v>
      </c>
      <c r="L46" s="91">
        <f t="shared" si="4"/>
        <v>2</v>
      </c>
    </row>
    <row r="47" spans="2:12" ht="14.45" customHeight="1">
      <c r="B47" s="96" t="s">
        <v>80</v>
      </c>
      <c r="C47" s="95"/>
      <c r="D47" s="94">
        <v>2</v>
      </c>
      <c r="E47" s="93">
        <v>1</v>
      </c>
      <c r="F47" s="93">
        <v>0</v>
      </c>
      <c r="G47" s="93">
        <v>0</v>
      </c>
      <c r="H47" s="93">
        <f t="shared" si="14"/>
        <v>3</v>
      </c>
      <c r="I47" s="93">
        <f t="shared" si="15"/>
        <v>0</v>
      </c>
      <c r="J47" s="93">
        <f t="shared" si="16"/>
        <v>3</v>
      </c>
      <c r="K47" s="92">
        <f t="shared" si="3"/>
        <v>0</v>
      </c>
      <c r="L47" s="91">
        <f t="shared" si="4"/>
        <v>2</v>
      </c>
    </row>
    <row r="48" spans="2:12" ht="14.45" customHeight="1">
      <c r="B48" s="96" t="s">
        <v>79</v>
      </c>
      <c r="C48" s="95"/>
      <c r="D48" s="94">
        <v>1</v>
      </c>
      <c r="E48" s="93">
        <v>0</v>
      </c>
      <c r="F48" s="93">
        <v>0</v>
      </c>
      <c r="G48" s="93">
        <v>0</v>
      </c>
      <c r="H48" s="93">
        <f t="shared" si="14"/>
        <v>1</v>
      </c>
      <c r="I48" s="93">
        <f t="shared" si="15"/>
        <v>0</v>
      </c>
      <c r="J48" s="93">
        <f t="shared" si="16"/>
        <v>1</v>
      </c>
      <c r="K48" s="92">
        <f t="shared" si="3"/>
        <v>0</v>
      </c>
      <c r="L48" s="91">
        <f t="shared" si="4"/>
        <v>0.7</v>
      </c>
    </row>
    <row r="49" spans="2:13" ht="14.45" customHeight="1">
      <c r="B49" s="96" t="s">
        <v>78</v>
      </c>
      <c r="C49" s="95"/>
      <c r="D49" s="94">
        <v>1</v>
      </c>
      <c r="E49" s="93">
        <v>0</v>
      </c>
      <c r="F49" s="93">
        <v>0</v>
      </c>
      <c r="G49" s="93">
        <v>0</v>
      </c>
      <c r="H49" s="93">
        <f t="shared" si="14"/>
        <v>1</v>
      </c>
      <c r="I49" s="93">
        <f t="shared" si="15"/>
        <v>0</v>
      </c>
      <c r="J49" s="93">
        <f t="shared" si="16"/>
        <v>1</v>
      </c>
      <c r="K49" s="92">
        <f t="shared" si="3"/>
        <v>0</v>
      </c>
      <c r="L49" s="91">
        <f t="shared" si="4"/>
        <v>0.7</v>
      </c>
    </row>
    <row r="50" spans="2:13" ht="14.45" customHeight="1">
      <c r="B50" s="90" t="s">
        <v>130</v>
      </c>
      <c r="C50" s="89"/>
      <c r="D50" s="88">
        <v>1</v>
      </c>
      <c r="E50" s="87">
        <v>0</v>
      </c>
      <c r="F50" s="87">
        <v>0</v>
      </c>
      <c r="G50" s="87">
        <v>0</v>
      </c>
      <c r="H50" s="87">
        <f t="shared" si="14"/>
        <v>1</v>
      </c>
      <c r="I50" s="87">
        <f t="shared" si="15"/>
        <v>0</v>
      </c>
      <c r="J50" s="87">
        <f t="shared" si="16"/>
        <v>1</v>
      </c>
      <c r="K50" s="86">
        <f t="shared" si="3"/>
        <v>0</v>
      </c>
      <c r="L50" s="85">
        <f t="shared" si="4"/>
        <v>0.7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9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11</v>
      </c>
      <c r="I51" s="81">
        <f t="shared" si="17"/>
        <v>0</v>
      </c>
      <c r="J51" s="81">
        <f t="shared" si="17"/>
        <v>11</v>
      </c>
      <c r="K51" s="80">
        <f t="shared" si="3"/>
        <v>0</v>
      </c>
      <c r="L51" s="79">
        <f t="shared" si="4"/>
        <v>7.4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96</v>
      </c>
      <c r="E52" s="75">
        <f t="shared" si="18"/>
        <v>32</v>
      </c>
      <c r="F52" s="75">
        <f t="shared" si="18"/>
        <v>18</v>
      </c>
      <c r="G52" s="75">
        <f t="shared" si="18"/>
        <v>2</v>
      </c>
      <c r="H52" s="75">
        <f t="shared" si="18"/>
        <v>128</v>
      </c>
      <c r="I52" s="75">
        <f t="shared" si="18"/>
        <v>20</v>
      </c>
      <c r="J52" s="75">
        <f t="shared" si="18"/>
        <v>148</v>
      </c>
      <c r="K52" s="74">
        <f t="shared" si="3"/>
        <v>13.5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2:N54"/>
  <sheetViews>
    <sheetView showGridLines="0" zoomScaleNormal="100" zoomScaleSheetLayoutView="100" workbookViewId="0">
      <selection activeCell="M23" sqref="M23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42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157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156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155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154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153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5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1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1</v>
      </c>
      <c r="I22" s="81">
        <f t="shared" si="5"/>
        <v>0</v>
      </c>
      <c r="J22" s="81">
        <f t="shared" si="5"/>
        <v>1</v>
      </c>
      <c r="K22" s="80">
        <f t="shared" si="3"/>
        <v>0</v>
      </c>
      <c r="L22" s="79">
        <f t="shared" si="4"/>
        <v>5</v>
      </c>
    </row>
    <row r="23" spans="2:12" ht="14.45" customHeight="1" thickTop="1">
      <c r="B23" s="102" t="s">
        <v>110</v>
      </c>
      <c r="C23" s="101"/>
      <c r="D23" s="100">
        <v>1</v>
      </c>
      <c r="E23" s="99">
        <v>0</v>
      </c>
      <c r="F23" s="99">
        <v>0</v>
      </c>
      <c r="G23" s="99"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5</v>
      </c>
    </row>
    <row r="24" spans="2:12" ht="14.45" customHeight="1">
      <c r="B24" s="96" t="s">
        <v>109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108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107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106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152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1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1</v>
      </c>
      <c r="I29" s="81">
        <f t="shared" si="9"/>
        <v>0</v>
      </c>
      <c r="J29" s="81">
        <f t="shared" si="9"/>
        <v>1</v>
      </c>
      <c r="K29" s="80">
        <f t="shared" si="3"/>
        <v>0</v>
      </c>
      <c r="L29" s="79">
        <f t="shared" si="4"/>
        <v>5</v>
      </c>
    </row>
    <row r="30" spans="2:12" ht="14.45" customHeight="1" thickTop="1">
      <c r="B30" s="110" t="s">
        <v>102</v>
      </c>
      <c r="C30" s="109"/>
      <c r="D30" s="76">
        <v>3</v>
      </c>
      <c r="E30" s="75">
        <v>0</v>
      </c>
      <c r="F30" s="75">
        <v>0</v>
      </c>
      <c r="G30" s="75">
        <v>0</v>
      </c>
      <c r="H30" s="75">
        <f t="shared" ref="H30:H43" si="10">SUM(D30:E30)</f>
        <v>3</v>
      </c>
      <c r="I30" s="75">
        <f t="shared" ref="I30:I43" si="11">SUM(F30:G30)</f>
        <v>0</v>
      </c>
      <c r="J30" s="75">
        <f t="shared" ref="J30:J43" si="12">SUM(H30:I30)</f>
        <v>3</v>
      </c>
      <c r="K30" s="74">
        <f t="shared" si="3"/>
        <v>0</v>
      </c>
      <c r="L30" s="73">
        <f t="shared" si="4"/>
        <v>15</v>
      </c>
    </row>
    <row r="31" spans="2:12" ht="14.45" customHeight="1">
      <c r="B31" s="108" t="s">
        <v>139</v>
      </c>
      <c r="C31" s="107"/>
      <c r="D31" s="106">
        <v>1</v>
      </c>
      <c r="E31" s="105">
        <v>0</v>
      </c>
      <c r="F31" s="105">
        <v>0</v>
      </c>
      <c r="G31" s="105">
        <v>0</v>
      </c>
      <c r="H31" s="105">
        <f t="shared" si="10"/>
        <v>1</v>
      </c>
      <c r="I31" s="105">
        <f t="shared" si="11"/>
        <v>0</v>
      </c>
      <c r="J31" s="105">
        <f t="shared" si="12"/>
        <v>1</v>
      </c>
      <c r="K31" s="104">
        <f t="shared" si="3"/>
        <v>0</v>
      </c>
      <c r="L31" s="103">
        <f t="shared" si="4"/>
        <v>5</v>
      </c>
    </row>
    <row r="32" spans="2:12" ht="14.45" customHeight="1">
      <c r="B32" s="108" t="s">
        <v>137</v>
      </c>
      <c r="C32" s="107"/>
      <c r="D32" s="106">
        <v>1</v>
      </c>
      <c r="E32" s="105">
        <v>0</v>
      </c>
      <c r="F32" s="105">
        <v>0</v>
      </c>
      <c r="G32" s="105">
        <v>0</v>
      </c>
      <c r="H32" s="105">
        <f t="shared" si="10"/>
        <v>1</v>
      </c>
      <c r="I32" s="105">
        <f t="shared" si="11"/>
        <v>0</v>
      </c>
      <c r="J32" s="105">
        <f t="shared" si="12"/>
        <v>1</v>
      </c>
      <c r="K32" s="104">
        <f t="shared" si="3"/>
        <v>0</v>
      </c>
      <c r="L32" s="103">
        <f t="shared" si="4"/>
        <v>5</v>
      </c>
    </row>
    <row r="33" spans="2:12" ht="14.45" customHeight="1">
      <c r="B33" s="108" t="s">
        <v>98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>
      <c r="B34" s="108" t="s">
        <v>96</v>
      </c>
      <c r="C34" s="107"/>
      <c r="D34" s="106">
        <v>1</v>
      </c>
      <c r="E34" s="105">
        <v>0</v>
      </c>
      <c r="F34" s="105">
        <v>0</v>
      </c>
      <c r="G34" s="105">
        <v>0</v>
      </c>
      <c r="H34" s="105">
        <f t="shared" si="10"/>
        <v>1</v>
      </c>
      <c r="I34" s="105">
        <f t="shared" si="11"/>
        <v>0</v>
      </c>
      <c r="J34" s="105">
        <f t="shared" si="12"/>
        <v>1</v>
      </c>
      <c r="K34" s="104">
        <f t="shared" si="3"/>
        <v>0</v>
      </c>
      <c r="L34" s="103">
        <f t="shared" si="4"/>
        <v>5</v>
      </c>
    </row>
    <row r="35" spans="2:12" ht="14.45" customHeight="1">
      <c r="B35" s="108" t="s">
        <v>94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>
      <c r="B36" s="108" t="s">
        <v>92</v>
      </c>
      <c r="C36" s="107"/>
      <c r="D36" s="106">
        <v>2</v>
      </c>
      <c r="E36" s="105">
        <v>0</v>
      </c>
      <c r="F36" s="105">
        <v>0</v>
      </c>
      <c r="G36" s="105">
        <v>0</v>
      </c>
      <c r="H36" s="105">
        <f t="shared" si="10"/>
        <v>2</v>
      </c>
      <c r="I36" s="105">
        <f t="shared" si="11"/>
        <v>0</v>
      </c>
      <c r="J36" s="105">
        <f t="shared" si="12"/>
        <v>2</v>
      </c>
      <c r="K36" s="104">
        <f t="shared" si="3"/>
        <v>0</v>
      </c>
      <c r="L36" s="103">
        <f t="shared" si="4"/>
        <v>10</v>
      </c>
    </row>
    <row r="37" spans="2:12" ht="14.45" customHeight="1">
      <c r="B37" s="108" t="s">
        <v>90</v>
      </c>
      <c r="C37" s="107"/>
      <c r="D37" s="106">
        <v>3</v>
      </c>
      <c r="E37" s="105">
        <v>2</v>
      </c>
      <c r="F37" s="105">
        <v>0</v>
      </c>
      <c r="G37" s="105">
        <v>0</v>
      </c>
      <c r="H37" s="105">
        <f t="shared" si="10"/>
        <v>5</v>
      </c>
      <c r="I37" s="105">
        <f t="shared" si="11"/>
        <v>0</v>
      </c>
      <c r="J37" s="105">
        <f t="shared" si="12"/>
        <v>5</v>
      </c>
      <c r="K37" s="104">
        <f t="shared" si="3"/>
        <v>0</v>
      </c>
      <c r="L37" s="103">
        <f t="shared" si="4"/>
        <v>25</v>
      </c>
    </row>
    <row r="38" spans="2:12" ht="14.45" customHeight="1">
      <c r="B38" s="102" t="s">
        <v>89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88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87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86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85</v>
      </c>
      <c r="C42" s="95"/>
      <c r="D42" s="94">
        <v>0</v>
      </c>
      <c r="E42" s="93">
        <v>1</v>
      </c>
      <c r="F42" s="93">
        <v>0</v>
      </c>
      <c r="G42" s="93"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5</v>
      </c>
    </row>
    <row r="43" spans="2:12" ht="14.45" customHeight="1">
      <c r="B43" s="90" t="s">
        <v>151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0</v>
      </c>
      <c r="E44" s="81">
        <f t="shared" si="13"/>
        <v>1</v>
      </c>
      <c r="F44" s="81">
        <f t="shared" si="13"/>
        <v>0</v>
      </c>
      <c r="G44" s="81">
        <f t="shared" si="13"/>
        <v>0</v>
      </c>
      <c r="H44" s="81">
        <f t="shared" si="13"/>
        <v>1</v>
      </c>
      <c r="I44" s="81">
        <f t="shared" si="13"/>
        <v>0</v>
      </c>
      <c r="J44" s="81">
        <f t="shared" si="13"/>
        <v>1</v>
      </c>
      <c r="K44" s="80">
        <f t="shared" si="3"/>
        <v>0</v>
      </c>
      <c r="L44" s="79">
        <f t="shared" si="4"/>
        <v>5</v>
      </c>
    </row>
    <row r="45" spans="2:12" ht="14.45" customHeight="1" thickTop="1">
      <c r="B45" s="102" t="s">
        <v>82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81</v>
      </c>
      <c r="C46" s="95"/>
      <c r="D46" s="94">
        <v>2</v>
      </c>
      <c r="E46" s="93">
        <v>2</v>
      </c>
      <c r="F46" s="93">
        <v>0</v>
      </c>
      <c r="G46" s="93">
        <v>0</v>
      </c>
      <c r="H46" s="93">
        <f t="shared" si="14"/>
        <v>4</v>
      </c>
      <c r="I46" s="93">
        <f t="shared" si="15"/>
        <v>0</v>
      </c>
      <c r="J46" s="93">
        <f t="shared" si="16"/>
        <v>4</v>
      </c>
      <c r="K46" s="92">
        <f t="shared" si="3"/>
        <v>0</v>
      </c>
      <c r="L46" s="91">
        <f t="shared" si="4"/>
        <v>20</v>
      </c>
    </row>
    <row r="47" spans="2:12" ht="14.45" customHeight="1">
      <c r="B47" s="96" t="s">
        <v>80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79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78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150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2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4</v>
      </c>
      <c r="I51" s="81">
        <f t="shared" si="17"/>
        <v>0</v>
      </c>
      <c r="J51" s="81">
        <f t="shared" si="17"/>
        <v>4</v>
      </c>
      <c r="K51" s="80">
        <f t="shared" si="3"/>
        <v>0</v>
      </c>
      <c r="L51" s="79">
        <f t="shared" si="4"/>
        <v>20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15</v>
      </c>
      <c r="E52" s="75">
        <f t="shared" si="18"/>
        <v>5</v>
      </c>
      <c r="F52" s="75">
        <f t="shared" si="18"/>
        <v>0</v>
      </c>
      <c r="G52" s="75">
        <f t="shared" si="18"/>
        <v>0</v>
      </c>
      <c r="H52" s="75">
        <f t="shared" si="18"/>
        <v>20</v>
      </c>
      <c r="I52" s="75">
        <f t="shared" si="18"/>
        <v>0</v>
      </c>
      <c r="J52" s="75">
        <f t="shared" si="18"/>
        <v>20</v>
      </c>
      <c r="K52" s="74">
        <f t="shared" si="3"/>
        <v>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43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117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116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115</v>
      </c>
      <c r="C18" s="95"/>
      <c r="D18" s="94">
        <v>1</v>
      </c>
      <c r="E18" s="93">
        <v>0</v>
      </c>
      <c r="F18" s="93">
        <v>0</v>
      </c>
      <c r="G18" s="93">
        <v>0</v>
      </c>
      <c r="H18" s="93">
        <f t="shared" si="0"/>
        <v>1</v>
      </c>
      <c r="I18" s="93">
        <f t="shared" si="1"/>
        <v>0</v>
      </c>
      <c r="J18" s="93">
        <f t="shared" si="2"/>
        <v>1</v>
      </c>
      <c r="K18" s="92">
        <f t="shared" si="3"/>
        <v>0</v>
      </c>
      <c r="L18" s="91">
        <f t="shared" si="4"/>
        <v>4.5</v>
      </c>
    </row>
    <row r="19" spans="2:12" ht="14.45" customHeight="1">
      <c r="B19" s="96" t="s">
        <v>114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113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112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1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1</v>
      </c>
      <c r="I22" s="81">
        <f t="shared" si="5"/>
        <v>0</v>
      </c>
      <c r="J22" s="81">
        <f t="shared" si="5"/>
        <v>1</v>
      </c>
      <c r="K22" s="80">
        <f t="shared" si="3"/>
        <v>0</v>
      </c>
      <c r="L22" s="79">
        <f t="shared" si="4"/>
        <v>4.5</v>
      </c>
    </row>
    <row r="23" spans="2:12" ht="14.45" customHeight="1" thickTop="1">
      <c r="B23" s="102" t="s">
        <v>110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109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9.1</v>
      </c>
    </row>
    <row r="25" spans="2:12" ht="14.45" customHeight="1">
      <c r="B25" s="96" t="s">
        <v>108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107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106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105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2</v>
      </c>
      <c r="I29" s="81">
        <f t="shared" si="9"/>
        <v>0</v>
      </c>
      <c r="J29" s="81">
        <f t="shared" si="9"/>
        <v>2</v>
      </c>
      <c r="K29" s="80">
        <f t="shared" si="3"/>
        <v>0</v>
      </c>
      <c r="L29" s="79">
        <f t="shared" si="4"/>
        <v>9.1</v>
      </c>
    </row>
    <row r="30" spans="2:12" ht="14.45" customHeight="1" thickTop="1">
      <c r="B30" s="110" t="s">
        <v>103</v>
      </c>
      <c r="C30" s="109"/>
      <c r="D30" s="76">
        <v>2</v>
      </c>
      <c r="E30" s="75">
        <v>0</v>
      </c>
      <c r="F30" s="75">
        <v>0</v>
      </c>
      <c r="G30" s="75">
        <v>0</v>
      </c>
      <c r="H30" s="75">
        <f t="shared" ref="H30:H43" si="10">SUM(D30:E30)</f>
        <v>2</v>
      </c>
      <c r="I30" s="75">
        <f t="shared" ref="I30:I43" si="11">SUM(F30:G30)</f>
        <v>0</v>
      </c>
      <c r="J30" s="75">
        <f t="shared" ref="J30:J43" si="12">SUM(H30:I30)</f>
        <v>2</v>
      </c>
      <c r="K30" s="74">
        <f t="shared" si="3"/>
        <v>0</v>
      </c>
      <c r="L30" s="73">
        <f t="shared" si="4"/>
        <v>9.1</v>
      </c>
    </row>
    <row r="31" spans="2:12" ht="14.45" customHeight="1">
      <c r="B31" s="108" t="s">
        <v>101</v>
      </c>
      <c r="C31" s="107"/>
      <c r="D31" s="106">
        <v>0</v>
      </c>
      <c r="E31" s="105">
        <v>1</v>
      </c>
      <c r="F31" s="105">
        <v>0</v>
      </c>
      <c r="G31" s="105">
        <v>0</v>
      </c>
      <c r="H31" s="105">
        <f t="shared" si="10"/>
        <v>1</v>
      </c>
      <c r="I31" s="105">
        <f t="shared" si="11"/>
        <v>0</v>
      </c>
      <c r="J31" s="105">
        <f t="shared" si="12"/>
        <v>1</v>
      </c>
      <c r="K31" s="104">
        <f t="shared" si="3"/>
        <v>0</v>
      </c>
      <c r="L31" s="103">
        <f t="shared" si="4"/>
        <v>4.5</v>
      </c>
    </row>
    <row r="32" spans="2:12" ht="14.45" customHeight="1">
      <c r="B32" s="108" t="s">
        <v>100</v>
      </c>
      <c r="C32" s="107"/>
      <c r="D32" s="106">
        <v>1</v>
      </c>
      <c r="E32" s="105">
        <v>1</v>
      </c>
      <c r="F32" s="105">
        <v>0</v>
      </c>
      <c r="G32" s="105">
        <v>0</v>
      </c>
      <c r="H32" s="105">
        <f t="shared" si="10"/>
        <v>2</v>
      </c>
      <c r="I32" s="105">
        <f t="shared" si="11"/>
        <v>0</v>
      </c>
      <c r="J32" s="105">
        <f t="shared" si="12"/>
        <v>2</v>
      </c>
      <c r="K32" s="104">
        <f t="shared" si="3"/>
        <v>0</v>
      </c>
      <c r="L32" s="103">
        <f t="shared" si="4"/>
        <v>9.1</v>
      </c>
    </row>
    <row r="33" spans="2:12" ht="14.45" customHeight="1">
      <c r="B33" s="108" t="s">
        <v>99</v>
      </c>
      <c r="C33" s="107"/>
      <c r="D33" s="106">
        <v>0</v>
      </c>
      <c r="E33" s="105">
        <v>1</v>
      </c>
      <c r="F33" s="105">
        <v>0</v>
      </c>
      <c r="G33" s="105">
        <v>0</v>
      </c>
      <c r="H33" s="105">
        <f t="shared" si="10"/>
        <v>1</v>
      </c>
      <c r="I33" s="105">
        <f t="shared" si="11"/>
        <v>0</v>
      </c>
      <c r="J33" s="105">
        <f t="shared" si="12"/>
        <v>1</v>
      </c>
      <c r="K33" s="104">
        <f t="shared" si="3"/>
        <v>0</v>
      </c>
      <c r="L33" s="103">
        <f t="shared" si="4"/>
        <v>4.5</v>
      </c>
    </row>
    <row r="34" spans="2:12" ht="14.45" customHeight="1">
      <c r="B34" s="108" t="s">
        <v>97</v>
      </c>
      <c r="C34" s="107"/>
      <c r="D34" s="106">
        <v>1</v>
      </c>
      <c r="E34" s="105">
        <v>1</v>
      </c>
      <c r="F34" s="105">
        <v>1</v>
      </c>
      <c r="G34" s="105">
        <v>0</v>
      </c>
      <c r="H34" s="105">
        <f t="shared" si="10"/>
        <v>2</v>
      </c>
      <c r="I34" s="105">
        <f t="shared" si="11"/>
        <v>1</v>
      </c>
      <c r="J34" s="105">
        <f t="shared" si="12"/>
        <v>3</v>
      </c>
      <c r="K34" s="104">
        <f t="shared" si="3"/>
        <v>33.299999999999997</v>
      </c>
      <c r="L34" s="103">
        <f t="shared" si="4"/>
        <v>13.6</v>
      </c>
    </row>
    <row r="35" spans="2:12" ht="14.45" customHeight="1">
      <c r="B35" s="108" t="s">
        <v>95</v>
      </c>
      <c r="C35" s="107"/>
      <c r="D35" s="106">
        <v>1</v>
      </c>
      <c r="E35" s="105">
        <v>1</v>
      </c>
      <c r="F35" s="105">
        <v>0</v>
      </c>
      <c r="G35" s="105">
        <v>0</v>
      </c>
      <c r="H35" s="105">
        <f t="shared" si="10"/>
        <v>2</v>
      </c>
      <c r="I35" s="105">
        <f t="shared" si="11"/>
        <v>0</v>
      </c>
      <c r="J35" s="105">
        <f t="shared" si="12"/>
        <v>2</v>
      </c>
      <c r="K35" s="104">
        <f t="shared" si="3"/>
        <v>0</v>
      </c>
      <c r="L35" s="103">
        <f t="shared" si="4"/>
        <v>9.1</v>
      </c>
    </row>
    <row r="36" spans="2:12" ht="14.45" customHeight="1">
      <c r="B36" s="108" t="s">
        <v>93</v>
      </c>
      <c r="C36" s="107"/>
      <c r="D36" s="106">
        <v>2</v>
      </c>
      <c r="E36" s="105">
        <v>0</v>
      </c>
      <c r="F36" s="105">
        <v>0</v>
      </c>
      <c r="G36" s="105">
        <v>0</v>
      </c>
      <c r="H36" s="105">
        <f t="shared" si="10"/>
        <v>2</v>
      </c>
      <c r="I36" s="105">
        <f t="shared" si="11"/>
        <v>0</v>
      </c>
      <c r="J36" s="105">
        <f t="shared" si="12"/>
        <v>2</v>
      </c>
      <c r="K36" s="104">
        <f t="shared" si="3"/>
        <v>0</v>
      </c>
      <c r="L36" s="103">
        <f t="shared" si="4"/>
        <v>9.1</v>
      </c>
    </row>
    <row r="37" spans="2:12" ht="14.45" customHeight="1">
      <c r="B37" s="108" t="s">
        <v>91</v>
      </c>
      <c r="C37" s="107"/>
      <c r="D37" s="106">
        <v>1</v>
      </c>
      <c r="E37" s="105">
        <v>3</v>
      </c>
      <c r="F37" s="105">
        <v>0</v>
      </c>
      <c r="G37" s="105">
        <v>0</v>
      </c>
      <c r="H37" s="105">
        <f t="shared" si="10"/>
        <v>4</v>
      </c>
      <c r="I37" s="105">
        <f t="shared" si="11"/>
        <v>0</v>
      </c>
      <c r="J37" s="105">
        <f t="shared" si="12"/>
        <v>4</v>
      </c>
      <c r="K37" s="104">
        <f t="shared" si="3"/>
        <v>0</v>
      </c>
      <c r="L37" s="103">
        <f t="shared" si="4"/>
        <v>18.2</v>
      </c>
    </row>
    <row r="38" spans="2:12" ht="14.45" customHeight="1">
      <c r="B38" s="102" t="s">
        <v>89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88</v>
      </c>
      <c r="C39" s="95"/>
      <c r="D39" s="94">
        <v>0</v>
      </c>
      <c r="E39" s="93">
        <v>1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4.5</v>
      </c>
    </row>
    <row r="40" spans="2:12" ht="14.45" customHeight="1">
      <c r="B40" s="96" t="s">
        <v>87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86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85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84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0</v>
      </c>
      <c r="E44" s="81">
        <f t="shared" si="13"/>
        <v>1</v>
      </c>
      <c r="F44" s="81">
        <f t="shared" si="13"/>
        <v>0</v>
      </c>
      <c r="G44" s="81">
        <f t="shared" si="13"/>
        <v>0</v>
      </c>
      <c r="H44" s="81">
        <f t="shared" si="13"/>
        <v>1</v>
      </c>
      <c r="I44" s="81">
        <f t="shared" si="13"/>
        <v>0</v>
      </c>
      <c r="J44" s="81">
        <f t="shared" si="13"/>
        <v>1</v>
      </c>
      <c r="K44" s="80">
        <f t="shared" si="3"/>
        <v>0</v>
      </c>
      <c r="L44" s="79">
        <f t="shared" si="4"/>
        <v>4.5</v>
      </c>
    </row>
    <row r="45" spans="2:12" ht="14.45" customHeight="1" thickTop="1">
      <c r="B45" s="102" t="s">
        <v>82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81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80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79</v>
      </c>
      <c r="C48" s="95"/>
      <c r="D48" s="94">
        <v>1</v>
      </c>
      <c r="E48" s="93">
        <v>0</v>
      </c>
      <c r="F48" s="93">
        <v>0</v>
      </c>
      <c r="G48" s="93">
        <v>0</v>
      </c>
      <c r="H48" s="93">
        <f t="shared" si="14"/>
        <v>1</v>
      </c>
      <c r="I48" s="93">
        <f t="shared" si="15"/>
        <v>0</v>
      </c>
      <c r="J48" s="93">
        <f t="shared" si="16"/>
        <v>1</v>
      </c>
      <c r="K48" s="92">
        <f t="shared" si="3"/>
        <v>0</v>
      </c>
      <c r="L48" s="91">
        <f t="shared" si="4"/>
        <v>4.5</v>
      </c>
    </row>
    <row r="49" spans="2:13" ht="14.45" customHeight="1">
      <c r="B49" s="96" t="s">
        <v>78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77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1</v>
      </c>
      <c r="I51" s="81">
        <f t="shared" si="17"/>
        <v>0</v>
      </c>
      <c r="J51" s="81">
        <f t="shared" si="17"/>
        <v>1</v>
      </c>
      <c r="K51" s="80">
        <f t="shared" si="3"/>
        <v>0</v>
      </c>
      <c r="L51" s="79">
        <f t="shared" si="4"/>
        <v>4.5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12</v>
      </c>
      <c r="E52" s="75">
        <f t="shared" si="18"/>
        <v>9</v>
      </c>
      <c r="F52" s="75">
        <f t="shared" si="18"/>
        <v>1</v>
      </c>
      <c r="G52" s="75">
        <f t="shared" si="18"/>
        <v>0</v>
      </c>
      <c r="H52" s="75">
        <f t="shared" si="18"/>
        <v>21</v>
      </c>
      <c r="I52" s="75">
        <f t="shared" si="18"/>
        <v>1</v>
      </c>
      <c r="J52" s="75">
        <f t="shared" si="18"/>
        <v>22</v>
      </c>
      <c r="K52" s="74">
        <f t="shared" si="3"/>
        <v>4.5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N54"/>
  <sheetViews>
    <sheetView showGridLines="0" tabSelected="1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187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SUM('【断面別】自動車交通量(A断面流入)'!D16,'【断面別】自動車交通量(B断面流入)'!D16,'【断面別】自動車交通量(C断面流入)'!D16,'【断面別】自動車交通量(D断面流入)'!D16)</f>
        <v>478</v>
      </c>
      <c r="E16" s="99">
        <f>SUM('【断面別】自動車交通量(A断面流入)'!E16,'【断面別】自動車交通量(B断面流入)'!E16,'【断面別】自動車交通量(C断面流入)'!E16,'【断面別】自動車交通量(D断面流入)'!E16)</f>
        <v>72</v>
      </c>
      <c r="F16" s="99">
        <f>SUM('【断面別】自動車交通量(A断面流入)'!F16,'【断面別】自動車交通量(B断面流入)'!F16,'【断面別】自動車交通量(C断面流入)'!F16,'【断面別】自動車交通量(D断面流入)'!F16)</f>
        <v>28</v>
      </c>
      <c r="G16" s="99">
        <f>SUM('【断面別】自動車交通量(A断面流入)'!G16,'【断面別】自動車交通量(B断面流入)'!G16,'【断面別】自動車交通量(C断面流入)'!G16,'【断面別】自動車交通量(D断面流入)'!G16)</f>
        <v>2</v>
      </c>
      <c r="H16" s="99">
        <f t="shared" ref="H16:H21" si="0">SUM(D16:E16)</f>
        <v>550</v>
      </c>
      <c r="I16" s="99">
        <f t="shared" ref="I16:I21" si="1">SUM(F16:G16)</f>
        <v>30</v>
      </c>
      <c r="J16" s="99">
        <f t="shared" ref="J16:J21" si="2">SUM(H16:I16)</f>
        <v>580</v>
      </c>
      <c r="K16" s="98">
        <f t="shared" ref="K16:K52" si="3">IF(J16=0,0,ROUND(I16/J16*100,1))</f>
        <v>5.2</v>
      </c>
      <c r="L16" s="97">
        <f t="shared" ref="L16:L52" si="4">IF(J16=0,0,ROUND(J16/$J$52*100,1))</f>
        <v>2</v>
      </c>
    </row>
    <row r="17" spans="2:12" ht="14.45" customHeight="1">
      <c r="B17" s="96" t="s">
        <v>157</v>
      </c>
      <c r="C17" s="95"/>
      <c r="D17" s="94">
        <f>SUM('【断面別】自動車交通量(A断面流入)'!D17,'【断面別】自動車交通量(B断面流入)'!D17,'【断面別】自動車交通量(C断面流入)'!D17,'【断面別】自動車交通量(D断面流入)'!D17)</f>
        <v>446</v>
      </c>
      <c r="E17" s="93">
        <f>SUM('【断面別】自動車交通量(A断面流入)'!E17,'【断面別】自動車交通量(B断面流入)'!E17,'【断面別】自動車交通量(C断面流入)'!E17,'【断面別】自動車交通量(D断面流入)'!E17)</f>
        <v>62</v>
      </c>
      <c r="F17" s="93">
        <f>SUM('【断面別】自動車交通量(A断面流入)'!F17,'【断面別】自動車交通量(B断面流入)'!F17,'【断面別】自動車交通量(C断面流入)'!F17,'【断面別】自動車交通量(D断面流入)'!F17)</f>
        <v>21</v>
      </c>
      <c r="G17" s="93">
        <f>SUM('【断面別】自動車交通量(A断面流入)'!G17,'【断面別】自動車交通量(B断面流入)'!G17,'【断面別】自動車交通量(C断面流入)'!G17,'【断面別】自動車交通量(D断面流入)'!G17)</f>
        <v>6</v>
      </c>
      <c r="H17" s="93">
        <f t="shared" si="0"/>
        <v>508</v>
      </c>
      <c r="I17" s="93">
        <f t="shared" si="1"/>
        <v>27</v>
      </c>
      <c r="J17" s="93">
        <f t="shared" si="2"/>
        <v>535</v>
      </c>
      <c r="K17" s="92">
        <f t="shared" si="3"/>
        <v>5</v>
      </c>
      <c r="L17" s="91">
        <f t="shared" si="4"/>
        <v>1.9</v>
      </c>
    </row>
    <row r="18" spans="2:12" ht="14.45" customHeight="1">
      <c r="B18" s="96" t="s">
        <v>156</v>
      </c>
      <c r="C18" s="95"/>
      <c r="D18" s="94">
        <f>SUM('【断面別】自動車交通量(A断面流入)'!D18,'【断面別】自動車交通量(B断面流入)'!D18,'【断面別】自動車交通量(C断面流入)'!D18,'【断面別】自動車交通量(D断面流入)'!D18)</f>
        <v>432</v>
      </c>
      <c r="E18" s="93">
        <f>SUM('【断面別】自動車交通量(A断面流入)'!E18,'【断面別】自動車交通量(B断面流入)'!E18,'【断面別】自動車交通量(C断面流入)'!E18,'【断面別】自動車交通量(D断面流入)'!E18)</f>
        <v>57</v>
      </c>
      <c r="F18" s="93">
        <f>SUM('【断面別】自動車交通量(A断面流入)'!F18,'【断面別】自動車交通量(B断面流入)'!F18,'【断面別】自動車交通量(C断面流入)'!F18,'【断面別】自動車交通量(D断面流入)'!F18)</f>
        <v>14</v>
      </c>
      <c r="G18" s="93">
        <f>SUM('【断面別】自動車交通量(A断面流入)'!G18,'【断面別】自動車交通量(B断面流入)'!G18,'【断面別】自動車交通量(C断面流入)'!G18,'【断面別】自動車交通量(D断面流入)'!G18)</f>
        <v>3</v>
      </c>
      <c r="H18" s="93">
        <f t="shared" si="0"/>
        <v>489</v>
      </c>
      <c r="I18" s="93">
        <f t="shared" si="1"/>
        <v>17</v>
      </c>
      <c r="J18" s="93">
        <f t="shared" si="2"/>
        <v>506</v>
      </c>
      <c r="K18" s="92">
        <f t="shared" si="3"/>
        <v>3.4</v>
      </c>
      <c r="L18" s="91">
        <f t="shared" si="4"/>
        <v>1.8</v>
      </c>
    </row>
    <row r="19" spans="2:12" ht="14.45" customHeight="1">
      <c r="B19" s="96" t="s">
        <v>155</v>
      </c>
      <c r="C19" s="95"/>
      <c r="D19" s="94">
        <f>SUM('【断面別】自動車交通量(A断面流入)'!D19,'【断面別】自動車交通量(B断面流入)'!D19,'【断面別】自動車交通量(C断面流入)'!D19,'【断面別】自動車交通量(D断面流入)'!D19)</f>
        <v>394</v>
      </c>
      <c r="E19" s="93">
        <f>SUM('【断面別】自動車交通量(A断面流入)'!E19,'【断面別】自動車交通量(B断面流入)'!E19,'【断面別】自動車交通量(C断面流入)'!E19,'【断面別】自動車交通量(D断面流入)'!E19)</f>
        <v>73</v>
      </c>
      <c r="F19" s="93">
        <f>SUM('【断面別】自動車交通量(A断面流入)'!F19,'【断面別】自動車交通量(B断面流入)'!F19,'【断面別】自動車交通量(C断面流入)'!F19,'【断面別】自動車交通量(D断面流入)'!F19)</f>
        <v>27</v>
      </c>
      <c r="G19" s="93">
        <f>SUM('【断面別】自動車交通量(A断面流入)'!G19,'【断面別】自動車交通量(B断面流入)'!G19,'【断面別】自動車交通量(C断面流入)'!G19,'【断面別】自動車交通量(D断面流入)'!G19)</f>
        <v>5</v>
      </c>
      <c r="H19" s="93">
        <f t="shared" si="0"/>
        <v>467</v>
      </c>
      <c r="I19" s="93">
        <f t="shared" si="1"/>
        <v>32</v>
      </c>
      <c r="J19" s="93">
        <f t="shared" si="2"/>
        <v>499</v>
      </c>
      <c r="K19" s="92">
        <f t="shared" si="3"/>
        <v>6.4</v>
      </c>
      <c r="L19" s="91">
        <f t="shared" si="4"/>
        <v>1.7</v>
      </c>
    </row>
    <row r="20" spans="2:12" ht="14.45" customHeight="1">
      <c r="B20" s="96" t="s">
        <v>154</v>
      </c>
      <c r="C20" s="95"/>
      <c r="D20" s="94">
        <f>SUM('【断面別】自動車交通量(A断面流入)'!D20,'【断面別】自動車交通量(B断面流入)'!D20,'【断面別】自動車交通量(C断面流入)'!D20,'【断面別】自動車交通量(D断面流入)'!D20)</f>
        <v>418</v>
      </c>
      <c r="E20" s="93">
        <f>SUM('【断面別】自動車交通量(A断面流入)'!E20,'【断面別】自動車交通量(B断面流入)'!E20,'【断面別】自動車交通量(C断面流入)'!E20,'【断面別】自動車交通量(D断面流入)'!E20)</f>
        <v>64</v>
      </c>
      <c r="F20" s="93">
        <f>SUM('【断面別】自動車交通量(A断面流入)'!F20,'【断面別】自動車交通量(B断面流入)'!F20,'【断面別】自動車交通量(C断面流入)'!F20,'【断面別】自動車交通量(D断面流入)'!F20)</f>
        <v>14</v>
      </c>
      <c r="G20" s="93">
        <f>SUM('【断面別】自動車交通量(A断面流入)'!G20,'【断面別】自動車交通量(B断面流入)'!G20,'【断面別】自動車交通量(C断面流入)'!G20,'【断面別】自動車交通量(D断面流入)'!G20)</f>
        <v>3</v>
      </c>
      <c r="H20" s="93">
        <f t="shared" si="0"/>
        <v>482</v>
      </c>
      <c r="I20" s="93">
        <f t="shared" si="1"/>
        <v>17</v>
      </c>
      <c r="J20" s="93">
        <f t="shared" si="2"/>
        <v>499</v>
      </c>
      <c r="K20" s="92">
        <f t="shared" si="3"/>
        <v>3.4</v>
      </c>
      <c r="L20" s="91">
        <f t="shared" si="4"/>
        <v>1.7</v>
      </c>
    </row>
    <row r="21" spans="2:12" ht="14.45" customHeight="1">
      <c r="B21" s="90" t="s">
        <v>153</v>
      </c>
      <c r="C21" s="89"/>
      <c r="D21" s="88">
        <f>SUM('【断面別】自動車交通量(A断面流入)'!D21,'【断面別】自動車交通量(B断面流入)'!D21,'【断面別】自動車交通量(C断面流入)'!D21,'【断面別】自動車交通量(D断面流入)'!D21)</f>
        <v>397</v>
      </c>
      <c r="E21" s="87">
        <f>SUM('【断面別】自動車交通量(A断面流入)'!E21,'【断面別】自動車交通量(B断面流入)'!E21,'【断面別】自動車交通量(C断面流入)'!E21,'【断面別】自動車交通量(D断面流入)'!E21)</f>
        <v>67</v>
      </c>
      <c r="F21" s="87">
        <f>SUM('【断面別】自動車交通量(A断面流入)'!F21,'【断面別】自動車交通量(B断面流入)'!F21,'【断面別】自動車交通量(C断面流入)'!F21,'【断面別】自動車交通量(D断面流入)'!F21)</f>
        <v>24</v>
      </c>
      <c r="G21" s="87">
        <f>SUM('【断面別】自動車交通量(A断面流入)'!G21,'【断面別】自動車交通量(B断面流入)'!G21,'【断面別】自動車交通量(C断面流入)'!G21,'【断面別】自動車交通量(D断面流入)'!G21)</f>
        <v>4</v>
      </c>
      <c r="H21" s="87">
        <f t="shared" si="0"/>
        <v>464</v>
      </c>
      <c r="I21" s="87">
        <f t="shared" si="1"/>
        <v>28</v>
      </c>
      <c r="J21" s="87">
        <f t="shared" si="2"/>
        <v>492</v>
      </c>
      <c r="K21" s="86">
        <f t="shared" si="3"/>
        <v>5.7</v>
      </c>
      <c r="L21" s="85">
        <f t="shared" si="4"/>
        <v>1.7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2565</v>
      </c>
      <c r="E22" s="81">
        <f t="shared" si="5"/>
        <v>395</v>
      </c>
      <c r="F22" s="81">
        <f t="shared" si="5"/>
        <v>128</v>
      </c>
      <c r="G22" s="81">
        <f t="shared" si="5"/>
        <v>23</v>
      </c>
      <c r="H22" s="81">
        <f t="shared" si="5"/>
        <v>2960</v>
      </c>
      <c r="I22" s="81">
        <f t="shared" si="5"/>
        <v>151</v>
      </c>
      <c r="J22" s="81">
        <f t="shared" si="5"/>
        <v>3111</v>
      </c>
      <c r="K22" s="80">
        <f t="shared" si="3"/>
        <v>4.9000000000000004</v>
      </c>
      <c r="L22" s="79">
        <f t="shared" si="4"/>
        <v>10.8</v>
      </c>
    </row>
    <row r="23" spans="2:12" ht="14.45" customHeight="1" thickTop="1">
      <c r="B23" s="102" t="s">
        <v>110</v>
      </c>
      <c r="C23" s="101"/>
      <c r="D23" s="100">
        <f>SUM('【断面別】自動車交通量(A断面流入)'!D23,'【断面別】自動車交通量(B断面流入)'!D23,'【断面別】自動車交通量(C断面流入)'!D23,'【断面別】自動車交通量(D断面流入)'!D23)</f>
        <v>387</v>
      </c>
      <c r="E23" s="99">
        <f>SUM('【断面別】自動車交通量(A断面流入)'!E23,'【断面別】自動車交通量(B断面流入)'!E23,'【断面別】自動車交通量(C断面流入)'!E23,'【断面別】自動車交通量(D断面流入)'!E23)</f>
        <v>60</v>
      </c>
      <c r="F23" s="99">
        <f>SUM('【断面別】自動車交通量(A断面流入)'!F23,'【断面別】自動車交通量(B断面流入)'!F23,'【断面別】自動車交通量(C断面流入)'!F23,'【断面別】自動車交通量(D断面流入)'!F23)</f>
        <v>21</v>
      </c>
      <c r="G23" s="99">
        <f>SUM('【断面別】自動車交通量(A断面流入)'!G23,'【断面別】自動車交通量(B断面流入)'!G23,'【断面別】自動車交通量(C断面流入)'!G23,'【断面別】自動車交通量(D断面流入)'!G23)</f>
        <v>5</v>
      </c>
      <c r="H23" s="99">
        <f t="shared" ref="H23:H28" si="6">SUM(D23:E23)</f>
        <v>447</v>
      </c>
      <c r="I23" s="99">
        <f t="shared" ref="I23:I28" si="7">SUM(F23:G23)</f>
        <v>26</v>
      </c>
      <c r="J23" s="99">
        <f t="shared" ref="J23:J28" si="8">SUM(H23:I23)</f>
        <v>473</v>
      </c>
      <c r="K23" s="98">
        <f t="shared" si="3"/>
        <v>5.5</v>
      </c>
      <c r="L23" s="97">
        <f t="shared" si="4"/>
        <v>1.6</v>
      </c>
    </row>
    <row r="24" spans="2:12" ht="14.45" customHeight="1">
      <c r="B24" s="96" t="s">
        <v>109</v>
      </c>
      <c r="C24" s="95"/>
      <c r="D24" s="94">
        <f>SUM('【断面別】自動車交通量(A断面流入)'!D24,'【断面別】自動車交通量(B断面流入)'!D24,'【断面別】自動車交通量(C断面流入)'!D24,'【断面別】自動車交通量(D断面流入)'!D24)</f>
        <v>319</v>
      </c>
      <c r="E24" s="93">
        <f>SUM('【断面別】自動車交通量(A断面流入)'!E24,'【断面別】自動車交通量(B断面流入)'!E24,'【断面別】自動車交通量(C断面流入)'!E24,'【断面別】自動車交通量(D断面流入)'!E24)</f>
        <v>54</v>
      </c>
      <c r="F24" s="93">
        <f>SUM('【断面別】自動車交通量(A断面流入)'!F24,'【断面別】自動車交通量(B断面流入)'!F24,'【断面別】自動車交通量(C断面流入)'!F24,'【断面別】自動車交通量(D断面流入)'!F24)</f>
        <v>23</v>
      </c>
      <c r="G24" s="93">
        <f>SUM('【断面別】自動車交通量(A断面流入)'!G24,'【断面別】自動車交通量(B断面流入)'!G24,'【断面別】自動車交通量(C断面流入)'!G24,'【断面別】自動車交通量(D断面流入)'!G24)</f>
        <v>5</v>
      </c>
      <c r="H24" s="93">
        <f t="shared" si="6"/>
        <v>373</v>
      </c>
      <c r="I24" s="93">
        <f t="shared" si="7"/>
        <v>28</v>
      </c>
      <c r="J24" s="93">
        <f t="shared" si="8"/>
        <v>401</v>
      </c>
      <c r="K24" s="92">
        <f t="shared" si="3"/>
        <v>7</v>
      </c>
      <c r="L24" s="91">
        <f t="shared" si="4"/>
        <v>1.4</v>
      </c>
    </row>
    <row r="25" spans="2:12" ht="14.45" customHeight="1">
      <c r="B25" s="96" t="s">
        <v>108</v>
      </c>
      <c r="C25" s="95"/>
      <c r="D25" s="94">
        <f>SUM('【断面別】自動車交通量(A断面流入)'!D25,'【断面別】自動車交通量(B断面流入)'!D25,'【断面別】自動車交通量(C断面流入)'!D25,'【断面別】自動車交通量(D断面流入)'!D25)</f>
        <v>331</v>
      </c>
      <c r="E25" s="93">
        <f>SUM('【断面別】自動車交通量(A断面流入)'!E25,'【断面別】自動車交通量(B断面流入)'!E25,'【断面別】自動車交通量(C断面流入)'!E25,'【断面別】自動車交通量(D断面流入)'!E25)</f>
        <v>57</v>
      </c>
      <c r="F25" s="93">
        <f>SUM('【断面別】自動車交通量(A断面流入)'!F25,'【断面別】自動車交通量(B断面流入)'!F25,'【断面別】自動車交通量(C断面流入)'!F25,'【断面別】自動車交通量(D断面流入)'!F25)</f>
        <v>23</v>
      </c>
      <c r="G25" s="93">
        <f>SUM('【断面別】自動車交通量(A断面流入)'!G25,'【断面別】自動車交通量(B断面流入)'!G25,'【断面別】自動車交通量(C断面流入)'!G25,'【断面別】自動車交通量(D断面流入)'!G25)</f>
        <v>6</v>
      </c>
      <c r="H25" s="93">
        <f t="shared" si="6"/>
        <v>388</v>
      </c>
      <c r="I25" s="93">
        <f t="shared" si="7"/>
        <v>29</v>
      </c>
      <c r="J25" s="93">
        <f t="shared" si="8"/>
        <v>417</v>
      </c>
      <c r="K25" s="92">
        <f t="shared" si="3"/>
        <v>7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f>SUM('【断面別】自動車交通量(A断面流入)'!D26,'【断面別】自動車交通量(B断面流入)'!D26,'【断面別】自動車交通量(C断面流入)'!D26,'【断面別】自動車交通量(D断面流入)'!D26)</f>
        <v>350</v>
      </c>
      <c r="E26" s="93">
        <f>SUM('【断面別】自動車交通量(A断面流入)'!E26,'【断面別】自動車交通量(B断面流入)'!E26,'【断面別】自動車交通量(C断面流入)'!E26,'【断面別】自動車交通量(D断面流入)'!E26)</f>
        <v>58</v>
      </c>
      <c r="F26" s="93">
        <f>SUM('【断面別】自動車交通量(A断面流入)'!F26,'【断面別】自動車交通量(B断面流入)'!F26,'【断面別】自動車交通量(C断面流入)'!F26,'【断面別】自動車交通量(D断面流入)'!F26)</f>
        <v>33</v>
      </c>
      <c r="G26" s="93">
        <f>SUM('【断面別】自動車交通量(A断面流入)'!G26,'【断面別】自動車交通量(B断面流入)'!G26,'【断面別】自動車交通量(C断面流入)'!G26,'【断面別】自動車交通量(D断面流入)'!G26)</f>
        <v>8</v>
      </c>
      <c r="H26" s="93">
        <f t="shared" si="6"/>
        <v>408</v>
      </c>
      <c r="I26" s="93">
        <f t="shared" si="7"/>
        <v>41</v>
      </c>
      <c r="J26" s="93">
        <f t="shared" si="8"/>
        <v>449</v>
      </c>
      <c r="K26" s="92">
        <f t="shared" si="3"/>
        <v>9.1</v>
      </c>
      <c r="L26" s="91">
        <f t="shared" si="4"/>
        <v>1.6</v>
      </c>
    </row>
    <row r="27" spans="2:12" ht="14.45" customHeight="1">
      <c r="B27" s="96" t="s">
        <v>106</v>
      </c>
      <c r="C27" s="95"/>
      <c r="D27" s="94">
        <f>SUM('【断面別】自動車交通量(A断面流入)'!D27,'【断面別】自動車交通量(B断面流入)'!D27,'【断面別】自動車交通量(C断面流入)'!D27,'【断面別】自動車交通量(D断面流入)'!D27)</f>
        <v>323</v>
      </c>
      <c r="E27" s="93">
        <f>SUM('【断面別】自動車交通量(A断面流入)'!E27,'【断面別】自動車交通量(B断面流入)'!E27,'【断面別】自動車交通量(C断面流入)'!E27,'【断面別】自動車交通量(D断面流入)'!E27)</f>
        <v>45</v>
      </c>
      <c r="F27" s="93">
        <f>SUM('【断面別】自動車交通量(A断面流入)'!F27,'【断面別】自動車交通量(B断面流入)'!F27,'【断面別】自動車交通量(C断面流入)'!F27,'【断面別】自動車交通量(D断面流入)'!F27)</f>
        <v>31</v>
      </c>
      <c r="G27" s="93">
        <f>SUM('【断面別】自動車交通量(A断面流入)'!G27,'【断面別】自動車交通量(B断面流入)'!G27,'【断面別】自動車交通量(C断面流入)'!G27,'【断面別】自動車交通量(D断面流入)'!G27)</f>
        <v>3</v>
      </c>
      <c r="H27" s="93">
        <f t="shared" si="6"/>
        <v>368</v>
      </c>
      <c r="I27" s="93">
        <f t="shared" si="7"/>
        <v>34</v>
      </c>
      <c r="J27" s="93">
        <f t="shared" si="8"/>
        <v>402</v>
      </c>
      <c r="K27" s="92">
        <f t="shared" si="3"/>
        <v>8.5</v>
      </c>
      <c r="L27" s="91">
        <f t="shared" si="4"/>
        <v>1.4</v>
      </c>
    </row>
    <row r="28" spans="2:12" ht="14.45" customHeight="1">
      <c r="B28" s="90" t="s">
        <v>152</v>
      </c>
      <c r="C28" s="89"/>
      <c r="D28" s="88">
        <f>SUM('【断面別】自動車交通量(A断面流入)'!D28,'【断面別】自動車交通量(B断面流入)'!D28,'【断面別】自動車交通量(C断面流入)'!D28,'【断面別】自動車交通量(D断面流入)'!D28)</f>
        <v>333</v>
      </c>
      <c r="E28" s="87">
        <f>SUM('【断面別】自動車交通量(A断面流入)'!E28,'【断面別】自動車交通量(B断面流入)'!E28,'【断面別】自動車交通量(C断面流入)'!E28,'【断面別】自動車交通量(D断面流入)'!E28)</f>
        <v>59</v>
      </c>
      <c r="F28" s="87">
        <f>SUM('【断面別】自動車交通量(A断面流入)'!F28,'【断面別】自動車交通量(B断面流入)'!F28,'【断面別】自動車交通量(C断面流入)'!F28,'【断面別】自動車交通量(D断面流入)'!F28)</f>
        <v>28</v>
      </c>
      <c r="G28" s="87">
        <f>SUM('【断面別】自動車交通量(A断面流入)'!G28,'【断面別】自動車交通量(B断面流入)'!G28,'【断面別】自動車交通量(C断面流入)'!G28,'【断面別】自動車交通量(D断面流入)'!G28)</f>
        <v>3</v>
      </c>
      <c r="H28" s="87">
        <f t="shared" si="6"/>
        <v>392</v>
      </c>
      <c r="I28" s="87">
        <f t="shared" si="7"/>
        <v>31</v>
      </c>
      <c r="J28" s="87">
        <f t="shared" si="8"/>
        <v>423</v>
      </c>
      <c r="K28" s="86">
        <f t="shared" si="3"/>
        <v>7.3</v>
      </c>
      <c r="L28" s="85">
        <f t="shared" si="4"/>
        <v>1.5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2043</v>
      </c>
      <c r="E29" s="81">
        <f t="shared" si="9"/>
        <v>333</v>
      </c>
      <c r="F29" s="81">
        <f t="shared" si="9"/>
        <v>159</v>
      </c>
      <c r="G29" s="81">
        <f t="shared" si="9"/>
        <v>30</v>
      </c>
      <c r="H29" s="81">
        <f t="shared" si="9"/>
        <v>2376</v>
      </c>
      <c r="I29" s="81">
        <f t="shared" si="9"/>
        <v>189</v>
      </c>
      <c r="J29" s="81">
        <f t="shared" si="9"/>
        <v>2565</v>
      </c>
      <c r="K29" s="80">
        <f t="shared" si="3"/>
        <v>7.4</v>
      </c>
      <c r="L29" s="79">
        <f t="shared" si="4"/>
        <v>8.9</v>
      </c>
    </row>
    <row r="30" spans="2:12" ht="14.45" customHeight="1" thickTop="1">
      <c r="B30" s="110" t="s">
        <v>102</v>
      </c>
      <c r="C30" s="109"/>
      <c r="D30" s="76">
        <f>SUM('【断面別】自動車交通量(A断面流入)'!D30,'【断面別】自動車交通量(B断面流入)'!D30,'【断面別】自動車交通量(C断面流入)'!D30,'【断面別】自動車交通量(D断面流入)'!D30)</f>
        <v>1738</v>
      </c>
      <c r="E30" s="75">
        <f>SUM('【断面別】自動車交通量(A断面流入)'!E30,'【断面別】自動車交通量(B断面流入)'!E30,'【断面別】自動車交通量(C断面流入)'!E30,'【断面別】自動車交通量(D断面流入)'!E30)</f>
        <v>336</v>
      </c>
      <c r="F30" s="75">
        <f>SUM('【断面別】自動車交通量(A断面流入)'!F30,'【断面別】自動車交通量(B断面流入)'!F30,'【断面別】自動車交通量(C断面流入)'!F30,'【断面別】自動車交通量(D断面流入)'!F30)</f>
        <v>193</v>
      </c>
      <c r="G30" s="75">
        <f>SUM('【断面別】自動車交通量(A断面流入)'!G30,'【断面別】自動車交通量(B断面流入)'!G30,'【断面別】自動車交通量(C断面流入)'!G30,'【断面別】自動車交通量(D断面流入)'!G30)</f>
        <v>22</v>
      </c>
      <c r="H30" s="75">
        <f t="shared" ref="H30:H43" si="10">SUM(D30:E30)</f>
        <v>2074</v>
      </c>
      <c r="I30" s="75">
        <f t="shared" ref="I30:I43" si="11">SUM(F30:G30)</f>
        <v>215</v>
      </c>
      <c r="J30" s="75">
        <f t="shared" ref="J30:J43" si="12">SUM(H30:I30)</f>
        <v>2289</v>
      </c>
      <c r="K30" s="74">
        <f t="shared" si="3"/>
        <v>9.4</v>
      </c>
      <c r="L30" s="73">
        <f t="shared" si="4"/>
        <v>8</v>
      </c>
    </row>
    <row r="31" spans="2:12" ht="14.45" customHeight="1">
      <c r="B31" s="108" t="s">
        <v>139</v>
      </c>
      <c r="C31" s="107"/>
      <c r="D31" s="106">
        <f>SUM('【断面別】自動車交通量(A断面流入)'!D31,'【断面別】自動車交通量(B断面流入)'!D31,'【断面別】自動車交通量(C断面流入)'!D31,'【断面別】自動車交通量(D断面流入)'!D31)</f>
        <v>1620</v>
      </c>
      <c r="E31" s="105">
        <f>SUM('【断面別】自動車交通量(A断面流入)'!E31,'【断面別】自動車交通量(B断面流入)'!E31,'【断面別】自動車交通量(C断面流入)'!E31,'【断面別】自動車交通量(D断面流入)'!E31)</f>
        <v>317</v>
      </c>
      <c r="F31" s="105">
        <f>SUM('【断面別】自動車交通量(A断面流入)'!F31,'【断面別】自動車交通量(B断面流入)'!F31,'【断面別】自動車交通量(C断面流入)'!F31,'【断面別】自動車交通量(D断面流入)'!F31)</f>
        <v>185</v>
      </c>
      <c r="G31" s="105">
        <f>SUM('【断面別】自動車交通量(A断面流入)'!G31,'【断面別】自動車交通量(B断面流入)'!G31,'【断面別】自動車交通量(C断面流入)'!G31,'【断面別】自動車交通量(D断面流入)'!G31)</f>
        <v>9</v>
      </c>
      <c r="H31" s="105">
        <f t="shared" si="10"/>
        <v>1937</v>
      </c>
      <c r="I31" s="105">
        <f t="shared" si="11"/>
        <v>194</v>
      </c>
      <c r="J31" s="105">
        <f t="shared" si="12"/>
        <v>2131</v>
      </c>
      <c r="K31" s="104">
        <f t="shared" si="3"/>
        <v>9.1</v>
      </c>
      <c r="L31" s="103">
        <f t="shared" si="4"/>
        <v>7.4</v>
      </c>
    </row>
    <row r="32" spans="2:12" ht="14.45" customHeight="1">
      <c r="B32" s="108" t="s">
        <v>137</v>
      </c>
      <c r="C32" s="107"/>
      <c r="D32" s="106">
        <f>SUM('【断面別】自動車交通量(A断面流入)'!D32,'【断面別】自動車交通量(B断面流入)'!D32,'【断面別】自動車交通量(C断面流入)'!D32,'【断面別】自動車交通量(D断面流入)'!D32)</f>
        <v>1494</v>
      </c>
      <c r="E32" s="105">
        <f>SUM('【断面別】自動車交通量(A断面流入)'!E32,'【断面別】自動車交通量(B断面流入)'!E32,'【断面別】自動車交通量(C断面流入)'!E32,'【断面別】自動車交通量(D断面流入)'!E32)</f>
        <v>320</v>
      </c>
      <c r="F32" s="105">
        <f>SUM('【断面別】自動車交通量(A断面流入)'!F32,'【断面別】自動車交通量(B断面流入)'!F32,'【断面別】自動車交通量(C断面流入)'!F32,'【断面別】自動車交通量(D断面流入)'!F32)</f>
        <v>192</v>
      </c>
      <c r="G32" s="105">
        <f>SUM('【断面別】自動車交通量(A断面流入)'!G32,'【断面別】自動車交通量(B断面流入)'!G32,'【断面別】自動車交通量(C断面流入)'!G32,'【断面別】自動車交通量(D断面流入)'!G32)</f>
        <v>14</v>
      </c>
      <c r="H32" s="105">
        <f t="shared" si="10"/>
        <v>1814</v>
      </c>
      <c r="I32" s="105">
        <f t="shared" si="11"/>
        <v>206</v>
      </c>
      <c r="J32" s="105">
        <f t="shared" si="12"/>
        <v>2020</v>
      </c>
      <c r="K32" s="104">
        <f t="shared" si="3"/>
        <v>10.199999999999999</v>
      </c>
      <c r="L32" s="103">
        <f t="shared" si="4"/>
        <v>7</v>
      </c>
    </row>
    <row r="33" spans="2:12" ht="14.45" customHeight="1">
      <c r="B33" s="108" t="s">
        <v>98</v>
      </c>
      <c r="C33" s="107"/>
      <c r="D33" s="106">
        <f>SUM('【断面別】自動車交通量(A断面流入)'!D33,'【断面別】自動車交通量(B断面流入)'!D33,'【断面別】自動車交通量(C断面流入)'!D33,'【断面別】自動車交通量(D断面流入)'!D33)</f>
        <v>1732</v>
      </c>
      <c r="E33" s="105">
        <f>SUM('【断面別】自動車交通量(A断面流入)'!E33,'【断面別】自動車交通量(B断面流入)'!E33,'【断面別】自動車交通量(C断面流入)'!E33,'【断面別】自動車交通量(D断面流入)'!E33)</f>
        <v>312</v>
      </c>
      <c r="F33" s="105">
        <f>SUM('【断面別】自動車交通量(A断面流入)'!F33,'【断面別】自動車交通量(B断面流入)'!F33,'【断面別】自動車交通量(C断面流入)'!F33,'【断面別】自動車交通量(D断面流入)'!F33)</f>
        <v>147</v>
      </c>
      <c r="G33" s="105">
        <f>SUM('【断面別】自動車交通量(A断面流入)'!G33,'【断面別】自動車交通量(B断面流入)'!G33,'【断面別】自動車交通量(C断面流入)'!G33,'【断面別】自動車交通量(D断面流入)'!G33)</f>
        <v>16</v>
      </c>
      <c r="H33" s="105">
        <f t="shared" si="10"/>
        <v>2044</v>
      </c>
      <c r="I33" s="105">
        <f t="shared" si="11"/>
        <v>163</v>
      </c>
      <c r="J33" s="105">
        <f t="shared" si="12"/>
        <v>2207</v>
      </c>
      <c r="K33" s="104">
        <f t="shared" si="3"/>
        <v>7.4</v>
      </c>
      <c r="L33" s="103">
        <f t="shared" si="4"/>
        <v>7.7</v>
      </c>
    </row>
    <row r="34" spans="2:12" ht="14.45" customHeight="1">
      <c r="B34" s="108" t="s">
        <v>96</v>
      </c>
      <c r="C34" s="107"/>
      <c r="D34" s="106">
        <f>SUM('【断面別】自動車交通量(A断面流入)'!D34,'【断面別】自動車交通量(B断面流入)'!D34,'【断面別】自動車交通量(C断面流入)'!D34,'【断面別】自動車交通量(D断面流入)'!D34)</f>
        <v>1520</v>
      </c>
      <c r="E34" s="105">
        <f>SUM('【断面別】自動車交通量(A断面流入)'!E34,'【断面別】自動車交通量(B断面流入)'!E34,'【断面別】自動車交通量(C断面流入)'!E34,'【断面別】自動車交通量(D断面流入)'!E34)</f>
        <v>295</v>
      </c>
      <c r="F34" s="105">
        <f>SUM('【断面別】自動車交通量(A断面流入)'!F34,'【断面別】自動車交通量(B断面流入)'!F34,'【断面別】自動車交通量(C断面流入)'!F34,'【断面別】自動車交通量(D断面流入)'!F34)</f>
        <v>172</v>
      </c>
      <c r="G34" s="105">
        <f>SUM('【断面別】自動車交通量(A断面流入)'!G34,'【断面別】自動車交通量(B断面流入)'!G34,'【断面別】自動車交通量(C断面流入)'!G34,'【断面別】自動車交通量(D断面流入)'!G34)</f>
        <v>19</v>
      </c>
      <c r="H34" s="105">
        <f t="shared" si="10"/>
        <v>1815</v>
      </c>
      <c r="I34" s="105">
        <f t="shared" si="11"/>
        <v>191</v>
      </c>
      <c r="J34" s="105">
        <f t="shared" si="12"/>
        <v>2006</v>
      </c>
      <c r="K34" s="104">
        <f t="shared" si="3"/>
        <v>9.5</v>
      </c>
      <c r="L34" s="103">
        <f t="shared" si="4"/>
        <v>7</v>
      </c>
    </row>
    <row r="35" spans="2:12" ht="14.45" customHeight="1">
      <c r="B35" s="108" t="s">
        <v>94</v>
      </c>
      <c r="C35" s="107"/>
      <c r="D35" s="106">
        <f>SUM('【断面別】自動車交通量(A断面流入)'!D35,'【断面別】自動車交通量(B断面流入)'!D35,'【断面別】自動車交通量(C断面流入)'!D35,'【断面別】自動車交通量(D断面流入)'!D35)</f>
        <v>1628</v>
      </c>
      <c r="E35" s="105">
        <f>SUM('【断面別】自動車交通量(A断面流入)'!E35,'【断面別】自動車交通量(B断面流入)'!E35,'【断面別】自動車交通量(C断面流入)'!E35,'【断面別】自動車交通量(D断面流入)'!E35)</f>
        <v>338</v>
      </c>
      <c r="F35" s="105">
        <f>SUM('【断面別】自動車交通量(A断面流入)'!F35,'【断面別】自動車交通量(B断面流入)'!F35,'【断面別】自動車交通量(C断面流入)'!F35,'【断面別】自動車交通量(D断面流入)'!F35)</f>
        <v>132</v>
      </c>
      <c r="G35" s="105">
        <f>SUM('【断面別】自動車交通量(A断面流入)'!G35,'【断面別】自動車交通量(B断面流入)'!G35,'【断面別】自動車交通量(C断面流入)'!G35,'【断面別】自動車交通量(D断面流入)'!G35)</f>
        <v>20</v>
      </c>
      <c r="H35" s="105">
        <f t="shared" si="10"/>
        <v>1966</v>
      </c>
      <c r="I35" s="105">
        <f t="shared" si="11"/>
        <v>152</v>
      </c>
      <c r="J35" s="105">
        <f t="shared" si="12"/>
        <v>2118</v>
      </c>
      <c r="K35" s="104">
        <f t="shared" si="3"/>
        <v>7.2</v>
      </c>
      <c r="L35" s="103">
        <f t="shared" si="4"/>
        <v>7.4</v>
      </c>
    </row>
    <row r="36" spans="2:12" ht="14.45" customHeight="1">
      <c r="B36" s="108" t="s">
        <v>92</v>
      </c>
      <c r="C36" s="107"/>
      <c r="D36" s="106">
        <f>SUM('【断面別】自動車交通量(A断面流入)'!D36,'【断面別】自動車交通量(B断面流入)'!D36,'【断面別】自動車交通量(C断面流入)'!D36,'【断面別】自動車交通量(D断面流入)'!D36)</f>
        <v>1787</v>
      </c>
      <c r="E36" s="105">
        <f>SUM('【断面別】自動車交通量(A断面流入)'!E36,'【断面別】自動車交通量(B断面流入)'!E36,'【断面別】自動車交通量(C断面流入)'!E36,'【断面別】自動車交通量(D断面流入)'!E36)</f>
        <v>330</v>
      </c>
      <c r="F36" s="105">
        <f>SUM('【断面別】自動車交通量(A断面流入)'!F36,'【断面別】自動車交通量(B断面流入)'!F36,'【断面別】自動車交通量(C断面流入)'!F36,'【断面別】自動車交通量(D断面流入)'!F36)</f>
        <v>131</v>
      </c>
      <c r="G36" s="105">
        <f>SUM('【断面別】自動車交通量(A断面流入)'!G36,'【断面別】自動車交通量(B断面流入)'!G36,'【断面別】自動車交通量(C断面流入)'!G36,'【断面別】自動車交通量(D断面流入)'!G36)</f>
        <v>26</v>
      </c>
      <c r="H36" s="105">
        <f t="shared" si="10"/>
        <v>2117</v>
      </c>
      <c r="I36" s="105">
        <f t="shared" si="11"/>
        <v>157</v>
      </c>
      <c r="J36" s="105">
        <f t="shared" si="12"/>
        <v>2274</v>
      </c>
      <c r="K36" s="104">
        <f t="shared" si="3"/>
        <v>6.9</v>
      </c>
      <c r="L36" s="103">
        <f t="shared" si="4"/>
        <v>7.9</v>
      </c>
    </row>
    <row r="37" spans="2:12" ht="14.45" customHeight="1">
      <c r="B37" s="108" t="s">
        <v>90</v>
      </c>
      <c r="C37" s="107"/>
      <c r="D37" s="106">
        <f>SUM('【断面別】自動車交通量(A断面流入)'!D37,'【断面別】自動車交通量(B断面流入)'!D37,'【断面別】自動車交通量(C断面流入)'!D37,'【断面別】自動車交通量(D断面流入)'!D37)</f>
        <v>2021</v>
      </c>
      <c r="E37" s="105">
        <f>SUM('【断面別】自動車交通量(A断面流入)'!E37,'【断面別】自動車交通量(B断面流入)'!E37,'【断面別】自動車交通量(C断面流入)'!E37,'【断面別】自動車交通量(D断面流入)'!E37)</f>
        <v>368</v>
      </c>
      <c r="F37" s="105">
        <f>SUM('【断面別】自動車交通量(A断面流入)'!F37,'【断面別】自動車交通量(B断面流入)'!F37,'【断面別】自動車交通量(C断面流入)'!F37,'【断面別】自動車交通量(D断面流入)'!F37)</f>
        <v>111</v>
      </c>
      <c r="G37" s="105">
        <f>SUM('【断面別】自動車交通量(A断面流入)'!G37,'【断面別】自動車交通量(B断面流入)'!G37,'【断面別】自動車交通量(C断面流入)'!G37,'【断面別】自動車交通量(D断面流入)'!G37)</f>
        <v>23</v>
      </c>
      <c r="H37" s="105">
        <f t="shared" si="10"/>
        <v>2389</v>
      </c>
      <c r="I37" s="105">
        <f t="shared" si="11"/>
        <v>134</v>
      </c>
      <c r="J37" s="105">
        <f t="shared" si="12"/>
        <v>2523</v>
      </c>
      <c r="K37" s="104">
        <f t="shared" si="3"/>
        <v>5.3</v>
      </c>
      <c r="L37" s="103">
        <f t="shared" si="4"/>
        <v>8.8000000000000007</v>
      </c>
    </row>
    <row r="38" spans="2:12" ht="14.45" customHeight="1">
      <c r="B38" s="102" t="s">
        <v>89</v>
      </c>
      <c r="C38" s="101"/>
      <c r="D38" s="100">
        <f>SUM('【断面別】自動車交通量(A断面流入)'!D38,'【断面別】自動車交通量(B断面流入)'!D38,'【断面別】自動車交通量(C断面流入)'!D38,'【断面別】自動車交通量(D断面流入)'!D38)</f>
        <v>356</v>
      </c>
      <c r="E38" s="99">
        <f>SUM('【断面別】自動車交通量(A断面流入)'!E38,'【断面別】自動車交通量(B断面流入)'!E38,'【断面別】自動車交通量(C断面流入)'!E38,'【断面別】自動車交通量(D断面流入)'!E38)</f>
        <v>42</v>
      </c>
      <c r="F38" s="99">
        <f>SUM('【断面別】自動車交通量(A断面流入)'!F38,'【断面別】自動車交通量(B断面流入)'!F38,'【断面別】自動車交通量(C断面流入)'!F38,'【断面別】自動車交通量(D断面流入)'!F38)</f>
        <v>17</v>
      </c>
      <c r="G38" s="99">
        <f>SUM('【断面別】自動車交通量(A断面流入)'!G38,'【断面別】自動車交通量(B断面流入)'!G38,'【断面別】自動車交通量(C断面流入)'!G38,'【断面別】自動車交通量(D断面流入)'!G38)</f>
        <v>4</v>
      </c>
      <c r="H38" s="99">
        <f t="shared" si="10"/>
        <v>398</v>
      </c>
      <c r="I38" s="99">
        <f t="shared" si="11"/>
        <v>21</v>
      </c>
      <c r="J38" s="99">
        <f t="shared" si="12"/>
        <v>419</v>
      </c>
      <c r="K38" s="98">
        <f t="shared" si="3"/>
        <v>5</v>
      </c>
      <c r="L38" s="97">
        <f t="shared" si="4"/>
        <v>1.5</v>
      </c>
    </row>
    <row r="39" spans="2:12" ht="14.45" customHeight="1">
      <c r="B39" s="96" t="s">
        <v>88</v>
      </c>
      <c r="C39" s="95"/>
      <c r="D39" s="94">
        <f>SUM('【断面別】自動車交通量(A断面流入)'!D39,'【断面別】自動車交通量(B断面流入)'!D39,'【断面別】自動車交通量(C断面流入)'!D39,'【断面別】自動車交通量(D断面流入)'!D39)</f>
        <v>412</v>
      </c>
      <c r="E39" s="93">
        <f>SUM('【断面別】自動車交通量(A断面流入)'!E39,'【断面別】自動車交通量(B断面流入)'!E39,'【断面別】自動車交通量(C断面流入)'!E39,'【断面別】自動車交通量(D断面流入)'!E39)</f>
        <v>70</v>
      </c>
      <c r="F39" s="93">
        <f>SUM('【断面別】自動車交通量(A断面流入)'!F39,'【断面別】自動車交通量(B断面流入)'!F39,'【断面別】自動車交通量(C断面流入)'!F39,'【断面別】自動車交通量(D断面流入)'!F39)</f>
        <v>12</v>
      </c>
      <c r="G39" s="93">
        <f>SUM('【断面別】自動車交通量(A断面流入)'!G39,'【断面別】自動車交通量(B断面流入)'!G39,'【断面別】自動車交通量(C断面流入)'!G39,'【断面別】自動車交通量(D断面流入)'!G39)</f>
        <v>4</v>
      </c>
      <c r="H39" s="93">
        <f t="shared" si="10"/>
        <v>482</v>
      </c>
      <c r="I39" s="93">
        <f t="shared" si="11"/>
        <v>16</v>
      </c>
      <c r="J39" s="93">
        <f t="shared" si="12"/>
        <v>498</v>
      </c>
      <c r="K39" s="92">
        <f t="shared" si="3"/>
        <v>3.2</v>
      </c>
      <c r="L39" s="91">
        <f t="shared" si="4"/>
        <v>1.7</v>
      </c>
    </row>
    <row r="40" spans="2:12" ht="14.45" customHeight="1">
      <c r="B40" s="96" t="s">
        <v>87</v>
      </c>
      <c r="C40" s="95"/>
      <c r="D40" s="94">
        <f>SUM('【断面別】自動車交通量(A断面流入)'!D40,'【断面別】自動車交通量(B断面流入)'!D40,'【断面別】自動車交通量(C断面流入)'!D40,'【断面別】自動車交通量(D断面流入)'!D40)</f>
        <v>394</v>
      </c>
      <c r="E40" s="93">
        <f>SUM('【断面別】自動車交通量(A断面流入)'!E40,'【断面別】自動車交通量(B断面流入)'!E40,'【断面別】自動車交通量(C断面流入)'!E40,'【断面別】自動車交通量(D断面流入)'!E40)</f>
        <v>66</v>
      </c>
      <c r="F40" s="93">
        <f>SUM('【断面別】自動車交通量(A断面流入)'!F40,'【断面別】自動車交通量(B断面流入)'!F40,'【断面別】自動車交通量(C断面流入)'!F40,'【断面別】自動車交通量(D断面流入)'!F40)</f>
        <v>9</v>
      </c>
      <c r="G40" s="93">
        <f>SUM('【断面別】自動車交通量(A断面流入)'!G40,'【断面別】自動車交通量(B断面流入)'!G40,'【断面別】自動車交通量(C断面流入)'!G40,'【断面別】自動車交通量(D断面流入)'!G40)</f>
        <v>2</v>
      </c>
      <c r="H40" s="93">
        <f t="shared" si="10"/>
        <v>460</v>
      </c>
      <c r="I40" s="93">
        <f t="shared" si="11"/>
        <v>11</v>
      </c>
      <c r="J40" s="93">
        <f t="shared" si="12"/>
        <v>471</v>
      </c>
      <c r="K40" s="92">
        <f t="shared" si="3"/>
        <v>2.2999999999999998</v>
      </c>
      <c r="L40" s="91">
        <f t="shared" si="4"/>
        <v>1.6</v>
      </c>
    </row>
    <row r="41" spans="2:12" ht="14.45" customHeight="1">
      <c r="B41" s="96" t="s">
        <v>86</v>
      </c>
      <c r="C41" s="95"/>
      <c r="D41" s="94">
        <f>SUM('【断面別】自動車交通量(A断面流入)'!D41,'【断面別】自動車交通量(B断面流入)'!D41,'【断面別】自動車交通量(C断面流入)'!D41,'【断面別】自動車交通量(D断面流入)'!D41)</f>
        <v>376</v>
      </c>
      <c r="E41" s="93">
        <f>SUM('【断面別】自動車交通量(A断面流入)'!E41,'【断面別】自動車交通量(B断面流入)'!E41,'【断面別】自動車交通量(C断面流入)'!E41,'【断面別】自動車交通量(D断面流入)'!E41)</f>
        <v>59</v>
      </c>
      <c r="F41" s="93">
        <f>SUM('【断面別】自動車交通量(A断面流入)'!F41,'【断面別】自動車交通量(B断面流入)'!F41,'【断面別】自動車交通量(C断面流入)'!F41,'【断面別】自動車交通量(D断面流入)'!F41)</f>
        <v>13</v>
      </c>
      <c r="G41" s="93">
        <f>SUM('【断面別】自動車交通量(A断面流入)'!G41,'【断面別】自動車交通量(B断面流入)'!G41,'【断面別】自動車交通量(C断面流入)'!G41,'【断面別】自動車交通量(D断面流入)'!G41)</f>
        <v>2</v>
      </c>
      <c r="H41" s="93">
        <f t="shared" si="10"/>
        <v>435</v>
      </c>
      <c r="I41" s="93">
        <f t="shared" si="11"/>
        <v>15</v>
      </c>
      <c r="J41" s="93">
        <f t="shared" si="12"/>
        <v>450</v>
      </c>
      <c r="K41" s="92">
        <f t="shared" si="3"/>
        <v>3.3</v>
      </c>
      <c r="L41" s="91">
        <f t="shared" si="4"/>
        <v>1.6</v>
      </c>
    </row>
    <row r="42" spans="2:12" ht="14.45" customHeight="1">
      <c r="B42" s="96" t="s">
        <v>85</v>
      </c>
      <c r="C42" s="95"/>
      <c r="D42" s="94">
        <f>SUM('【断面別】自動車交通量(A断面流入)'!D42,'【断面別】自動車交通量(B断面流入)'!D42,'【断面別】自動車交通量(C断面流入)'!D42,'【断面別】自動車交通量(D断面流入)'!D42)</f>
        <v>428</v>
      </c>
      <c r="E42" s="93">
        <f>SUM('【断面別】自動車交通量(A断面流入)'!E42,'【断面別】自動車交通量(B断面流入)'!E42,'【断面別】自動車交通量(C断面流入)'!E42,'【断面別】自動車交通量(D断面流入)'!E42)</f>
        <v>60</v>
      </c>
      <c r="F42" s="93">
        <f>SUM('【断面別】自動車交通量(A断面流入)'!F42,'【断面別】自動車交通量(B断面流入)'!F42,'【断面別】自動車交通量(C断面流入)'!F42,'【断面別】自動車交通量(D断面流入)'!F42)</f>
        <v>18</v>
      </c>
      <c r="G42" s="93">
        <f>SUM('【断面別】自動車交通量(A断面流入)'!G42,'【断面別】自動車交通量(B断面流入)'!G42,'【断面別】自動車交通量(C断面流入)'!G42,'【断面別】自動車交通量(D断面流入)'!G42)</f>
        <v>2</v>
      </c>
      <c r="H42" s="93">
        <f t="shared" si="10"/>
        <v>488</v>
      </c>
      <c r="I42" s="93">
        <f t="shared" si="11"/>
        <v>20</v>
      </c>
      <c r="J42" s="93">
        <f t="shared" si="12"/>
        <v>508</v>
      </c>
      <c r="K42" s="92">
        <f t="shared" si="3"/>
        <v>3.9</v>
      </c>
      <c r="L42" s="91">
        <f t="shared" si="4"/>
        <v>1.8</v>
      </c>
    </row>
    <row r="43" spans="2:12" ht="14.45" customHeight="1">
      <c r="B43" s="90" t="s">
        <v>151</v>
      </c>
      <c r="C43" s="89"/>
      <c r="D43" s="88">
        <f>SUM('【断面別】自動車交通量(A断面流入)'!D43,'【断面別】自動車交通量(B断面流入)'!D43,'【断面別】自動車交通量(C断面流入)'!D43,'【断面別】自動車交通量(D断面流入)'!D43)</f>
        <v>357</v>
      </c>
      <c r="E43" s="87">
        <f>SUM('【断面別】自動車交通量(A断面流入)'!E43,'【断面別】自動車交通量(B断面流入)'!E43,'【断面別】自動車交通量(C断面流入)'!E43,'【断面別】自動車交通量(D断面流入)'!E43)</f>
        <v>35</v>
      </c>
      <c r="F43" s="87">
        <f>SUM('【断面別】自動車交通量(A断面流入)'!F43,'【断面別】自動車交通量(B断面流入)'!F43,'【断面別】自動車交通量(C断面流入)'!F43,'【断面別】自動車交通量(D断面流入)'!F43)</f>
        <v>3</v>
      </c>
      <c r="G43" s="87">
        <f>SUM('【断面別】自動車交通量(A断面流入)'!G43,'【断面別】自動車交通量(B断面流入)'!G43,'【断面別】自動車交通量(C断面流入)'!G43,'【断面別】自動車交通量(D断面流入)'!G43)</f>
        <v>4</v>
      </c>
      <c r="H43" s="87">
        <f t="shared" si="10"/>
        <v>392</v>
      </c>
      <c r="I43" s="87">
        <f t="shared" si="11"/>
        <v>7</v>
      </c>
      <c r="J43" s="87">
        <f t="shared" si="12"/>
        <v>399</v>
      </c>
      <c r="K43" s="86">
        <f t="shared" si="3"/>
        <v>1.8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2323</v>
      </c>
      <c r="E44" s="81">
        <f t="shared" si="13"/>
        <v>332</v>
      </c>
      <c r="F44" s="81">
        <f t="shared" si="13"/>
        <v>72</v>
      </c>
      <c r="G44" s="81">
        <f t="shared" si="13"/>
        <v>18</v>
      </c>
      <c r="H44" s="81">
        <f t="shared" si="13"/>
        <v>2655</v>
      </c>
      <c r="I44" s="81">
        <f t="shared" si="13"/>
        <v>90</v>
      </c>
      <c r="J44" s="81">
        <f t="shared" si="13"/>
        <v>2745</v>
      </c>
      <c r="K44" s="80">
        <f t="shared" si="3"/>
        <v>3.3</v>
      </c>
      <c r="L44" s="79">
        <f t="shared" si="4"/>
        <v>9.5</v>
      </c>
    </row>
    <row r="45" spans="2:12" ht="14.45" customHeight="1" thickTop="1">
      <c r="B45" s="102" t="s">
        <v>82</v>
      </c>
      <c r="C45" s="101"/>
      <c r="D45" s="100">
        <f>SUM('【断面別】自動車交通量(A断面流入)'!D45,'【断面別】自動車交通量(B断面流入)'!D45,'【断面別】自動車交通量(C断面流入)'!D45,'【断面別】自動車交通量(D断面流入)'!D45)</f>
        <v>450</v>
      </c>
      <c r="E45" s="99">
        <f>SUM('【断面別】自動車交通量(A断面流入)'!E45,'【断面別】自動車交通量(B断面流入)'!E45,'【断面別】自動車交通量(C断面流入)'!E45,'【断面別】自動車交通量(D断面流入)'!E45)</f>
        <v>64</v>
      </c>
      <c r="F45" s="99">
        <f>SUM('【断面別】自動車交通量(A断面流入)'!F45,'【断面別】自動車交通量(B断面流入)'!F45,'【断面別】自動車交通量(C断面流入)'!F45,'【断面別】自動車交通量(D断面流入)'!F45)</f>
        <v>7</v>
      </c>
      <c r="G45" s="99">
        <f>SUM('【断面別】自動車交通量(A断面流入)'!G45,'【断面別】自動車交通量(B断面流入)'!G45,'【断面別】自動車交通量(C断面流入)'!G45,'【断面別】自動車交通量(D断面流入)'!G45)</f>
        <v>2</v>
      </c>
      <c r="H45" s="99">
        <f t="shared" ref="H45:H50" si="14">SUM(D45:E45)</f>
        <v>514</v>
      </c>
      <c r="I45" s="99">
        <f t="shared" ref="I45:I50" si="15">SUM(F45:G45)</f>
        <v>9</v>
      </c>
      <c r="J45" s="99">
        <f t="shared" ref="J45:J50" si="16">SUM(H45:I45)</f>
        <v>523</v>
      </c>
      <c r="K45" s="98">
        <f t="shared" si="3"/>
        <v>1.7</v>
      </c>
      <c r="L45" s="97">
        <f t="shared" si="4"/>
        <v>1.8</v>
      </c>
    </row>
    <row r="46" spans="2:12" ht="14.45" customHeight="1">
      <c r="B46" s="96" t="s">
        <v>81</v>
      </c>
      <c r="C46" s="95"/>
      <c r="D46" s="94">
        <f>SUM('【断面別】自動車交通量(A断面流入)'!D46,'【断面別】自動車交通量(B断面流入)'!D46,'【断面別】自動車交通量(C断面流入)'!D46,'【断面別】自動車交通量(D断面流入)'!D46)</f>
        <v>369</v>
      </c>
      <c r="E46" s="93">
        <f>SUM('【断面別】自動車交通量(A断面流入)'!E46,'【断面別】自動車交通量(B断面流入)'!E46,'【断面別】自動車交通量(C断面流入)'!E46,'【断面別】自動車交通量(D断面流入)'!E46)</f>
        <v>42</v>
      </c>
      <c r="F46" s="93">
        <f>SUM('【断面別】自動車交通量(A断面流入)'!F46,'【断面別】自動車交通量(B断面流入)'!F46,'【断面別】自動車交通量(C断面流入)'!F46,'【断面別】自動車交通量(D断面流入)'!F46)</f>
        <v>13</v>
      </c>
      <c r="G46" s="93">
        <f>SUM('【断面別】自動車交通量(A断面流入)'!G46,'【断面別】自動車交通量(B断面流入)'!G46,'【断面別】自動車交通量(C断面流入)'!G46,'【断面別】自動車交通量(D断面流入)'!G46)</f>
        <v>2</v>
      </c>
      <c r="H46" s="93">
        <f t="shared" si="14"/>
        <v>411</v>
      </c>
      <c r="I46" s="93">
        <f t="shared" si="15"/>
        <v>15</v>
      </c>
      <c r="J46" s="93">
        <f t="shared" si="16"/>
        <v>426</v>
      </c>
      <c r="K46" s="92">
        <f t="shared" si="3"/>
        <v>3.5</v>
      </c>
      <c r="L46" s="91">
        <f t="shared" si="4"/>
        <v>1.5</v>
      </c>
    </row>
    <row r="47" spans="2:12" ht="14.45" customHeight="1">
      <c r="B47" s="96" t="s">
        <v>80</v>
      </c>
      <c r="C47" s="95"/>
      <c r="D47" s="94">
        <f>SUM('【断面別】自動車交通量(A断面流入)'!D47,'【断面別】自動車交通量(B断面流入)'!D47,'【断面別】自動車交通量(C断面流入)'!D47,'【断面別】自動車交通量(D断面流入)'!D47)</f>
        <v>404</v>
      </c>
      <c r="E47" s="93">
        <f>SUM('【断面別】自動車交通量(A断面流入)'!E47,'【断面別】自動車交通量(B断面流入)'!E47,'【断面別】自動車交通量(C断面流入)'!E47,'【断面別】自動車交通量(D断面流入)'!E47)</f>
        <v>41</v>
      </c>
      <c r="F47" s="93">
        <f>SUM('【断面別】自動車交通量(A断面流入)'!F47,'【断面別】自動車交通量(B断面流入)'!F47,'【断面別】自動車交通量(C断面流入)'!F47,'【断面別】自動車交通量(D断面流入)'!F47)</f>
        <v>8</v>
      </c>
      <c r="G47" s="93">
        <f>SUM('【断面別】自動車交通量(A断面流入)'!G47,'【断面別】自動車交通量(B断面流入)'!G47,'【断面別】自動車交通量(C断面流入)'!G47,'【断面別】自動車交通量(D断面流入)'!G47)</f>
        <v>1</v>
      </c>
      <c r="H47" s="93">
        <f t="shared" si="14"/>
        <v>445</v>
      </c>
      <c r="I47" s="93">
        <f t="shared" si="15"/>
        <v>9</v>
      </c>
      <c r="J47" s="93">
        <f t="shared" si="16"/>
        <v>454</v>
      </c>
      <c r="K47" s="92">
        <f t="shared" si="3"/>
        <v>2</v>
      </c>
      <c r="L47" s="91">
        <f t="shared" si="4"/>
        <v>1.6</v>
      </c>
    </row>
    <row r="48" spans="2:12" ht="14.45" customHeight="1">
      <c r="B48" s="96" t="s">
        <v>79</v>
      </c>
      <c r="C48" s="95"/>
      <c r="D48" s="94">
        <f>SUM('【断面別】自動車交通量(A断面流入)'!D48,'【断面別】自動車交通量(B断面流入)'!D48,'【断面別】自動車交通量(C断面流入)'!D48,'【断面別】自動車交通量(D断面流入)'!D48)</f>
        <v>405</v>
      </c>
      <c r="E48" s="93">
        <f>SUM('【断面別】自動車交通量(A断面流入)'!E48,'【断面別】自動車交通量(B断面流入)'!E48,'【断面別】自動車交通量(C断面流入)'!E48,'【断面別】自動車交通量(D断面流入)'!E48)</f>
        <v>57</v>
      </c>
      <c r="F48" s="93">
        <f>SUM('【断面別】自動車交通量(A断面流入)'!F48,'【断面別】自動車交通量(B断面流入)'!F48,'【断面別】自動車交通量(C断面流入)'!F48,'【断面別】自動車交通量(D断面流入)'!F48)</f>
        <v>7</v>
      </c>
      <c r="G48" s="93">
        <f>SUM('【断面別】自動車交通量(A断面流入)'!G48,'【断面別】自動車交通量(B断面流入)'!G48,'【断面別】自動車交通量(C断面流入)'!G48,'【断面別】自動車交通量(D断面流入)'!G48)</f>
        <v>2</v>
      </c>
      <c r="H48" s="93">
        <f t="shared" si="14"/>
        <v>462</v>
      </c>
      <c r="I48" s="93">
        <f t="shared" si="15"/>
        <v>9</v>
      </c>
      <c r="J48" s="93">
        <f t="shared" si="16"/>
        <v>471</v>
      </c>
      <c r="K48" s="92">
        <f t="shared" si="3"/>
        <v>1.9</v>
      </c>
      <c r="L48" s="91">
        <f t="shared" si="4"/>
        <v>1.6</v>
      </c>
    </row>
    <row r="49" spans="2:13" ht="14.45" customHeight="1">
      <c r="B49" s="96" t="s">
        <v>78</v>
      </c>
      <c r="C49" s="95"/>
      <c r="D49" s="94">
        <f>SUM('【断面別】自動車交通量(A断面流入)'!D49,'【断面別】自動車交通量(B断面流入)'!D49,'【断面別】自動車交通量(C断面流入)'!D49,'【断面別】自動車交通量(D断面流入)'!D49)</f>
        <v>411</v>
      </c>
      <c r="E49" s="93">
        <f>SUM('【断面別】自動車交通量(A断面流入)'!E49,'【断面別】自動車交通量(B断面流入)'!E49,'【断面別】自動車交通量(C断面流入)'!E49,'【断面別】自動車交通量(D断面流入)'!E49)</f>
        <v>50</v>
      </c>
      <c r="F49" s="93">
        <f>SUM('【断面別】自動車交通量(A断面流入)'!F49,'【断面別】自動車交通量(B断面流入)'!F49,'【断面別】自動車交通量(C断面流入)'!F49,'【断面別】自動車交通量(D断面流入)'!F49)</f>
        <v>10</v>
      </c>
      <c r="G49" s="93">
        <f>SUM('【断面別】自動車交通量(A断面流入)'!G49,'【断面別】自動車交通量(B断面流入)'!G49,'【断面別】自動車交通量(C断面流入)'!G49,'【断面別】自動車交通量(D断面流入)'!G49)</f>
        <v>4</v>
      </c>
      <c r="H49" s="93">
        <f t="shared" si="14"/>
        <v>461</v>
      </c>
      <c r="I49" s="93">
        <f t="shared" si="15"/>
        <v>14</v>
      </c>
      <c r="J49" s="93">
        <f t="shared" si="16"/>
        <v>475</v>
      </c>
      <c r="K49" s="92">
        <f t="shared" si="3"/>
        <v>2.9</v>
      </c>
      <c r="L49" s="91">
        <f t="shared" si="4"/>
        <v>1.7</v>
      </c>
    </row>
    <row r="50" spans="2:13" ht="14.45" customHeight="1">
      <c r="B50" s="90" t="s">
        <v>150</v>
      </c>
      <c r="C50" s="89"/>
      <c r="D50" s="88">
        <f>SUM('【断面別】自動車交通量(A断面流入)'!D50,'【断面別】自動車交通量(B断面流入)'!D50,'【断面別】自動車交通量(C断面流入)'!D50,'【断面別】自動車交通量(D断面流入)'!D50)</f>
        <v>385</v>
      </c>
      <c r="E50" s="87">
        <f>SUM('【断面別】自動車交通量(A断面流入)'!E50,'【断面別】自動車交通量(B断面流入)'!E50,'【断面別】自動車交通量(C断面流入)'!E50,'【断面別】自動車交通量(D断面流入)'!E50)</f>
        <v>42</v>
      </c>
      <c r="F50" s="87">
        <f>SUM('【断面別】自動車交通量(A断面流入)'!F50,'【断面別】自動車交通量(B断面流入)'!F50,'【断面別】自動車交通量(C断面流入)'!F50,'【断面別】自動車交通量(D断面流入)'!F50)</f>
        <v>9</v>
      </c>
      <c r="G50" s="87">
        <f>SUM('【断面別】自動車交通量(A断面流入)'!G50,'【断面別】自動車交通量(B断面流入)'!G50,'【断面別】自動車交通量(C断面流入)'!G50,'【断面別】自動車交通量(D断面流入)'!G50)</f>
        <v>6</v>
      </c>
      <c r="H50" s="87">
        <f t="shared" si="14"/>
        <v>427</v>
      </c>
      <c r="I50" s="87">
        <f t="shared" si="15"/>
        <v>15</v>
      </c>
      <c r="J50" s="87">
        <f t="shared" si="16"/>
        <v>442</v>
      </c>
      <c r="K50" s="86">
        <f t="shared" si="3"/>
        <v>3.4</v>
      </c>
      <c r="L50" s="85">
        <f t="shared" si="4"/>
        <v>1.5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2424</v>
      </c>
      <c r="E51" s="81">
        <f t="shared" si="17"/>
        <v>296</v>
      </c>
      <c r="F51" s="81">
        <f t="shared" si="17"/>
        <v>54</v>
      </c>
      <c r="G51" s="81">
        <f t="shared" si="17"/>
        <v>17</v>
      </c>
      <c r="H51" s="81">
        <f t="shared" si="17"/>
        <v>2720</v>
      </c>
      <c r="I51" s="81">
        <f t="shared" si="17"/>
        <v>71</v>
      </c>
      <c r="J51" s="81">
        <f t="shared" si="17"/>
        <v>2791</v>
      </c>
      <c r="K51" s="80">
        <f t="shared" si="3"/>
        <v>2.5</v>
      </c>
      <c r="L51" s="79">
        <f t="shared" si="4"/>
        <v>9.6999999999999993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22895</v>
      </c>
      <c r="E52" s="75">
        <f t="shared" si="18"/>
        <v>3972</v>
      </c>
      <c r="F52" s="75">
        <f t="shared" si="18"/>
        <v>1676</v>
      </c>
      <c r="G52" s="75">
        <f t="shared" si="18"/>
        <v>237</v>
      </c>
      <c r="H52" s="75">
        <f t="shared" si="18"/>
        <v>26867</v>
      </c>
      <c r="I52" s="75">
        <f t="shared" si="18"/>
        <v>1913</v>
      </c>
      <c r="J52" s="75">
        <f t="shared" si="18"/>
        <v>28780</v>
      </c>
      <c r="K52" s="74">
        <f t="shared" si="3"/>
        <v>6.6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workbookViewId="0">
      <pane xSplit="1" ySplit="3" topLeftCell="B10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"/>
  <cols>
    <col min="1" max="1" width="7.75" style="299" customWidth="1"/>
    <col min="2" max="14" width="5.75" style="299" customWidth="1"/>
    <col min="15" max="16384" width="9" style="299"/>
  </cols>
  <sheetData>
    <row r="1" spans="1:14" ht="20.25" customHeight="1">
      <c r="A1" s="299" t="s">
        <v>240</v>
      </c>
      <c r="B1" s="299" t="s">
        <v>239</v>
      </c>
      <c r="N1" s="329" t="s">
        <v>238</v>
      </c>
    </row>
    <row r="2" spans="1:14" ht="20.25" customHeight="1">
      <c r="A2" s="395" t="s">
        <v>237</v>
      </c>
      <c r="B2" s="392" t="s">
        <v>236</v>
      </c>
      <c r="C2" s="393"/>
      <c r="D2" s="393"/>
      <c r="E2" s="393"/>
      <c r="F2" s="394"/>
      <c r="G2" s="392" t="s">
        <v>235</v>
      </c>
      <c r="H2" s="393"/>
      <c r="I2" s="393"/>
      <c r="J2" s="393"/>
      <c r="K2" s="393"/>
      <c r="L2" s="393"/>
      <c r="M2" s="394"/>
      <c r="N2" s="387" t="s">
        <v>55</v>
      </c>
    </row>
    <row r="3" spans="1:14" ht="20.25" customHeight="1">
      <c r="A3" s="396"/>
      <c r="B3" s="328">
        <v>1</v>
      </c>
      <c r="C3" s="324">
        <v>2</v>
      </c>
      <c r="D3" s="324">
        <v>3</v>
      </c>
      <c r="E3" s="325">
        <v>4</v>
      </c>
      <c r="F3" s="327">
        <v>5</v>
      </c>
      <c r="G3" s="326">
        <v>6</v>
      </c>
      <c r="H3" s="325">
        <v>7</v>
      </c>
      <c r="I3" s="324">
        <v>8</v>
      </c>
      <c r="J3" s="324">
        <v>9</v>
      </c>
      <c r="K3" s="324">
        <v>10</v>
      </c>
      <c r="L3" s="324">
        <v>11</v>
      </c>
      <c r="M3" s="324">
        <v>12</v>
      </c>
      <c r="N3" s="388"/>
    </row>
    <row r="4" spans="1:14" ht="20.25" customHeight="1">
      <c r="A4" s="389" t="s">
        <v>234</v>
      </c>
      <c r="B4" s="317">
        <v>43</v>
      </c>
      <c r="C4" s="313">
        <v>8</v>
      </c>
      <c r="D4" s="313">
        <v>2</v>
      </c>
      <c r="E4" s="314">
        <v>3</v>
      </c>
      <c r="F4" s="316">
        <v>3</v>
      </c>
      <c r="G4" s="315">
        <v>32</v>
      </c>
      <c r="H4" s="314">
        <v>5</v>
      </c>
      <c r="I4" s="313">
        <v>2</v>
      </c>
      <c r="J4" s="313">
        <v>3</v>
      </c>
      <c r="K4" s="313">
        <v>28</v>
      </c>
      <c r="L4" s="313">
        <v>3</v>
      </c>
      <c r="M4" s="313">
        <v>2</v>
      </c>
      <c r="N4" s="312">
        <f t="shared" ref="N4:N39" si="0">SUM(B4:M4)</f>
        <v>134</v>
      </c>
    </row>
    <row r="5" spans="1:14" ht="20.25" customHeight="1">
      <c r="A5" s="390"/>
      <c r="B5" s="311">
        <v>39</v>
      </c>
      <c r="C5" s="307">
        <v>8</v>
      </c>
      <c r="D5" s="307">
        <v>2</v>
      </c>
      <c r="E5" s="308">
        <v>3</v>
      </c>
      <c r="F5" s="310">
        <v>3</v>
      </c>
      <c r="G5" s="309">
        <v>32</v>
      </c>
      <c r="H5" s="308">
        <v>5</v>
      </c>
      <c r="I5" s="307">
        <v>2</v>
      </c>
      <c r="J5" s="307">
        <v>3</v>
      </c>
      <c r="K5" s="307">
        <v>28</v>
      </c>
      <c r="L5" s="307">
        <v>3</v>
      </c>
      <c r="M5" s="307">
        <v>2</v>
      </c>
      <c r="N5" s="306">
        <f t="shared" si="0"/>
        <v>130</v>
      </c>
    </row>
    <row r="6" spans="1:14" ht="20.25" customHeight="1">
      <c r="A6" s="391"/>
      <c r="B6" s="305">
        <v>39</v>
      </c>
      <c r="C6" s="301">
        <v>8</v>
      </c>
      <c r="D6" s="301">
        <v>2</v>
      </c>
      <c r="E6" s="302">
        <v>3</v>
      </c>
      <c r="F6" s="304">
        <v>3</v>
      </c>
      <c r="G6" s="303">
        <v>28</v>
      </c>
      <c r="H6" s="302">
        <v>5</v>
      </c>
      <c r="I6" s="301">
        <v>2</v>
      </c>
      <c r="J6" s="301">
        <v>3</v>
      </c>
      <c r="K6" s="301">
        <v>24</v>
      </c>
      <c r="L6" s="301">
        <v>3</v>
      </c>
      <c r="M6" s="301">
        <v>2</v>
      </c>
      <c r="N6" s="300">
        <f t="shared" si="0"/>
        <v>122</v>
      </c>
    </row>
    <row r="7" spans="1:14" ht="20.25" customHeight="1">
      <c r="A7" s="389" t="s">
        <v>233</v>
      </c>
      <c r="B7" s="317">
        <v>39</v>
      </c>
      <c r="C7" s="313">
        <v>8</v>
      </c>
      <c r="D7" s="313">
        <v>2</v>
      </c>
      <c r="E7" s="314">
        <v>3</v>
      </c>
      <c r="F7" s="316">
        <v>3</v>
      </c>
      <c r="G7" s="315">
        <v>32</v>
      </c>
      <c r="H7" s="314">
        <v>5</v>
      </c>
      <c r="I7" s="313">
        <v>2</v>
      </c>
      <c r="J7" s="313">
        <v>3</v>
      </c>
      <c r="K7" s="313">
        <v>28</v>
      </c>
      <c r="L7" s="313">
        <v>3</v>
      </c>
      <c r="M7" s="313">
        <v>2</v>
      </c>
      <c r="N7" s="312">
        <f t="shared" si="0"/>
        <v>130</v>
      </c>
    </row>
    <row r="8" spans="1:14" ht="20.25" customHeight="1">
      <c r="A8" s="390"/>
      <c r="B8" s="311">
        <v>39</v>
      </c>
      <c r="C8" s="307">
        <v>8</v>
      </c>
      <c r="D8" s="307">
        <v>2</v>
      </c>
      <c r="E8" s="308">
        <v>3</v>
      </c>
      <c r="F8" s="310">
        <v>3</v>
      </c>
      <c r="G8" s="309">
        <v>32</v>
      </c>
      <c r="H8" s="308">
        <v>5</v>
      </c>
      <c r="I8" s="307">
        <v>2</v>
      </c>
      <c r="J8" s="307">
        <v>3</v>
      </c>
      <c r="K8" s="307">
        <v>28</v>
      </c>
      <c r="L8" s="307">
        <v>3</v>
      </c>
      <c r="M8" s="307">
        <v>2</v>
      </c>
      <c r="N8" s="306">
        <f t="shared" si="0"/>
        <v>130</v>
      </c>
    </row>
    <row r="9" spans="1:14" ht="20.25" customHeight="1">
      <c r="A9" s="391"/>
      <c r="B9" s="305">
        <v>39</v>
      </c>
      <c r="C9" s="301">
        <v>8</v>
      </c>
      <c r="D9" s="301">
        <v>2</v>
      </c>
      <c r="E9" s="302">
        <v>3</v>
      </c>
      <c r="F9" s="304">
        <v>3</v>
      </c>
      <c r="G9" s="303">
        <v>28</v>
      </c>
      <c r="H9" s="302">
        <v>5</v>
      </c>
      <c r="I9" s="301">
        <v>2</v>
      </c>
      <c r="J9" s="301">
        <v>3</v>
      </c>
      <c r="K9" s="301">
        <v>28</v>
      </c>
      <c r="L9" s="301">
        <v>3</v>
      </c>
      <c r="M9" s="301">
        <v>2</v>
      </c>
      <c r="N9" s="300">
        <f t="shared" si="0"/>
        <v>126</v>
      </c>
    </row>
    <row r="10" spans="1:14" ht="20.25" customHeight="1">
      <c r="A10" s="389" t="s">
        <v>232</v>
      </c>
      <c r="B10" s="317">
        <v>44</v>
      </c>
      <c r="C10" s="313">
        <v>8</v>
      </c>
      <c r="D10" s="313">
        <v>2</v>
      </c>
      <c r="E10" s="314">
        <v>3</v>
      </c>
      <c r="F10" s="316">
        <v>3</v>
      </c>
      <c r="G10" s="315">
        <v>21</v>
      </c>
      <c r="H10" s="314">
        <v>5</v>
      </c>
      <c r="I10" s="313">
        <v>2</v>
      </c>
      <c r="J10" s="313">
        <v>3</v>
      </c>
      <c r="K10" s="313">
        <v>20</v>
      </c>
      <c r="L10" s="313">
        <v>3</v>
      </c>
      <c r="M10" s="313">
        <v>2</v>
      </c>
      <c r="N10" s="312">
        <f t="shared" si="0"/>
        <v>116</v>
      </c>
    </row>
    <row r="11" spans="1:14" ht="20.25" customHeight="1">
      <c r="A11" s="390"/>
      <c r="B11" s="311">
        <v>48</v>
      </c>
      <c r="C11" s="307">
        <v>8</v>
      </c>
      <c r="D11" s="307">
        <v>2</v>
      </c>
      <c r="E11" s="308">
        <v>3</v>
      </c>
      <c r="F11" s="310">
        <v>3</v>
      </c>
      <c r="G11" s="309">
        <v>21</v>
      </c>
      <c r="H11" s="308">
        <v>5</v>
      </c>
      <c r="I11" s="307">
        <v>2</v>
      </c>
      <c r="J11" s="307">
        <v>3</v>
      </c>
      <c r="K11" s="307">
        <v>20</v>
      </c>
      <c r="L11" s="307">
        <v>3</v>
      </c>
      <c r="M11" s="307">
        <v>2</v>
      </c>
      <c r="N11" s="306">
        <f t="shared" si="0"/>
        <v>120</v>
      </c>
    </row>
    <row r="12" spans="1:14" ht="20.25" customHeight="1">
      <c r="A12" s="391"/>
      <c r="B12" s="305">
        <v>48</v>
      </c>
      <c r="C12" s="301">
        <v>8</v>
      </c>
      <c r="D12" s="301">
        <v>2</v>
      </c>
      <c r="E12" s="302">
        <v>3</v>
      </c>
      <c r="F12" s="304">
        <v>3</v>
      </c>
      <c r="G12" s="303">
        <v>21</v>
      </c>
      <c r="H12" s="302">
        <v>5</v>
      </c>
      <c r="I12" s="301">
        <v>2</v>
      </c>
      <c r="J12" s="301">
        <v>3</v>
      </c>
      <c r="K12" s="301">
        <v>20</v>
      </c>
      <c r="L12" s="301">
        <v>3</v>
      </c>
      <c r="M12" s="301">
        <v>2</v>
      </c>
      <c r="N12" s="300">
        <f t="shared" si="0"/>
        <v>120</v>
      </c>
    </row>
    <row r="13" spans="1:14" ht="20.25" customHeight="1">
      <c r="A13" s="389" t="s">
        <v>231</v>
      </c>
      <c r="B13" s="317">
        <v>48</v>
      </c>
      <c r="C13" s="313">
        <v>8</v>
      </c>
      <c r="D13" s="313">
        <v>2</v>
      </c>
      <c r="E13" s="314">
        <v>3</v>
      </c>
      <c r="F13" s="316">
        <v>3</v>
      </c>
      <c r="G13" s="315">
        <v>21</v>
      </c>
      <c r="H13" s="314">
        <v>5</v>
      </c>
      <c r="I13" s="313">
        <v>2</v>
      </c>
      <c r="J13" s="313">
        <v>3</v>
      </c>
      <c r="K13" s="313">
        <v>20</v>
      </c>
      <c r="L13" s="313">
        <v>3</v>
      </c>
      <c r="M13" s="313">
        <v>2</v>
      </c>
      <c r="N13" s="312">
        <f t="shared" si="0"/>
        <v>120</v>
      </c>
    </row>
    <row r="14" spans="1:14" ht="20.25" customHeight="1">
      <c r="A14" s="390"/>
      <c r="B14" s="311">
        <v>48</v>
      </c>
      <c r="C14" s="307">
        <v>8</v>
      </c>
      <c r="D14" s="307">
        <v>2</v>
      </c>
      <c r="E14" s="308">
        <v>3</v>
      </c>
      <c r="F14" s="310">
        <v>3</v>
      </c>
      <c r="G14" s="309">
        <v>21</v>
      </c>
      <c r="H14" s="308">
        <v>5</v>
      </c>
      <c r="I14" s="307">
        <v>2</v>
      </c>
      <c r="J14" s="307">
        <v>3</v>
      </c>
      <c r="K14" s="307">
        <v>20</v>
      </c>
      <c r="L14" s="307">
        <v>3</v>
      </c>
      <c r="M14" s="307">
        <v>2</v>
      </c>
      <c r="N14" s="306">
        <f t="shared" si="0"/>
        <v>120</v>
      </c>
    </row>
    <row r="15" spans="1:14" ht="20.25" customHeight="1">
      <c r="A15" s="391"/>
      <c r="B15" s="305">
        <v>48</v>
      </c>
      <c r="C15" s="301">
        <v>8</v>
      </c>
      <c r="D15" s="301">
        <v>2</v>
      </c>
      <c r="E15" s="302">
        <v>3</v>
      </c>
      <c r="F15" s="304">
        <v>3</v>
      </c>
      <c r="G15" s="303">
        <v>21</v>
      </c>
      <c r="H15" s="302">
        <v>5</v>
      </c>
      <c r="I15" s="301">
        <v>2</v>
      </c>
      <c r="J15" s="301">
        <v>3</v>
      </c>
      <c r="K15" s="301">
        <v>20</v>
      </c>
      <c r="L15" s="301">
        <v>3</v>
      </c>
      <c r="M15" s="301">
        <v>2</v>
      </c>
      <c r="N15" s="300">
        <f t="shared" si="0"/>
        <v>120</v>
      </c>
    </row>
    <row r="16" spans="1:14" ht="20.25" customHeight="1">
      <c r="A16" s="389" t="s">
        <v>230</v>
      </c>
      <c r="B16" s="317">
        <v>48</v>
      </c>
      <c r="C16" s="313">
        <v>8</v>
      </c>
      <c r="D16" s="313">
        <v>2</v>
      </c>
      <c r="E16" s="314">
        <v>3</v>
      </c>
      <c r="F16" s="316">
        <v>3</v>
      </c>
      <c r="G16" s="315">
        <v>21</v>
      </c>
      <c r="H16" s="314">
        <v>5</v>
      </c>
      <c r="I16" s="313">
        <v>2</v>
      </c>
      <c r="J16" s="313">
        <v>3</v>
      </c>
      <c r="K16" s="313">
        <v>20</v>
      </c>
      <c r="L16" s="313">
        <v>3</v>
      </c>
      <c r="M16" s="313">
        <v>2</v>
      </c>
      <c r="N16" s="312">
        <f t="shared" si="0"/>
        <v>120</v>
      </c>
    </row>
    <row r="17" spans="1:14" ht="20.25" customHeight="1">
      <c r="A17" s="390"/>
      <c r="B17" s="311">
        <v>48</v>
      </c>
      <c r="C17" s="307">
        <v>8</v>
      </c>
      <c r="D17" s="307">
        <v>2</v>
      </c>
      <c r="E17" s="308">
        <v>3</v>
      </c>
      <c r="F17" s="310">
        <v>3</v>
      </c>
      <c r="G17" s="309">
        <v>21</v>
      </c>
      <c r="H17" s="308">
        <v>5</v>
      </c>
      <c r="I17" s="307">
        <v>2</v>
      </c>
      <c r="J17" s="307">
        <v>3</v>
      </c>
      <c r="K17" s="307">
        <v>20</v>
      </c>
      <c r="L17" s="307">
        <v>3</v>
      </c>
      <c r="M17" s="307">
        <v>2</v>
      </c>
      <c r="N17" s="306">
        <f t="shared" si="0"/>
        <v>120</v>
      </c>
    </row>
    <row r="18" spans="1:14" ht="20.25" customHeight="1">
      <c r="A18" s="391"/>
      <c r="B18" s="305">
        <v>48</v>
      </c>
      <c r="C18" s="301">
        <v>8</v>
      </c>
      <c r="D18" s="301">
        <v>2</v>
      </c>
      <c r="E18" s="302">
        <v>3</v>
      </c>
      <c r="F18" s="304">
        <v>3</v>
      </c>
      <c r="G18" s="303">
        <v>21</v>
      </c>
      <c r="H18" s="302">
        <v>5</v>
      </c>
      <c r="I18" s="301">
        <v>2</v>
      </c>
      <c r="J18" s="301">
        <v>3</v>
      </c>
      <c r="K18" s="301">
        <v>20</v>
      </c>
      <c r="L18" s="301">
        <v>3</v>
      </c>
      <c r="M18" s="301">
        <v>2</v>
      </c>
      <c r="N18" s="300">
        <f t="shared" si="0"/>
        <v>120</v>
      </c>
    </row>
    <row r="19" spans="1:14" ht="20.25" customHeight="1">
      <c r="A19" s="389" t="s">
        <v>229</v>
      </c>
      <c r="B19" s="317">
        <v>48</v>
      </c>
      <c r="C19" s="313">
        <v>8</v>
      </c>
      <c r="D19" s="313">
        <v>2</v>
      </c>
      <c r="E19" s="314">
        <v>3</v>
      </c>
      <c r="F19" s="316">
        <v>3</v>
      </c>
      <c r="G19" s="315">
        <v>21</v>
      </c>
      <c r="H19" s="314">
        <v>5</v>
      </c>
      <c r="I19" s="313">
        <v>2</v>
      </c>
      <c r="J19" s="313">
        <v>3</v>
      </c>
      <c r="K19" s="313">
        <v>20</v>
      </c>
      <c r="L19" s="313">
        <v>3</v>
      </c>
      <c r="M19" s="313">
        <v>2</v>
      </c>
      <c r="N19" s="312">
        <f t="shared" si="0"/>
        <v>120</v>
      </c>
    </row>
    <row r="20" spans="1:14" ht="20.25" customHeight="1">
      <c r="A20" s="390"/>
      <c r="B20" s="311">
        <v>48</v>
      </c>
      <c r="C20" s="307">
        <v>8</v>
      </c>
      <c r="D20" s="307">
        <v>2</v>
      </c>
      <c r="E20" s="308">
        <v>3</v>
      </c>
      <c r="F20" s="310">
        <v>3</v>
      </c>
      <c r="G20" s="309">
        <v>21</v>
      </c>
      <c r="H20" s="308">
        <v>5</v>
      </c>
      <c r="I20" s="307">
        <v>2</v>
      </c>
      <c r="J20" s="307">
        <v>3</v>
      </c>
      <c r="K20" s="307">
        <v>20</v>
      </c>
      <c r="L20" s="307">
        <v>3</v>
      </c>
      <c r="M20" s="307">
        <v>2</v>
      </c>
      <c r="N20" s="306">
        <f t="shared" si="0"/>
        <v>120</v>
      </c>
    </row>
    <row r="21" spans="1:14" ht="20.25" customHeight="1">
      <c r="A21" s="391"/>
      <c r="B21" s="305">
        <v>48</v>
      </c>
      <c r="C21" s="301">
        <v>8</v>
      </c>
      <c r="D21" s="301">
        <v>2</v>
      </c>
      <c r="E21" s="302">
        <v>3</v>
      </c>
      <c r="F21" s="304">
        <v>3</v>
      </c>
      <c r="G21" s="303">
        <v>21</v>
      </c>
      <c r="H21" s="302">
        <v>5</v>
      </c>
      <c r="I21" s="301">
        <v>2</v>
      </c>
      <c r="J21" s="301">
        <v>3</v>
      </c>
      <c r="K21" s="301">
        <v>20</v>
      </c>
      <c r="L21" s="301">
        <v>3</v>
      </c>
      <c r="M21" s="301">
        <v>2</v>
      </c>
      <c r="N21" s="300">
        <f t="shared" si="0"/>
        <v>120</v>
      </c>
    </row>
    <row r="22" spans="1:14" ht="20.25" customHeight="1">
      <c r="A22" s="389" t="s">
        <v>228</v>
      </c>
      <c r="B22" s="317">
        <v>48</v>
      </c>
      <c r="C22" s="313">
        <v>8</v>
      </c>
      <c r="D22" s="313">
        <v>2</v>
      </c>
      <c r="E22" s="314">
        <v>3</v>
      </c>
      <c r="F22" s="316">
        <v>3</v>
      </c>
      <c r="G22" s="315">
        <v>21</v>
      </c>
      <c r="H22" s="314">
        <v>5</v>
      </c>
      <c r="I22" s="313">
        <v>2</v>
      </c>
      <c r="J22" s="313">
        <v>3</v>
      </c>
      <c r="K22" s="313">
        <v>20</v>
      </c>
      <c r="L22" s="313">
        <v>3</v>
      </c>
      <c r="M22" s="313">
        <v>2</v>
      </c>
      <c r="N22" s="312">
        <f t="shared" si="0"/>
        <v>120</v>
      </c>
    </row>
    <row r="23" spans="1:14" ht="20.25" customHeight="1">
      <c r="A23" s="390"/>
      <c r="B23" s="311">
        <v>48</v>
      </c>
      <c r="C23" s="307">
        <v>8</v>
      </c>
      <c r="D23" s="307">
        <v>2</v>
      </c>
      <c r="E23" s="308">
        <v>3</v>
      </c>
      <c r="F23" s="310">
        <v>3</v>
      </c>
      <c r="G23" s="309">
        <v>21</v>
      </c>
      <c r="H23" s="308">
        <v>5</v>
      </c>
      <c r="I23" s="307">
        <v>2</v>
      </c>
      <c r="J23" s="307">
        <v>3</v>
      </c>
      <c r="K23" s="307">
        <v>20</v>
      </c>
      <c r="L23" s="307">
        <v>3</v>
      </c>
      <c r="M23" s="307">
        <v>2</v>
      </c>
      <c r="N23" s="306">
        <f t="shared" si="0"/>
        <v>120</v>
      </c>
    </row>
    <row r="24" spans="1:14" ht="20.25" customHeight="1">
      <c r="A24" s="391"/>
      <c r="B24" s="305">
        <v>48</v>
      </c>
      <c r="C24" s="301">
        <v>8</v>
      </c>
      <c r="D24" s="301">
        <v>2</v>
      </c>
      <c r="E24" s="302">
        <v>3</v>
      </c>
      <c r="F24" s="304">
        <v>3</v>
      </c>
      <c r="G24" s="303">
        <v>21</v>
      </c>
      <c r="H24" s="302">
        <v>5</v>
      </c>
      <c r="I24" s="301">
        <v>2</v>
      </c>
      <c r="J24" s="301">
        <v>3</v>
      </c>
      <c r="K24" s="301">
        <v>20</v>
      </c>
      <c r="L24" s="301">
        <v>3</v>
      </c>
      <c r="M24" s="301">
        <v>2</v>
      </c>
      <c r="N24" s="300">
        <f t="shared" si="0"/>
        <v>120</v>
      </c>
    </row>
    <row r="25" spans="1:14" ht="20.25" customHeight="1">
      <c r="A25" s="397" t="s">
        <v>227</v>
      </c>
      <c r="B25" s="323">
        <v>48</v>
      </c>
      <c r="C25" s="319">
        <v>8</v>
      </c>
      <c r="D25" s="319">
        <v>2</v>
      </c>
      <c r="E25" s="320">
        <v>3</v>
      </c>
      <c r="F25" s="322">
        <v>3</v>
      </c>
      <c r="G25" s="321">
        <v>21</v>
      </c>
      <c r="H25" s="320">
        <v>5</v>
      </c>
      <c r="I25" s="319">
        <v>2</v>
      </c>
      <c r="J25" s="319">
        <v>3</v>
      </c>
      <c r="K25" s="319">
        <v>20</v>
      </c>
      <c r="L25" s="319">
        <v>3</v>
      </c>
      <c r="M25" s="319">
        <v>2</v>
      </c>
      <c r="N25" s="318">
        <f t="shared" si="0"/>
        <v>120</v>
      </c>
    </row>
    <row r="26" spans="1:14" ht="20.25" customHeight="1">
      <c r="A26" s="390"/>
      <c r="B26" s="311">
        <v>48</v>
      </c>
      <c r="C26" s="307">
        <v>8</v>
      </c>
      <c r="D26" s="307">
        <v>2</v>
      </c>
      <c r="E26" s="308">
        <v>3</v>
      </c>
      <c r="F26" s="310">
        <v>3</v>
      </c>
      <c r="G26" s="309">
        <v>21</v>
      </c>
      <c r="H26" s="308">
        <v>5</v>
      </c>
      <c r="I26" s="307">
        <v>2</v>
      </c>
      <c r="J26" s="307">
        <v>3</v>
      </c>
      <c r="K26" s="307">
        <v>20</v>
      </c>
      <c r="L26" s="307">
        <v>3</v>
      </c>
      <c r="M26" s="307">
        <v>2</v>
      </c>
      <c r="N26" s="306">
        <f t="shared" si="0"/>
        <v>120</v>
      </c>
    </row>
    <row r="27" spans="1:14" ht="20.25" customHeight="1">
      <c r="A27" s="391"/>
      <c r="B27" s="305">
        <v>48</v>
      </c>
      <c r="C27" s="301">
        <v>8</v>
      </c>
      <c r="D27" s="301">
        <v>2</v>
      </c>
      <c r="E27" s="302">
        <v>3</v>
      </c>
      <c r="F27" s="304">
        <v>3</v>
      </c>
      <c r="G27" s="303">
        <v>21</v>
      </c>
      <c r="H27" s="302">
        <v>5</v>
      </c>
      <c r="I27" s="301">
        <v>2</v>
      </c>
      <c r="J27" s="301">
        <v>3</v>
      </c>
      <c r="K27" s="301">
        <v>20</v>
      </c>
      <c r="L27" s="301">
        <v>3</v>
      </c>
      <c r="M27" s="301">
        <v>2</v>
      </c>
      <c r="N27" s="300">
        <f t="shared" si="0"/>
        <v>120</v>
      </c>
    </row>
    <row r="28" spans="1:14" ht="20.25" customHeight="1">
      <c r="A28" s="389" t="s">
        <v>226</v>
      </c>
      <c r="B28" s="317">
        <v>57</v>
      </c>
      <c r="C28" s="313">
        <v>8</v>
      </c>
      <c r="D28" s="313">
        <v>2</v>
      </c>
      <c r="E28" s="314">
        <v>3</v>
      </c>
      <c r="F28" s="316">
        <v>3</v>
      </c>
      <c r="G28" s="315">
        <v>18</v>
      </c>
      <c r="H28" s="314">
        <v>5</v>
      </c>
      <c r="I28" s="313">
        <v>2</v>
      </c>
      <c r="J28" s="313">
        <v>3</v>
      </c>
      <c r="K28" s="313">
        <v>14</v>
      </c>
      <c r="L28" s="313">
        <v>3</v>
      </c>
      <c r="M28" s="313">
        <v>2</v>
      </c>
      <c r="N28" s="312">
        <f t="shared" si="0"/>
        <v>120</v>
      </c>
    </row>
    <row r="29" spans="1:14" ht="20.25" customHeight="1">
      <c r="A29" s="390"/>
      <c r="B29" s="311">
        <v>57</v>
      </c>
      <c r="C29" s="307">
        <v>8</v>
      </c>
      <c r="D29" s="307">
        <v>2</v>
      </c>
      <c r="E29" s="308">
        <v>3</v>
      </c>
      <c r="F29" s="310">
        <v>3</v>
      </c>
      <c r="G29" s="309">
        <v>18</v>
      </c>
      <c r="H29" s="308">
        <v>5</v>
      </c>
      <c r="I29" s="307">
        <v>2</v>
      </c>
      <c r="J29" s="307">
        <v>3</v>
      </c>
      <c r="K29" s="307">
        <v>14</v>
      </c>
      <c r="L29" s="307">
        <v>3</v>
      </c>
      <c r="M29" s="307">
        <v>2</v>
      </c>
      <c r="N29" s="306">
        <f t="shared" si="0"/>
        <v>120</v>
      </c>
    </row>
    <row r="30" spans="1:14" ht="20.25" customHeight="1">
      <c r="A30" s="391"/>
      <c r="B30" s="305">
        <v>57</v>
      </c>
      <c r="C30" s="301">
        <v>8</v>
      </c>
      <c r="D30" s="301">
        <v>2</v>
      </c>
      <c r="E30" s="302">
        <v>3</v>
      </c>
      <c r="F30" s="304">
        <v>3</v>
      </c>
      <c r="G30" s="303">
        <v>18</v>
      </c>
      <c r="H30" s="302">
        <v>5</v>
      </c>
      <c r="I30" s="301">
        <v>2</v>
      </c>
      <c r="J30" s="301">
        <v>3</v>
      </c>
      <c r="K30" s="301">
        <v>14</v>
      </c>
      <c r="L30" s="301">
        <v>3</v>
      </c>
      <c r="M30" s="301">
        <v>2</v>
      </c>
      <c r="N30" s="300">
        <f t="shared" si="0"/>
        <v>120</v>
      </c>
    </row>
    <row r="31" spans="1:14" ht="20.25" customHeight="1">
      <c r="A31" s="389" t="s">
        <v>225</v>
      </c>
      <c r="B31" s="317">
        <v>48</v>
      </c>
      <c r="C31" s="313">
        <v>8</v>
      </c>
      <c r="D31" s="313">
        <v>2</v>
      </c>
      <c r="E31" s="314">
        <v>3</v>
      </c>
      <c r="F31" s="316">
        <v>3</v>
      </c>
      <c r="G31" s="315">
        <v>21</v>
      </c>
      <c r="H31" s="314">
        <v>5</v>
      </c>
      <c r="I31" s="313">
        <v>2</v>
      </c>
      <c r="J31" s="313">
        <v>3</v>
      </c>
      <c r="K31" s="313">
        <v>20</v>
      </c>
      <c r="L31" s="313">
        <v>3</v>
      </c>
      <c r="M31" s="313">
        <v>2</v>
      </c>
      <c r="N31" s="312">
        <f t="shared" si="0"/>
        <v>120</v>
      </c>
    </row>
    <row r="32" spans="1:14" ht="20.25" customHeight="1">
      <c r="A32" s="390"/>
      <c r="B32" s="311">
        <v>48</v>
      </c>
      <c r="C32" s="307">
        <v>8</v>
      </c>
      <c r="D32" s="307">
        <v>2</v>
      </c>
      <c r="E32" s="308">
        <v>3</v>
      </c>
      <c r="F32" s="310">
        <v>3</v>
      </c>
      <c r="G32" s="309">
        <v>21</v>
      </c>
      <c r="H32" s="308">
        <v>5</v>
      </c>
      <c r="I32" s="307">
        <v>2</v>
      </c>
      <c r="J32" s="307">
        <v>3</v>
      </c>
      <c r="K32" s="307">
        <v>20</v>
      </c>
      <c r="L32" s="307">
        <v>3</v>
      </c>
      <c r="M32" s="307">
        <v>2</v>
      </c>
      <c r="N32" s="306">
        <f t="shared" si="0"/>
        <v>120</v>
      </c>
    </row>
    <row r="33" spans="1:14" ht="20.25" customHeight="1">
      <c r="A33" s="391"/>
      <c r="B33" s="305">
        <v>48</v>
      </c>
      <c r="C33" s="301">
        <v>8</v>
      </c>
      <c r="D33" s="301">
        <v>2</v>
      </c>
      <c r="E33" s="302">
        <v>3</v>
      </c>
      <c r="F33" s="304">
        <v>3</v>
      </c>
      <c r="G33" s="303">
        <v>21</v>
      </c>
      <c r="H33" s="302">
        <v>5</v>
      </c>
      <c r="I33" s="301">
        <v>2</v>
      </c>
      <c r="J33" s="301">
        <v>3</v>
      </c>
      <c r="K33" s="301">
        <v>20</v>
      </c>
      <c r="L33" s="301">
        <v>3</v>
      </c>
      <c r="M33" s="301">
        <v>2</v>
      </c>
      <c r="N33" s="300">
        <f t="shared" si="0"/>
        <v>120</v>
      </c>
    </row>
    <row r="34" spans="1:14" ht="20.25" customHeight="1">
      <c r="A34" s="389" t="s">
        <v>224</v>
      </c>
      <c r="B34" s="317">
        <v>50</v>
      </c>
      <c r="C34" s="313">
        <v>8</v>
      </c>
      <c r="D34" s="313">
        <v>2</v>
      </c>
      <c r="E34" s="314">
        <v>3</v>
      </c>
      <c r="F34" s="316">
        <v>3</v>
      </c>
      <c r="G34" s="315">
        <v>20</v>
      </c>
      <c r="H34" s="314">
        <v>5</v>
      </c>
      <c r="I34" s="313">
        <v>2</v>
      </c>
      <c r="J34" s="313">
        <v>3</v>
      </c>
      <c r="K34" s="313">
        <v>19</v>
      </c>
      <c r="L34" s="313">
        <v>3</v>
      </c>
      <c r="M34" s="313">
        <v>2</v>
      </c>
      <c r="N34" s="312">
        <f t="shared" si="0"/>
        <v>120</v>
      </c>
    </row>
    <row r="35" spans="1:14" ht="20.25" customHeight="1">
      <c r="A35" s="390"/>
      <c r="B35" s="311">
        <v>50</v>
      </c>
      <c r="C35" s="307">
        <v>8</v>
      </c>
      <c r="D35" s="307">
        <v>2</v>
      </c>
      <c r="E35" s="308">
        <v>3</v>
      </c>
      <c r="F35" s="310">
        <v>3</v>
      </c>
      <c r="G35" s="309">
        <v>20</v>
      </c>
      <c r="H35" s="308">
        <v>5</v>
      </c>
      <c r="I35" s="307">
        <v>2</v>
      </c>
      <c r="J35" s="307">
        <v>3</v>
      </c>
      <c r="K35" s="307">
        <v>19</v>
      </c>
      <c r="L35" s="307">
        <v>3</v>
      </c>
      <c r="M35" s="307">
        <v>2</v>
      </c>
      <c r="N35" s="306">
        <f t="shared" si="0"/>
        <v>120</v>
      </c>
    </row>
    <row r="36" spans="1:14" ht="20.25" customHeight="1">
      <c r="A36" s="391"/>
      <c r="B36" s="305">
        <v>50</v>
      </c>
      <c r="C36" s="301">
        <v>8</v>
      </c>
      <c r="D36" s="301">
        <v>2</v>
      </c>
      <c r="E36" s="302">
        <v>3</v>
      </c>
      <c r="F36" s="304">
        <v>3</v>
      </c>
      <c r="G36" s="303">
        <v>20</v>
      </c>
      <c r="H36" s="302">
        <v>5</v>
      </c>
      <c r="I36" s="301">
        <v>2</v>
      </c>
      <c r="J36" s="301">
        <v>3</v>
      </c>
      <c r="K36" s="301">
        <v>19</v>
      </c>
      <c r="L36" s="301">
        <v>3</v>
      </c>
      <c r="M36" s="301">
        <v>2</v>
      </c>
      <c r="N36" s="300">
        <f t="shared" si="0"/>
        <v>120</v>
      </c>
    </row>
    <row r="37" spans="1:14" ht="20.25" customHeight="1">
      <c r="A37" s="389" t="s">
        <v>223</v>
      </c>
      <c r="B37" s="317">
        <v>57</v>
      </c>
      <c r="C37" s="313">
        <v>8</v>
      </c>
      <c r="D37" s="313">
        <v>2</v>
      </c>
      <c r="E37" s="314">
        <v>3</v>
      </c>
      <c r="F37" s="316">
        <v>3</v>
      </c>
      <c r="G37" s="315">
        <v>18</v>
      </c>
      <c r="H37" s="314">
        <v>5</v>
      </c>
      <c r="I37" s="313">
        <v>2</v>
      </c>
      <c r="J37" s="313">
        <v>3</v>
      </c>
      <c r="K37" s="313">
        <v>14</v>
      </c>
      <c r="L37" s="313">
        <v>3</v>
      </c>
      <c r="M37" s="313">
        <v>2</v>
      </c>
      <c r="N37" s="312">
        <f t="shared" si="0"/>
        <v>120</v>
      </c>
    </row>
    <row r="38" spans="1:14" ht="20.25" customHeight="1">
      <c r="A38" s="390"/>
      <c r="B38" s="311">
        <v>57</v>
      </c>
      <c r="C38" s="307">
        <v>8</v>
      </c>
      <c r="D38" s="307">
        <v>2</v>
      </c>
      <c r="E38" s="308">
        <v>3</v>
      </c>
      <c r="F38" s="310">
        <v>3</v>
      </c>
      <c r="G38" s="309">
        <v>20</v>
      </c>
      <c r="H38" s="308">
        <v>5</v>
      </c>
      <c r="I38" s="307">
        <v>2</v>
      </c>
      <c r="J38" s="307">
        <v>3</v>
      </c>
      <c r="K38" s="307">
        <v>19</v>
      </c>
      <c r="L38" s="307">
        <v>3</v>
      </c>
      <c r="M38" s="307">
        <v>2</v>
      </c>
      <c r="N38" s="306">
        <f t="shared" si="0"/>
        <v>127</v>
      </c>
    </row>
    <row r="39" spans="1:14" ht="20.25" customHeight="1">
      <c r="A39" s="391"/>
      <c r="B39" s="305">
        <v>50</v>
      </c>
      <c r="C39" s="301">
        <v>8</v>
      </c>
      <c r="D39" s="301">
        <v>2</v>
      </c>
      <c r="E39" s="302">
        <v>3</v>
      </c>
      <c r="F39" s="304">
        <v>3</v>
      </c>
      <c r="G39" s="303">
        <v>20</v>
      </c>
      <c r="H39" s="302">
        <v>5</v>
      </c>
      <c r="I39" s="301">
        <v>2</v>
      </c>
      <c r="J39" s="301">
        <v>3</v>
      </c>
      <c r="K39" s="301">
        <v>19</v>
      </c>
      <c r="L39" s="301">
        <v>3</v>
      </c>
      <c r="M39" s="301">
        <v>2</v>
      </c>
      <c r="N39" s="300">
        <f t="shared" si="0"/>
        <v>120</v>
      </c>
    </row>
  </sheetData>
  <mergeCells count="16">
    <mergeCell ref="A34:A36"/>
    <mergeCell ref="A37:A39"/>
    <mergeCell ref="A31:A33"/>
    <mergeCell ref="A2:A3"/>
    <mergeCell ref="A25:A27"/>
    <mergeCell ref="A4:A6"/>
    <mergeCell ref="A7:A9"/>
    <mergeCell ref="A10:A12"/>
    <mergeCell ref="A13:A15"/>
    <mergeCell ref="N2:N3"/>
    <mergeCell ref="A28:A30"/>
    <mergeCell ref="A16:A18"/>
    <mergeCell ref="A19:A21"/>
    <mergeCell ref="A22:A24"/>
    <mergeCell ref="B2:F2"/>
    <mergeCell ref="G2:M2"/>
  </mergeCells>
  <phoneticPr fontId="1"/>
  <printOptions horizontalCentered="1"/>
  <pageMargins left="0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158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f>SUM('【方向別】自動車交通量(1)'!D16,'【方向別】自動車交通量(2)'!D16,'【方向別】自動車交通量(3)'!D16)</f>
        <v>88</v>
      </c>
      <c r="E16" s="99">
        <f>SUM('【方向別】自動車交通量(1)'!E16,'【方向別】自動車交通量(2)'!E16,'【方向別】自動車交通量(3)'!E16)</f>
        <v>10</v>
      </c>
      <c r="F16" s="99">
        <f>SUM('【方向別】自動車交通量(1)'!F16,'【方向別】自動車交通量(2)'!F16,'【方向別】自動車交通量(3)'!F16)</f>
        <v>2</v>
      </c>
      <c r="G16" s="99">
        <f>SUM('【方向別】自動車交通量(1)'!G16,'【方向別】自動車交通量(2)'!G16,'【方向別】自動車交通量(3)'!G16)</f>
        <v>0</v>
      </c>
      <c r="H16" s="99">
        <f t="shared" ref="H16:H21" si="0">SUM(D16:E16)</f>
        <v>98</v>
      </c>
      <c r="I16" s="99">
        <f t="shared" ref="I16:I21" si="1">SUM(F16:G16)</f>
        <v>2</v>
      </c>
      <c r="J16" s="99">
        <f t="shared" ref="J16:J21" si="2">SUM(H16:I16)</f>
        <v>100</v>
      </c>
      <c r="K16" s="98">
        <f t="shared" ref="K16:K52" si="3">IF(J16=0,0,ROUND(I16/J16*100,1))</f>
        <v>2</v>
      </c>
      <c r="L16" s="97">
        <f t="shared" ref="L16:L52" si="4">IF(J16=0,0,ROUND(J16/$J$52*100,1))</f>
        <v>1.4</v>
      </c>
    </row>
    <row r="17" spans="2:12" ht="14.45" customHeight="1">
      <c r="B17" s="96" t="s">
        <v>147</v>
      </c>
      <c r="C17" s="95"/>
      <c r="D17" s="94">
        <f>SUM('【方向別】自動車交通量(1)'!D17,'【方向別】自動車交通量(2)'!D17,'【方向別】自動車交通量(3)'!D17)</f>
        <v>104</v>
      </c>
      <c r="E17" s="93">
        <f>SUM('【方向別】自動車交通量(1)'!E17,'【方向別】自動車交通量(2)'!E17,'【方向別】自動車交通量(3)'!E17)</f>
        <v>12</v>
      </c>
      <c r="F17" s="93">
        <f>SUM('【方向別】自動車交通量(1)'!F17,'【方向別】自動車交通量(2)'!F17,'【方向別】自動車交通量(3)'!F17)</f>
        <v>2</v>
      </c>
      <c r="G17" s="93">
        <f>SUM('【方向別】自動車交通量(1)'!G17,'【方向別】自動車交通量(2)'!G17,'【方向別】自動車交通量(3)'!G17)</f>
        <v>2</v>
      </c>
      <c r="H17" s="93">
        <f t="shared" si="0"/>
        <v>116</v>
      </c>
      <c r="I17" s="93">
        <f t="shared" si="1"/>
        <v>4</v>
      </c>
      <c r="J17" s="93">
        <f t="shared" si="2"/>
        <v>120</v>
      </c>
      <c r="K17" s="92">
        <f t="shared" si="3"/>
        <v>3.3</v>
      </c>
      <c r="L17" s="91">
        <f t="shared" si="4"/>
        <v>1.7</v>
      </c>
    </row>
    <row r="18" spans="2:12" ht="14.45" customHeight="1">
      <c r="B18" s="96" t="s">
        <v>146</v>
      </c>
      <c r="C18" s="95"/>
      <c r="D18" s="94">
        <f>SUM('【方向別】自動車交通量(1)'!D18,'【方向別】自動車交通量(2)'!D18,'【方向別】自動車交通量(3)'!D18)</f>
        <v>82</v>
      </c>
      <c r="E18" s="93">
        <f>SUM('【方向別】自動車交通量(1)'!E18,'【方向別】自動車交通量(2)'!E18,'【方向別】自動車交通量(3)'!E18)</f>
        <v>13</v>
      </c>
      <c r="F18" s="93">
        <f>SUM('【方向別】自動車交通量(1)'!F18,'【方向別】自動車交通量(2)'!F18,'【方向別】自動車交通量(3)'!F18)</f>
        <v>2</v>
      </c>
      <c r="G18" s="93">
        <f>SUM('【方向別】自動車交通量(1)'!G18,'【方向別】自動車交通量(2)'!G18,'【方向別】自動車交通量(3)'!G18)</f>
        <v>2</v>
      </c>
      <c r="H18" s="93">
        <f t="shared" si="0"/>
        <v>95</v>
      </c>
      <c r="I18" s="93">
        <f t="shared" si="1"/>
        <v>4</v>
      </c>
      <c r="J18" s="93">
        <f t="shared" si="2"/>
        <v>99</v>
      </c>
      <c r="K18" s="92">
        <f t="shared" si="3"/>
        <v>4</v>
      </c>
      <c r="L18" s="91">
        <f t="shared" si="4"/>
        <v>1.4</v>
      </c>
    </row>
    <row r="19" spans="2:12" ht="14.45" customHeight="1">
      <c r="B19" s="96" t="s">
        <v>145</v>
      </c>
      <c r="C19" s="95"/>
      <c r="D19" s="94">
        <f>SUM('【方向別】自動車交通量(1)'!D19,'【方向別】自動車交通量(2)'!D19,'【方向別】自動車交通量(3)'!D19)</f>
        <v>73</v>
      </c>
      <c r="E19" s="93">
        <f>SUM('【方向別】自動車交通量(1)'!E19,'【方向別】自動車交通量(2)'!E19,'【方向別】自動車交通量(3)'!E19)</f>
        <v>12</v>
      </c>
      <c r="F19" s="93">
        <f>SUM('【方向別】自動車交通量(1)'!F19,'【方向別】自動車交通量(2)'!F19,'【方向別】自動車交通量(3)'!F19)</f>
        <v>1</v>
      </c>
      <c r="G19" s="93">
        <f>SUM('【方向別】自動車交通量(1)'!G19,'【方向別】自動車交通量(2)'!G19,'【方向別】自動車交通量(3)'!G19)</f>
        <v>2</v>
      </c>
      <c r="H19" s="93">
        <f t="shared" si="0"/>
        <v>85</v>
      </c>
      <c r="I19" s="93">
        <f t="shared" si="1"/>
        <v>3</v>
      </c>
      <c r="J19" s="93">
        <f t="shared" si="2"/>
        <v>88</v>
      </c>
      <c r="K19" s="92">
        <f t="shared" si="3"/>
        <v>3.4</v>
      </c>
      <c r="L19" s="91">
        <f t="shared" si="4"/>
        <v>1.2</v>
      </c>
    </row>
    <row r="20" spans="2:12" ht="14.45" customHeight="1">
      <c r="B20" s="96" t="s">
        <v>144</v>
      </c>
      <c r="C20" s="95"/>
      <c r="D20" s="94">
        <f>SUM('【方向別】自動車交通量(1)'!D20,'【方向別】自動車交通量(2)'!D20,'【方向別】自動車交通量(3)'!D20)</f>
        <v>92</v>
      </c>
      <c r="E20" s="93">
        <f>SUM('【方向別】自動車交通量(1)'!E20,'【方向別】自動車交通量(2)'!E20,'【方向別】自動車交通量(3)'!E20)</f>
        <v>8</v>
      </c>
      <c r="F20" s="93">
        <f>SUM('【方向別】自動車交通量(1)'!F20,'【方向別】自動車交通量(2)'!F20,'【方向別】自動車交通量(3)'!F20)</f>
        <v>1</v>
      </c>
      <c r="G20" s="93">
        <f>SUM('【方向別】自動車交通量(1)'!G20,'【方向別】自動車交通量(2)'!G20,'【方向別】自動車交通量(3)'!G20)</f>
        <v>2</v>
      </c>
      <c r="H20" s="93">
        <f t="shared" si="0"/>
        <v>100</v>
      </c>
      <c r="I20" s="93">
        <f t="shared" si="1"/>
        <v>3</v>
      </c>
      <c r="J20" s="93">
        <f t="shared" si="2"/>
        <v>103</v>
      </c>
      <c r="K20" s="92">
        <f t="shared" si="3"/>
        <v>2.9</v>
      </c>
      <c r="L20" s="91">
        <f t="shared" si="4"/>
        <v>1.4</v>
      </c>
    </row>
    <row r="21" spans="2:12" ht="14.45" customHeight="1">
      <c r="B21" s="90" t="s">
        <v>143</v>
      </c>
      <c r="C21" s="89"/>
      <c r="D21" s="88">
        <f>SUM('【方向別】自動車交通量(1)'!D21,'【方向別】自動車交通量(2)'!D21,'【方向別】自動車交通量(3)'!D21)</f>
        <v>81</v>
      </c>
      <c r="E21" s="87">
        <f>SUM('【方向別】自動車交通量(1)'!E21,'【方向別】自動車交通量(2)'!E21,'【方向別】自動車交通量(3)'!E21)</f>
        <v>7</v>
      </c>
      <c r="F21" s="87">
        <f>SUM('【方向別】自動車交通量(1)'!F21,'【方向別】自動車交通量(2)'!F21,'【方向別】自動車交通量(3)'!F21)</f>
        <v>4</v>
      </c>
      <c r="G21" s="87">
        <f>SUM('【方向別】自動車交通量(1)'!G21,'【方向別】自動車交通量(2)'!G21,'【方向別】自動車交通量(3)'!G21)</f>
        <v>0</v>
      </c>
      <c r="H21" s="87">
        <f t="shared" si="0"/>
        <v>88</v>
      </c>
      <c r="I21" s="87">
        <f t="shared" si="1"/>
        <v>4</v>
      </c>
      <c r="J21" s="87">
        <f t="shared" si="2"/>
        <v>92</v>
      </c>
      <c r="K21" s="86">
        <f t="shared" si="3"/>
        <v>4.3</v>
      </c>
      <c r="L21" s="85">
        <f t="shared" si="4"/>
        <v>1.3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520</v>
      </c>
      <c r="E22" s="81">
        <f t="shared" si="5"/>
        <v>62</v>
      </c>
      <c r="F22" s="81">
        <f t="shared" si="5"/>
        <v>12</v>
      </c>
      <c r="G22" s="81">
        <f t="shared" si="5"/>
        <v>8</v>
      </c>
      <c r="H22" s="81">
        <f t="shared" si="5"/>
        <v>582</v>
      </c>
      <c r="I22" s="81">
        <f t="shared" si="5"/>
        <v>20</v>
      </c>
      <c r="J22" s="81">
        <f t="shared" si="5"/>
        <v>602</v>
      </c>
      <c r="K22" s="80">
        <f t="shared" si="3"/>
        <v>3.3</v>
      </c>
      <c r="L22" s="79">
        <f t="shared" si="4"/>
        <v>8.3000000000000007</v>
      </c>
    </row>
    <row r="23" spans="2:12" ht="14.45" customHeight="1" thickTop="1">
      <c r="B23" s="102" t="s">
        <v>110</v>
      </c>
      <c r="C23" s="101"/>
      <c r="D23" s="100">
        <f>SUM('【方向別】自動車交通量(1)'!D23,'【方向別】自動車交通量(2)'!D23,'【方向別】自動車交通量(3)'!D23)</f>
        <v>60</v>
      </c>
      <c r="E23" s="99">
        <f>SUM('【方向別】自動車交通量(1)'!E23,'【方向別】自動車交通量(2)'!E23,'【方向別】自動車交通量(3)'!E23)</f>
        <v>7</v>
      </c>
      <c r="F23" s="99">
        <f>SUM('【方向別】自動車交通量(1)'!F23,'【方向別】自動車交通量(2)'!F23,'【方向別】自動車交通量(3)'!F23)</f>
        <v>4</v>
      </c>
      <c r="G23" s="99">
        <f>SUM('【方向別】自動車交通量(1)'!G23,'【方向別】自動車交通量(2)'!G23,'【方向別】自動車交通量(3)'!G23)</f>
        <v>1</v>
      </c>
      <c r="H23" s="99">
        <f t="shared" ref="H23:H28" si="6">SUM(D23:E23)</f>
        <v>67</v>
      </c>
      <c r="I23" s="99">
        <f t="shared" ref="I23:I28" si="7">SUM(F23:G23)</f>
        <v>5</v>
      </c>
      <c r="J23" s="99">
        <f t="shared" ref="J23:J28" si="8">SUM(H23:I23)</f>
        <v>72</v>
      </c>
      <c r="K23" s="98">
        <f t="shared" si="3"/>
        <v>6.9</v>
      </c>
      <c r="L23" s="97">
        <f t="shared" si="4"/>
        <v>1</v>
      </c>
    </row>
    <row r="24" spans="2:12" ht="14.45" customHeight="1">
      <c r="B24" s="96" t="s">
        <v>109</v>
      </c>
      <c r="C24" s="95"/>
      <c r="D24" s="94">
        <f>SUM('【方向別】自動車交通量(1)'!D24,'【方向別】自動車交通量(2)'!D24,'【方向別】自動車交通量(3)'!D24)</f>
        <v>86</v>
      </c>
      <c r="E24" s="93">
        <f>SUM('【方向別】自動車交通量(1)'!E24,'【方向別】自動車交通量(2)'!E24,'【方向別】自動車交通量(3)'!E24)</f>
        <v>11</v>
      </c>
      <c r="F24" s="93">
        <f>SUM('【方向別】自動車交通量(1)'!F24,'【方向別】自動車交通量(2)'!F24,'【方向別】自動車交通量(3)'!F24)</f>
        <v>3</v>
      </c>
      <c r="G24" s="93">
        <f>SUM('【方向別】自動車交通量(1)'!G24,'【方向別】自動車交通量(2)'!G24,'【方向別】自動車交通量(3)'!G24)</f>
        <v>3</v>
      </c>
      <c r="H24" s="93">
        <f t="shared" si="6"/>
        <v>97</v>
      </c>
      <c r="I24" s="93">
        <f t="shared" si="7"/>
        <v>6</v>
      </c>
      <c r="J24" s="93">
        <f t="shared" si="8"/>
        <v>103</v>
      </c>
      <c r="K24" s="92">
        <f t="shared" si="3"/>
        <v>5.8</v>
      </c>
      <c r="L24" s="91">
        <f t="shared" si="4"/>
        <v>1.4</v>
      </c>
    </row>
    <row r="25" spans="2:12" ht="14.45" customHeight="1">
      <c r="B25" s="96" t="s">
        <v>108</v>
      </c>
      <c r="C25" s="95"/>
      <c r="D25" s="94">
        <f>SUM('【方向別】自動車交通量(1)'!D25,'【方向別】自動車交通量(2)'!D25,'【方向別】自動車交通量(3)'!D25)</f>
        <v>79</v>
      </c>
      <c r="E25" s="93">
        <f>SUM('【方向別】自動車交通量(1)'!E25,'【方向別】自動車交通量(2)'!E25,'【方向別】自動車交通量(3)'!E25)</f>
        <v>14</v>
      </c>
      <c r="F25" s="93">
        <f>SUM('【方向別】自動車交通量(1)'!F25,'【方向別】自動車交通量(2)'!F25,'【方向別】自動車交通量(3)'!F25)</f>
        <v>5</v>
      </c>
      <c r="G25" s="93">
        <f>SUM('【方向別】自動車交通量(1)'!G25,'【方向別】自動車交通量(2)'!G25,'【方向別】自動車交通量(3)'!G25)</f>
        <v>1</v>
      </c>
      <c r="H25" s="93">
        <f t="shared" si="6"/>
        <v>93</v>
      </c>
      <c r="I25" s="93">
        <f t="shared" si="7"/>
        <v>6</v>
      </c>
      <c r="J25" s="93">
        <f t="shared" si="8"/>
        <v>99</v>
      </c>
      <c r="K25" s="92">
        <f t="shared" si="3"/>
        <v>6.1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f>SUM('【方向別】自動車交通量(1)'!D26,'【方向別】自動車交通量(2)'!D26,'【方向別】自動車交通量(3)'!D26)</f>
        <v>63</v>
      </c>
      <c r="E26" s="93">
        <f>SUM('【方向別】自動車交通量(1)'!E26,'【方向別】自動車交通量(2)'!E26,'【方向別】自動車交通量(3)'!E26)</f>
        <v>8</v>
      </c>
      <c r="F26" s="93">
        <f>SUM('【方向別】自動車交通量(1)'!F26,'【方向別】自動車交通量(2)'!F26,'【方向別】自動車交通量(3)'!F26)</f>
        <v>4</v>
      </c>
      <c r="G26" s="93">
        <f>SUM('【方向別】自動車交通量(1)'!G26,'【方向別】自動車交通量(2)'!G26,'【方向別】自動車交通量(3)'!G26)</f>
        <v>3</v>
      </c>
      <c r="H26" s="93">
        <f t="shared" si="6"/>
        <v>71</v>
      </c>
      <c r="I26" s="93">
        <f t="shared" si="7"/>
        <v>7</v>
      </c>
      <c r="J26" s="93">
        <f t="shared" si="8"/>
        <v>78</v>
      </c>
      <c r="K26" s="92">
        <f t="shared" si="3"/>
        <v>9</v>
      </c>
      <c r="L26" s="91">
        <f t="shared" si="4"/>
        <v>1.1000000000000001</v>
      </c>
    </row>
    <row r="27" spans="2:12" ht="14.45" customHeight="1">
      <c r="B27" s="96" t="s">
        <v>106</v>
      </c>
      <c r="C27" s="95"/>
      <c r="D27" s="94">
        <f>SUM('【方向別】自動車交通量(1)'!D27,'【方向別】自動車交通量(2)'!D27,'【方向別】自動車交通量(3)'!D27)</f>
        <v>77</v>
      </c>
      <c r="E27" s="93">
        <f>SUM('【方向別】自動車交通量(1)'!E27,'【方向別】自動車交通量(2)'!E27,'【方向別】自動車交通量(3)'!E27)</f>
        <v>12</v>
      </c>
      <c r="F27" s="93">
        <f>SUM('【方向別】自動車交通量(1)'!F27,'【方向別】自動車交通量(2)'!F27,'【方向別】自動車交通量(3)'!F27)</f>
        <v>6</v>
      </c>
      <c r="G27" s="93">
        <f>SUM('【方向別】自動車交通量(1)'!G27,'【方向別】自動車交通量(2)'!G27,'【方向別】自動車交通量(3)'!G27)</f>
        <v>2</v>
      </c>
      <c r="H27" s="93">
        <f t="shared" si="6"/>
        <v>89</v>
      </c>
      <c r="I27" s="93">
        <f t="shared" si="7"/>
        <v>8</v>
      </c>
      <c r="J27" s="93">
        <f t="shared" si="8"/>
        <v>97</v>
      </c>
      <c r="K27" s="92">
        <f t="shared" si="3"/>
        <v>8.1999999999999993</v>
      </c>
      <c r="L27" s="91">
        <f t="shared" si="4"/>
        <v>1.3</v>
      </c>
    </row>
    <row r="28" spans="2:12" ht="14.45" customHeight="1">
      <c r="B28" s="90" t="s">
        <v>142</v>
      </c>
      <c r="C28" s="89"/>
      <c r="D28" s="88">
        <f>SUM('【方向別】自動車交通量(1)'!D28,'【方向別】自動車交通量(2)'!D28,'【方向別】自動車交通量(3)'!D28)</f>
        <v>73</v>
      </c>
      <c r="E28" s="87">
        <f>SUM('【方向別】自動車交通量(1)'!E28,'【方向別】自動車交通量(2)'!E28,'【方向別】自動車交通量(3)'!E28)</f>
        <v>16</v>
      </c>
      <c r="F28" s="87">
        <f>SUM('【方向別】自動車交通量(1)'!F28,'【方向別】自動車交通量(2)'!F28,'【方向別】自動車交通量(3)'!F28)</f>
        <v>4</v>
      </c>
      <c r="G28" s="87">
        <f>SUM('【方向別】自動車交通量(1)'!G28,'【方向別】自動車交通量(2)'!G28,'【方向別】自動車交通量(3)'!G28)</f>
        <v>1</v>
      </c>
      <c r="H28" s="87">
        <f t="shared" si="6"/>
        <v>89</v>
      </c>
      <c r="I28" s="87">
        <f t="shared" si="7"/>
        <v>5</v>
      </c>
      <c r="J28" s="87">
        <f t="shared" si="8"/>
        <v>94</v>
      </c>
      <c r="K28" s="86">
        <f t="shared" si="3"/>
        <v>5.3</v>
      </c>
      <c r="L28" s="85">
        <f t="shared" si="4"/>
        <v>1.3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438</v>
      </c>
      <c r="E29" s="81">
        <f t="shared" si="9"/>
        <v>68</v>
      </c>
      <c r="F29" s="81">
        <f t="shared" si="9"/>
        <v>26</v>
      </c>
      <c r="G29" s="81">
        <f t="shared" si="9"/>
        <v>11</v>
      </c>
      <c r="H29" s="81">
        <f t="shared" si="9"/>
        <v>506</v>
      </c>
      <c r="I29" s="81">
        <f t="shared" si="9"/>
        <v>37</v>
      </c>
      <c r="J29" s="81">
        <f t="shared" si="9"/>
        <v>543</v>
      </c>
      <c r="K29" s="80">
        <f t="shared" si="3"/>
        <v>6.8</v>
      </c>
      <c r="L29" s="79">
        <f t="shared" si="4"/>
        <v>7.5</v>
      </c>
    </row>
    <row r="30" spans="2:12" ht="14.45" customHeight="1" thickTop="1">
      <c r="B30" s="110" t="s">
        <v>141</v>
      </c>
      <c r="C30" s="109"/>
      <c r="D30" s="76">
        <f>SUM('【方向別】自動車交通量(1)'!D30,'【方向別】自動車交通量(2)'!D30,'【方向別】自動車交通量(3)'!D30)</f>
        <v>400</v>
      </c>
      <c r="E30" s="75">
        <f>SUM('【方向別】自動車交通量(1)'!E30,'【方向別】自動車交通量(2)'!E30,'【方向別】自動車交通量(3)'!E30)</f>
        <v>102</v>
      </c>
      <c r="F30" s="75">
        <f>SUM('【方向別】自動車交通量(1)'!F30,'【方向別】自動車交通量(2)'!F30,'【方向別】自動車交通量(3)'!F30)</f>
        <v>27</v>
      </c>
      <c r="G30" s="75">
        <f>SUM('【方向別】自動車交通量(1)'!G30,'【方向別】自動車交通量(2)'!G30,'【方向別】自動車交通量(3)'!G30)</f>
        <v>9</v>
      </c>
      <c r="H30" s="75">
        <f t="shared" ref="H30:H43" si="10">SUM(D30:E30)</f>
        <v>502</v>
      </c>
      <c r="I30" s="75">
        <f t="shared" ref="I30:I43" si="11">SUM(F30:G30)</f>
        <v>36</v>
      </c>
      <c r="J30" s="75">
        <f t="shared" ref="J30:J43" si="12">SUM(H30:I30)</f>
        <v>538</v>
      </c>
      <c r="K30" s="74">
        <f t="shared" si="3"/>
        <v>6.7</v>
      </c>
      <c r="L30" s="73">
        <f t="shared" si="4"/>
        <v>7.5</v>
      </c>
    </row>
    <row r="31" spans="2:12" ht="14.45" customHeight="1">
      <c r="B31" s="108" t="s">
        <v>140</v>
      </c>
      <c r="C31" s="107"/>
      <c r="D31" s="106">
        <f>SUM('【方向別】自動車交通量(1)'!D31,'【方向別】自動車交通量(2)'!D31,'【方向別】自動車交通量(3)'!D31)</f>
        <v>392</v>
      </c>
      <c r="E31" s="105">
        <f>SUM('【方向別】自動車交通量(1)'!E31,'【方向別】自動車交通量(2)'!E31,'【方向別】自動車交通量(3)'!E31)</f>
        <v>89</v>
      </c>
      <c r="F31" s="105">
        <f>SUM('【方向別】自動車交通量(1)'!F31,'【方向別】自動車交通量(2)'!F31,'【方向別】自動車交通量(3)'!F31)</f>
        <v>25</v>
      </c>
      <c r="G31" s="105">
        <f>SUM('【方向別】自動車交通量(1)'!G31,'【方向別】自動車交通量(2)'!G31,'【方向別】自動車交通量(3)'!G31)</f>
        <v>2</v>
      </c>
      <c r="H31" s="105">
        <f t="shared" si="10"/>
        <v>481</v>
      </c>
      <c r="I31" s="105">
        <f t="shared" si="11"/>
        <v>27</v>
      </c>
      <c r="J31" s="105">
        <f t="shared" si="12"/>
        <v>508</v>
      </c>
      <c r="K31" s="104">
        <f t="shared" si="3"/>
        <v>5.3</v>
      </c>
      <c r="L31" s="103">
        <f t="shared" si="4"/>
        <v>7</v>
      </c>
    </row>
    <row r="32" spans="2:12" ht="14.45" customHeight="1">
      <c r="B32" s="108" t="s">
        <v>138</v>
      </c>
      <c r="C32" s="107"/>
      <c r="D32" s="106">
        <f>SUM('【方向別】自動車交通量(1)'!D32,'【方向別】自動車交通量(2)'!D32,'【方向別】自動車交通量(3)'!D32)</f>
        <v>340</v>
      </c>
      <c r="E32" s="105">
        <f>SUM('【方向別】自動車交通量(1)'!E32,'【方向別】自動車交通量(2)'!E32,'【方向別】自動車交通量(3)'!E32)</f>
        <v>66</v>
      </c>
      <c r="F32" s="105">
        <f>SUM('【方向別】自動車交通量(1)'!F32,'【方向別】自動車交通量(2)'!F32,'【方向別】自動車交通量(3)'!F32)</f>
        <v>22</v>
      </c>
      <c r="G32" s="105">
        <f>SUM('【方向別】自動車交通量(1)'!G32,'【方向別】自動車交通量(2)'!G32,'【方向別】自動車交通量(3)'!G32)</f>
        <v>5</v>
      </c>
      <c r="H32" s="105">
        <f t="shared" si="10"/>
        <v>406</v>
      </c>
      <c r="I32" s="105">
        <f t="shared" si="11"/>
        <v>27</v>
      </c>
      <c r="J32" s="105">
        <f t="shared" si="12"/>
        <v>433</v>
      </c>
      <c r="K32" s="104">
        <f t="shared" si="3"/>
        <v>6.2</v>
      </c>
      <c r="L32" s="103">
        <f t="shared" si="4"/>
        <v>6</v>
      </c>
    </row>
    <row r="33" spans="2:12" ht="14.45" customHeight="1">
      <c r="B33" s="108" t="s">
        <v>136</v>
      </c>
      <c r="C33" s="107"/>
      <c r="D33" s="106">
        <f>SUM('【方向別】自動車交通量(1)'!D33,'【方向別】自動車交通量(2)'!D33,'【方向別】自動車交通量(3)'!D33)</f>
        <v>560</v>
      </c>
      <c r="E33" s="105">
        <f>SUM('【方向別】自動車交通量(1)'!E33,'【方向別】自動車交通量(2)'!E33,'【方向別】自動車交通量(3)'!E33)</f>
        <v>95</v>
      </c>
      <c r="F33" s="105">
        <f>SUM('【方向別】自動車交通量(1)'!F33,'【方向別】自動車交通量(2)'!F33,'【方向別】自動車交通量(3)'!F33)</f>
        <v>22</v>
      </c>
      <c r="G33" s="105">
        <f>SUM('【方向別】自動車交通量(1)'!G33,'【方向別】自動車交通量(2)'!G33,'【方向別】自動車交通量(3)'!G33)</f>
        <v>5</v>
      </c>
      <c r="H33" s="105">
        <f t="shared" si="10"/>
        <v>655</v>
      </c>
      <c r="I33" s="105">
        <f t="shared" si="11"/>
        <v>27</v>
      </c>
      <c r="J33" s="105">
        <f t="shared" si="12"/>
        <v>682</v>
      </c>
      <c r="K33" s="104">
        <f t="shared" si="3"/>
        <v>4</v>
      </c>
      <c r="L33" s="103">
        <f t="shared" si="4"/>
        <v>9.5</v>
      </c>
    </row>
    <row r="34" spans="2:12" ht="14.45" customHeight="1">
      <c r="B34" s="108" t="s">
        <v>135</v>
      </c>
      <c r="C34" s="107"/>
      <c r="D34" s="106">
        <f>SUM('【方向別】自動車交通量(1)'!D34,'【方向別】自動車交通量(2)'!D34,'【方向別】自動車交通量(3)'!D34)</f>
        <v>502</v>
      </c>
      <c r="E34" s="105">
        <f>SUM('【方向別】自動車交通量(1)'!E34,'【方向別】自動車交通量(2)'!E34,'【方向別】自動車交通量(3)'!E34)</f>
        <v>77</v>
      </c>
      <c r="F34" s="105">
        <f>SUM('【方向別】自動車交通量(1)'!F34,'【方向別】自動車交通量(2)'!F34,'【方向別】自動車交通量(3)'!F34)</f>
        <v>25</v>
      </c>
      <c r="G34" s="105">
        <f>SUM('【方向別】自動車交通量(1)'!G34,'【方向別】自動車交通量(2)'!G34,'【方向別】自動車交通量(3)'!G34)</f>
        <v>6</v>
      </c>
      <c r="H34" s="105">
        <f t="shared" si="10"/>
        <v>579</v>
      </c>
      <c r="I34" s="105">
        <f t="shared" si="11"/>
        <v>31</v>
      </c>
      <c r="J34" s="105">
        <f t="shared" si="12"/>
        <v>610</v>
      </c>
      <c r="K34" s="104">
        <f t="shared" si="3"/>
        <v>5.0999999999999996</v>
      </c>
      <c r="L34" s="103">
        <f t="shared" si="4"/>
        <v>8.5</v>
      </c>
    </row>
    <row r="35" spans="2:12" ht="14.45" customHeight="1">
      <c r="B35" s="108" t="s">
        <v>134</v>
      </c>
      <c r="C35" s="107"/>
      <c r="D35" s="106">
        <f>SUM('【方向別】自動車交通量(1)'!D35,'【方向別】自動車交通量(2)'!D35,'【方向別】自動車交通量(3)'!D35)</f>
        <v>499</v>
      </c>
      <c r="E35" s="105">
        <f>SUM('【方向別】自動車交通量(1)'!E35,'【方向別】自動車交通量(2)'!E35,'【方向別】自動車交通量(3)'!E35)</f>
        <v>77</v>
      </c>
      <c r="F35" s="105">
        <f>SUM('【方向別】自動車交通量(1)'!F35,'【方向別】自動車交通量(2)'!F35,'【方向別】自動車交通量(3)'!F35)</f>
        <v>11</v>
      </c>
      <c r="G35" s="105">
        <f>SUM('【方向別】自動車交通量(1)'!G35,'【方向別】自動車交通量(2)'!G35,'【方向別】自動車交通量(3)'!G35)</f>
        <v>5</v>
      </c>
      <c r="H35" s="105">
        <f t="shared" si="10"/>
        <v>576</v>
      </c>
      <c r="I35" s="105">
        <f t="shared" si="11"/>
        <v>16</v>
      </c>
      <c r="J35" s="105">
        <f t="shared" si="12"/>
        <v>592</v>
      </c>
      <c r="K35" s="104">
        <f t="shared" si="3"/>
        <v>2.7</v>
      </c>
      <c r="L35" s="103">
        <f t="shared" si="4"/>
        <v>8.1999999999999993</v>
      </c>
    </row>
    <row r="36" spans="2:12" ht="14.45" customHeight="1">
      <c r="B36" s="108" t="s">
        <v>133</v>
      </c>
      <c r="C36" s="107"/>
      <c r="D36" s="106">
        <f>SUM('【方向別】自動車交通量(1)'!D36,'【方向別】自動車交通量(2)'!D36,'【方向別】自動車交通量(3)'!D36)</f>
        <v>549</v>
      </c>
      <c r="E36" s="105">
        <f>SUM('【方向別】自動車交通量(1)'!E36,'【方向別】自動車交通量(2)'!E36,'【方向別】自動車交通量(3)'!E36)</f>
        <v>93</v>
      </c>
      <c r="F36" s="105">
        <f>SUM('【方向別】自動車交通量(1)'!F36,'【方向別】自動車交通量(2)'!F36,'【方向別】自動車交通量(3)'!F36)</f>
        <v>13</v>
      </c>
      <c r="G36" s="105">
        <f>SUM('【方向別】自動車交通量(1)'!G36,'【方向別】自動車交通量(2)'!G36,'【方向別】自動車交通量(3)'!G36)</f>
        <v>4</v>
      </c>
      <c r="H36" s="105">
        <f t="shared" si="10"/>
        <v>642</v>
      </c>
      <c r="I36" s="105">
        <f t="shared" si="11"/>
        <v>17</v>
      </c>
      <c r="J36" s="105">
        <f t="shared" si="12"/>
        <v>659</v>
      </c>
      <c r="K36" s="104">
        <f t="shared" si="3"/>
        <v>2.6</v>
      </c>
      <c r="L36" s="103">
        <f t="shared" si="4"/>
        <v>9.1</v>
      </c>
    </row>
    <row r="37" spans="2:12" ht="14.45" customHeight="1">
      <c r="B37" s="108" t="s">
        <v>132</v>
      </c>
      <c r="C37" s="107"/>
      <c r="D37" s="106">
        <f>SUM('【方向別】自動車交通量(1)'!D37,'【方向別】自動車交通量(2)'!D37,'【方向別】自動車交通量(3)'!D37)</f>
        <v>597</v>
      </c>
      <c r="E37" s="105">
        <f>SUM('【方向別】自動車交通量(1)'!E37,'【方向別】自動車交通量(2)'!E37,'【方向別】自動車交通量(3)'!E37)</f>
        <v>66</v>
      </c>
      <c r="F37" s="105">
        <f>SUM('【方向別】自動車交通量(1)'!F37,'【方向別】自動車交通量(2)'!F37,'【方向別】自動車交通量(3)'!F37)</f>
        <v>11</v>
      </c>
      <c r="G37" s="105">
        <f>SUM('【方向別】自動車交通量(1)'!G37,'【方向別】自動車交通量(2)'!G37,'【方向別】自動車交通量(3)'!G37)</f>
        <v>6</v>
      </c>
      <c r="H37" s="105">
        <f t="shared" si="10"/>
        <v>663</v>
      </c>
      <c r="I37" s="105">
        <f t="shared" si="11"/>
        <v>17</v>
      </c>
      <c r="J37" s="105">
        <f t="shared" si="12"/>
        <v>680</v>
      </c>
      <c r="K37" s="104">
        <f t="shared" si="3"/>
        <v>2.5</v>
      </c>
      <c r="L37" s="103">
        <f t="shared" si="4"/>
        <v>9.4</v>
      </c>
    </row>
    <row r="38" spans="2:12" ht="14.45" customHeight="1">
      <c r="B38" s="102" t="s">
        <v>89</v>
      </c>
      <c r="C38" s="101"/>
      <c r="D38" s="100">
        <f>SUM('【方向別】自動車交通量(1)'!D38,'【方向別】自動車交通量(2)'!D38,'【方向別】自動車交通量(3)'!D38)</f>
        <v>77</v>
      </c>
      <c r="E38" s="99">
        <f>SUM('【方向別】自動車交通量(1)'!E38,'【方向別】自動車交通量(2)'!E38,'【方向別】自動車交通量(3)'!E38)</f>
        <v>8</v>
      </c>
      <c r="F38" s="99">
        <f>SUM('【方向別】自動車交通量(1)'!F38,'【方向別】自動車交通量(2)'!F38,'【方向別】自動車交通量(3)'!F38)</f>
        <v>2</v>
      </c>
      <c r="G38" s="99">
        <f>SUM('【方向別】自動車交通量(1)'!G38,'【方向別】自動車交通量(2)'!G38,'【方向別】自動車交通量(3)'!G38)</f>
        <v>0</v>
      </c>
      <c r="H38" s="99">
        <f t="shared" si="10"/>
        <v>85</v>
      </c>
      <c r="I38" s="99">
        <f t="shared" si="11"/>
        <v>2</v>
      </c>
      <c r="J38" s="99">
        <f t="shared" si="12"/>
        <v>87</v>
      </c>
      <c r="K38" s="98">
        <f t="shared" si="3"/>
        <v>2.2999999999999998</v>
      </c>
      <c r="L38" s="97">
        <f t="shared" si="4"/>
        <v>1.2</v>
      </c>
    </row>
    <row r="39" spans="2:12" ht="14.45" customHeight="1">
      <c r="B39" s="96" t="s">
        <v>88</v>
      </c>
      <c r="C39" s="95"/>
      <c r="D39" s="94">
        <f>SUM('【方向別】自動車交通量(1)'!D39,'【方向別】自動車交通量(2)'!D39,'【方向別】自動車交通量(3)'!D39)</f>
        <v>113</v>
      </c>
      <c r="E39" s="93">
        <f>SUM('【方向別】自動車交通量(1)'!E39,'【方向別】自動車交通量(2)'!E39,'【方向別】自動車交通量(3)'!E39)</f>
        <v>12</v>
      </c>
      <c r="F39" s="93">
        <f>SUM('【方向別】自動車交通量(1)'!F39,'【方向別】自動車交通量(2)'!F39,'【方向別】自動車交通量(3)'!F39)</f>
        <v>0</v>
      </c>
      <c r="G39" s="93">
        <f>SUM('【方向別】自動車交通量(1)'!G39,'【方向別】自動車交通量(2)'!G39,'【方向別】自動車交通量(3)'!G39)</f>
        <v>1</v>
      </c>
      <c r="H39" s="93">
        <f t="shared" si="10"/>
        <v>125</v>
      </c>
      <c r="I39" s="93">
        <f t="shared" si="11"/>
        <v>1</v>
      </c>
      <c r="J39" s="93">
        <f t="shared" si="12"/>
        <v>126</v>
      </c>
      <c r="K39" s="92">
        <f t="shared" si="3"/>
        <v>0.8</v>
      </c>
      <c r="L39" s="91">
        <f t="shared" si="4"/>
        <v>1.7</v>
      </c>
    </row>
    <row r="40" spans="2:12" ht="14.45" customHeight="1">
      <c r="B40" s="96" t="s">
        <v>87</v>
      </c>
      <c r="C40" s="95"/>
      <c r="D40" s="94">
        <f>SUM('【方向別】自動車交通量(1)'!D40,'【方向別】自動車交通量(2)'!D40,'【方向別】自動車交通量(3)'!D40)</f>
        <v>89</v>
      </c>
      <c r="E40" s="93">
        <f>SUM('【方向別】自動車交通量(1)'!E40,'【方向別】自動車交通量(2)'!E40,'【方向別】自動車交通量(3)'!E40)</f>
        <v>8</v>
      </c>
      <c r="F40" s="93">
        <f>SUM('【方向別】自動車交通量(1)'!F40,'【方向別】自動車交通量(2)'!F40,'【方向別】自動車交通量(3)'!F40)</f>
        <v>3</v>
      </c>
      <c r="G40" s="93">
        <f>SUM('【方向別】自動車交通量(1)'!G40,'【方向別】自動車交通量(2)'!G40,'【方向別】自動車交通量(3)'!G40)</f>
        <v>0</v>
      </c>
      <c r="H40" s="93">
        <f t="shared" si="10"/>
        <v>97</v>
      </c>
      <c r="I40" s="93">
        <f t="shared" si="11"/>
        <v>3</v>
      </c>
      <c r="J40" s="93">
        <f t="shared" si="12"/>
        <v>100</v>
      </c>
      <c r="K40" s="92">
        <f t="shared" si="3"/>
        <v>3</v>
      </c>
      <c r="L40" s="91">
        <f t="shared" si="4"/>
        <v>1.4</v>
      </c>
    </row>
    <row r="41" spans="2:12" ht="14.45" customHeight="1">
      <c r="B41" s="96" t="s">
        <v>86</v>
      </c>
      <c r="C41" s="95"/>
      <c r="D41" s="94">
        <f>SUM('【方向別】自動車交通量(1)'!D41,'【方向別】自動車交通量(2)'!D41,'【方向別】自動車交通量(3)'!D41)</f>
        <v>93</v>
      </c>
      <c r="E41" s="93">
        <f>SUM('【方向別】自動車交通量(1)'!E41,'【方向別】自動車交通量(2)'!E41,'【方向別】自動車交通量(3)'!E41)</f>
        <v>13</v>
      </c>
      <c r="F41" s="93">
        <f>SUM('【方向別】自動車交通量(1)'!F41,'【方向別】自動車交通量(2)'!F41,'【方向別】自動車交通量(3)'!F41)</f>
        <v>2</v>
      </c>
      <c r="G41" s="93">
        <f>SUM('【方向別】自動車交通量(1)'!G41,'【方向別】自動車交通量(2)'!G41,'【方向別】自動車交通量(3)'!G41)</f>
        <v>2</v>
      </c>
      <c r="H41" s="93">
        <f t="shared" si="10"/>
        <v>106</v>
      </c>
      <c r="I41" s="93">
        <f t="shared" si="11"/>
        <v>4</v>
      </c>
      <c r="J41" s="93">
        <f t="shared" si="12"/>
        <v>110</v>
      </c>
      <c r="K41" s="92">
        <f t="shared" si="3"/>
        <v>3.6</v>
      </c>
      <c r="L41" s="91">
        <f t="shared" si="4"/>
        <v>1.5</v>
      </c>
    </row>
    <row r="42" spans="2:12" ht="14.45" customHeight="1">
      <c r="B42" s="96" t="s">
        <v>85</v>
      </c>
      <c r="C42" s="95"/>
      <c r="D42" s="94">
        <f>SUM('【方向別】自動車交通量(1)'!D42,'【方向別】自動車交通量(2)'!D42,'【方向別】自動車交通量(3)'!D42)</f>
        <v>92</v>
      </c>
      <c r="E42" s="93">
        <f>SUM('【方向別】自動車交通量(1)'!E42,'【方向別】自動車交通量(2)'!E42,'【方向別】自動車交通量(3)'!E42)</f>
        <v>9</v>
      </c>
      <c r="F42" s="93">
        <f>SUM('【方向別】自動車交通量(1)'!F42,'【方向別】自動車交通量(2)'!F42,'【方向別】自動車交通量(3)'!F42)</f>
        <v>1</v>
      </c>
      <c r="G42" s="93">
        <f>SUM('【方向別】自動車交通量(1)'!G42,'【方向別】自動車交通量(2)'!G42,'【方向別】自動車交通量(3)'!G42)</f>
        <v>1</v>
      </c>
      <c r="H42" s="93">
        <f t="shared" si="10"/>
        <v>101</v>
      </c>
      <c r="I42" s="93">
        <f t="shared" si="11"/>
        <v>2</v>
      </c>
      <c r="J42" s="93">
        <f t="shared" si="12"/>
        <v>103</v>
      </c>
      <c r="K42" s="92">
        <f t="shared" si="3"/>
        <v>1.9</v>
      </c>
      <c r="L42" s="91">
        <f t="shared" si="4"/>
        <v>1.4</v>
      </c>
    </row>
    <row r="43" spans="2:12" ht="14.45" customHeight="1">
      <c r="B43" s="90" t="s">
        <v>131</v>
      </c>
      <c r="C43" s="89"/>
      <c r="D43" s="88">
        <f>SUM('【方向別】自動車交通量(1)'!D43,'【方向別】自動車交通量(2)'!D43,'【方向別】自動車交通量(3)'!D43)</f>
        <v>79</v>
      </c>
      <c r="E43" s="87">
        <f>SUM('【方向別】自動車交通量(1)'!E43,'【方向別】自動車交通量(2)'!E43,'【方向別】自動車交通量(3)'!E43)</f>
        <v>3</v>
      </c>
      <c r="F43" s="87">
        <f>SUM('【方向別】自動車交通量(1)'!F43,'【方向別】自動車交通量(2)'!F43,'【方向別】自動車交通量(3)'!F43)</f>
        <v>0</v>
      </c>
      <c r="G43" s="87">
        <f>SUM('【方向別】自動車交通量(1)'!G43,'【方向別】自動車交通量(2)'!G43,'【方向別】自動車交通量(3)'!G43)</f>
        <v>2</v>
      </c>
      <c r="H43" s="87">
        <f t="shared" si="10"/>
        <v>82</v>
      </c>
      <c r="I43" s="87">
        <f t="shared" si="11"/>
        <v>2</v>
      </c>
      <c r="J43" s="87">
        <f t="shared" si="12"/>
        <v>84</v>
      </c>
      <c r="K43" s="86">
        <f t="shared" si="3"/>
        <v>2.4</v>
      </c>
      <c r="L43" s="85">
        <f t="shared" si="4"/>
        <v>1.2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543</v>
      </c>
      <c r="E44" s="81">
        <f t="shared" si="13"/>
        <v>53</v>
      </c>
      <c r="F44" s="81">
        <f t="shared" si="13"/>
        <v>8</v>
      </c>
      <c r="G44" s="81">
        <f t="shared" si="13"/>
        <v>6</v>
      </c>
      <c r="H44" s="81">
        <f t="shared" si="13"/>
        <v>596</v>
      </c>
      <c r="I44" s="81">
        <f t="shared" si="13"/>
        <v>14</v>
      </c>
      <c r="J44" s="81">
        <f t="shared" si="13"/>
        <v>610</v>
      </c>
      <c r="K44" s="80">
        <f t="shared" si="3"/>
        <v>2.2999999999999998</v>
      </c>
      <c r="L44" s="79">
        <f t="shared" si="4"/>
        <v>8.5</v>
      </c>
    </row>
    <row r="45" spans="2:12" ht="14.45" customHeight="1" thickTop="1">
      <c r="B45" s="102" t="s">
        <v>82</v>
      </c>
      <c r="C45" s="101"/>
      <c r="D45" s="100">
        <f>SUM('【方向別】自動車交通量(1)'!D45,'【方向別】自動車交通量(2)'!D45,'【方向別】自動車交通量(3)'!D45)</f>
        <v>107</v>
      </c>
      <c r="E45" s="99">
        <f>SUM('【方向別】自動車交通量(1)'!E45,'【方向別】自動車交通量(2)'!E45,'【方向別】自動車交通量(3)'!E45)</f>
        <v>14</v>
      </c>
      <c r="F45" s="99">
        <f>SUM('【方向別】自動車交通量(1)'!F45,'【方向別】自動車交通量(2)'!F45,'【方向別】自動車交通量(3)'!F45)</f>
        <v>2</v>
      </c>
      <c r="G45" s="99">
        <f>SUM('【方向別】自動車交通量(1)'!G45,'【方向別】自動車交通量(2)'!G45,'【方向別】自動車交通量(3)'!G45)</f>
        <v>0</v>
      </c>
      <c r="H45" s="99">
        <f t="shared" ref="H45:H50" si="14">SUM(D45:E45)</f>
        <v>121</v>
      </c>
      <c r="I45" s="99">
        <f t="shared" ref="I45:I50" si="15">SUM(F45:G45)</f>
        <v>2</v>
      </c>
      <c r="J45" s="99">
        <f t="shared" ref="J45:J50" si="16">SUM(H45:I45)</f>
        <v>123</v>
      </c>
      <c r="K45" s="98">
        <f t="shared" si="3"/>
        <v>1.6</v>
      </c>
      <c r="L45" s="97">
        <f t="shared" si="4"/>
        <v>1.7</v>
      </c>
    </row>
    <row r="46" spans="2:12" ht="14.45" customHeight="1">
      <c r="B46" s="96" t="s">
        <v>81</v>
      </c>
      <c r="C46" s="95"/>
      <c r="D46" s="94">
        <f>SUM('【方向別】自動車交通量(1)'!D46,'【方向別】自動車交通量(2)'!D46,'【方向別】自動車交通量(3)'!D46)</f>
        <v>103</v>
      </c>
      <c r="E46" s="93">
        <f>SUM('【方向別】自動車交通量(1)'!E46,'【方向別】自動車交通量(2)'!E46,'【方向別】自動車交通量(3)'!E46)</f>
        <v>9</v>
      </c>
      <c r="F46" s="93">
        <f>SUM('【方向別】自動車交通量(1)'!F46,'【方向別】自動車交通量(2)'!F46,'【方向別】自動車交通量(3)'!F46)</f>
        <v>1</v>
      </c>
      <c r="G46" s="93">
        <f>SUM('【方向別】自動車交通量(1)'!G46,'【方向別】自動車交通量(2)'!G46,'【方向別】自動車交通量(3)'!G46)</f>
        <v>1</v>
      </c>
      <c r="H46" s="93">
        <f t="shared" si="14"/>
        <v>112</v>
      </c>
      <c r="I46" s="93">
        <f t="shared" si="15"/>
        <v>2</v>
      </c>
      <c r="J46" s="93">
        <f t="shared" si="16"/>
        <v>114</v>
      </c>
      <c r="K46" s="92">
        <f t="shared" si="3"/>
        <v>1.8</v>
      </c>
      <c r="L46" s="91">
        <f t="shared" si="4"/>
        <v>1.6</v>
      </c>
    </row>
    <row r="47" spans="2:12" ht="14.45" customHeight="1">
      <c r="B47" s="96" t="s">
        <v>80</v>
      </c>
      <c r="C47" s="95"/>
      <c r="D47" s="94">
        <f>SUM('【方向別】自動車交通量(1)'!D47,'【方向別】自動車交通量(2)'!D47,'【方向別】自動車交通量(3)'!D47)</f>
        <v>123</v>
      </c>
      <c r="E47" s="93">
        <f>SUM('【方向別】自動車交通量(1)'!E47,'【方向別】自動車交通量(2)'!E47,'【方向別】自動車交通量(3)'!E47)</f>
        <v>10</v>
      </c>
      <c r="F47" s="93">
        <f>SUM('【方向別】自動車交通量(1)'!F47,'【方向別】自動車交通量(2)'!F47,'【方向別】自動車交通量(3)'!F47)</f>
        <v>1</v>
      </c>
      <c r="G47" s="93">
        <f>SUM('【方向別】自動車交通量(1)'!G47,'【方向別】自動車交通量(2)'!G47,'【方向別】自動車交通量(3)'!G47)</f>
        <v>1</v>
      </c>
      <c r="H47" s="93">
        <f t="shared" si="14"/>
        <v>133</v>
      </c>
      <c r="I47" s="93">
        <f t="shared" si="15"/>
        <v>2</v>
      </c>
      <c r="J47" s="93">
        <f t="shared" si="16"/>
        <v>135</v>
      </c>
      <c r="K47" s="92">
        <f t="shared" si="3"/>
        <v>1.5</v>
      </c>
      <c r="L47" s="91">
        <f t="shared" si="4"/>
        <v>1.9</v>
      </c>
    </row>
    <row r="48" spans="2:12" ht="14.45" customHeight="1">
      <c r="B48" s="96" t="s">
        <v>79</v>
      </c>
      <c r="C48" s="95"/>
      <c r="D48" s="94">
        <f>SUM('【方向別】自動車交通量(1)'!D48,'【方向別】自動車交通量(2)'!D48,'【方向別】自動車交通量(3)'!D48)</f>
        <v>121</v>
      </c>
      <c r="E48" s="93">
        <f>SUM('【方向別】自動車交通量(1)'!E48,'【方向別】自動車交通量(2)'!E48,'【方向別】自動車交通量(3)'!E48)</f>
        <v>7</v>
      </c>
      <c r="F48" s="93">
        <f>SUM('【方向別】自動車交通量(1)'!F48,'【方向別】自動車交通量(2)'!F48,'【方向別】自動車交通量(3)'!F48)</f>
        <v>1</v>
      </c>
      <c r="G48" s="93">
        <f>SUM('【方向別】自動車交通量(1)'!G48,'【方向別】自動車交通量(2)'!G48,'【方向別】自動車交通量(3)'!G48)</f>
        <v>1</v>
      </c>
      <c r="H48" s="93">
        <f t="shared" si="14"/>
        <v>128</v>
      </c>
      <c r="I48" s="93">
        <f t="shared" si="15"/>
        <v>2</v>
      </c>
      <c r="J48" s="93">
        <f t="shared" si="16"/>
        <v>130</v>
      </c>
      <c r="K48" s="92">
        <f t="shared" si="3"/>
        <v>1.5</v>
      </c>
      <c r="L48" s="91">
        <f t="shared" si="4"/>
        <v>1.8</v>
      </c>
    </row>
    <row r="49" spans="2:13" ht="14.45" customHeight="1">
      <c r="B49" s="96" t="s">
        <v>78</v>
      </c>
      <c r="C49" s="95"/>
      <c r="D49" s="94">
        <f>SUM('【方向別】自動車交通量(1)'!D49,'【方向別】自動車交通量(2)'!D49,'【方向別】自動車交通量(3)'!D49)</f>
        <v>113</v>
      </c>
      <c r="E49" s="93">
        <f>SUM('【方向別】自動車交通量(1)'!E49,'【方向別】自動車交通量(2)'!E49,'【方向別】自動車交通量(3)'!E49)</f>
        <v>10</v>
      </c>
      <c r="F49" s="93">
        <f>SUM('【方向別】自動車交通量(1)'!F49,'【方向別】自動車交通量(2)'!F49,'【方向別】自動車交通量(3)'!F49)</f>
        <v>1</v>
      </c>
      <c r="G49" s="93">
        <f>SUM('【方向別】自動車交通量(1)'!G49,'【方向別】自動車交通量(2)'!G49,'【方向別】自動車交通量(3)'!G49)</f>
        <v>2</v>
      </c>
      <c r="H49" s="93">
        <f t="shared" si="14"/>
        <v>123</v>
      </c>
      <c r="I49" s="93">
        <f t="shared" si="15"/>
        <v>3</v>
      </c>
      <c r="J49" s="93">
        <f t="shared" si="16"/>
        <v>126</v>
      </c>
      <c r="K49" s="92">
        <f t="shared" si="3"/>
        <v>2.4</v>
      </c>
      <c r="L49" s="91">
        <f t="shared" si="4"/>
        <v>1.7</v>
      </c>
    </row>
    <row r="50" spans="2:13" ht="14.45" customHeight="1">
      <c r="B50" s="90" t="s">
        <v>130</v>
      </c>
      <c r="C50" s="89"/>
      <c r="D50" s="88">
        <f>SUM('【方向別】自動車交通量(1)'!D50,'【方向別】自動車交通量(2)'!D50,'【方向別】自動車交通量(3)'!D50)</f>
        <v>111</v>
      </c>
      <c r="E50" s="87">
        <f>SUM('【方向別】自動車交通量(1)'!E50,'【方向別】自動車交通量(2)'!E50,'【方向別】自動車交通量(3)'!E50)</f>
        <v>14</v>
      </c>
      <c r="F50" s="87">
        <f>SUM('【方向別】自動車交通量(1)'!F50,'【方向別】自動車交通量(2)'!F50,'【方向別】自動車交通量(3)'!F50)</f>
        <v>2</v>
      </c>
      <c r="G50" s="87">
        <f>SUM('【方向別】自動車交通量(1)'!G50,'【方向別】自動車交通量(2)'!G50,'【方向別】自動車交通量(3)'!G50)</f>
        <v>1</v>
      </c>
      <c r="H50" s="87">
        <f t="shared" si="14"/>
        <v>125</v>
      </c>
      <c r="I50" s="87">
        <f t="shared" si="15"/>
        <v>3</v>
      </c>
      <c r="J50" s="87">
        <f t="shared" si="16"/>
        <v>128</v>
      </c>
      <c r="K50" s="86">
        <f t="shared" si="3"/>
        <v>2.2999999999999998</v>
      </c>
      <c r="L50" s="85">
        <f t="shared" si="4"/>
        <v>1.8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678</v>
      </c>
      <c r="E51" s="81">
        <f t="shared" si="17"/>
        <v>64</v>
      </c>
      <c r="F51" s="81">
        <f t="shared" si="17"/>
        <v>8</v>
      </c>
      <c r="G51" s="81">
        <f t="shared" si="17"/>
        <v>6</v>
      </c>
      <c r="H51" s="81">
        <f t="shared" si="17"/>
        <v>742</v>
      </c>
      <c r="I51" s="81">
        <f t="shared" si="17"/>
        <v>14</v>
      </c>
      <c r="J51" s="81">
        <f t="shared" si="17"/>
        <v>756</v>
      </c>
      <c r="K51" s="80">
        <f t="shared" si="3"/>
        <v>1.9</v>
      </c>
      <c r="L51" s="79">
        <f t="shared" si="4"/>
        <v>10.5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6018</v>
      </c>
      <c r="E52" s="75">
        <f t="shared" si="18"/>
        <v>912</v>
      </c>
      <c r="F52" s="75">
        <f t="shared" si="18"/>
        <v>210</v>
      </c>
      <c r="G52" s="75">
        <f t="shared" si="18"/>
        <v>73</v>
      </c>
      <c r="H52" s="75">
        <f t="shared" si="18"/>
        <v>6930</v>
      </c>
      <c r="I52" s="75">
        <f t="shared" si="18"/>
        <v>283</v>
      </c>
      <c r="J52" s="75">
        <f t="shared" si="18"/>
        <v>7213</v>
      </c>
      <c r="K52" s="74">
        <f t="shared" si="3"/>
        <v>3.9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2:N54"/>
  <sheetViews>
    <sheetView showGridLines="0" zoomScaleNormal="100" zoomScaleSheetLayoutView="100" workbookViewId="0">
      <selection activeCell="K20" sqref="K20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159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f>SUM('【方向別】自動車交通量(4)'!D16,'【方向別】自動車交通量(8)'!D16,'【方向別】自動車交通量(12)'!D16)</f>
        <v>188</v>
      </c>
      <c r="E16" s="99">
        <f>SUM('【方向別】自動車交通量(4)'!E16,'【方向別】自動車交通量(8)'!E16,'【方向別】自動車交通量(12)'!E16)</f>
        <v>22</v>
      </c>
      <c r="F16" s="99">
        <f>SUM('【方向別】自動車交通量(4)'!F16,'【方向別】自動車交通量(8)'!F16,'【方向別】自動車交通量(12)'!F16)</f>
        <v>2</v>
      </c>
      <c r="G16" s="99">
        <f>SUM('【方向別】自動車交通量(4)'!G16,'【方向別】自動車交通量(8)'!G16,'【方向別】自動車交通量(12)'!G16)</f>
        <v>2</v>
      </c>
      <c r="H16" s="99">
        <f t="shared" ref="H16:H21" si="0">SUM(D16:E16)</f>
        <v>210</v>
      </c>
      <c r="I16" s="99">
        <f t="shared" ref="I16:I21" si="1">SUM(F16:G16)</f>
        <v>4</v>
      </c>
      <c r="J16" s="99">
        <f t="shared" ref="J16:J21" si="2">SUM(H16:I16)</f>
        <v>214</v>
      </c>
      <c r="K16" s="98">
        <f t="shared" ref="K16:K52" si="3">IF(J16=0,0,ROUND(I16/J16*100,1))</f>
        <v>1.9</v>
      </c>
      <c r="L16" s="97">
        <f t="shared" ref="L16:L52" si="4">IF(J16=0,0,ROUND(J16/$J$52*100,1))</f>
        <v>2.7</v>
      </c>
    </row>
    <row r="17" spans="2:12" ht="14.45" customHeight="1">
      <c r="B17" s="96" t="s">
        <v>147</v>
      </c>
      <c r="C17" s="95"/>
      <c r="D17" s="94">
        <f>SUM('【方向別】自動車交通量(4)'!D17,'【方向別】自動車交通量(8)'!D17,'【方向別】自動車交通量(12)'!D17)</f>
        <v>143</v>
      </c>
      <c r="E17" s="93">
        <f>SUM('【方向別】自動車交通量(4)'!E17,'【方向別】自動車交通量(8)'!E17,'【方向別】自動車交通量(12)'!E17)</f>
        <v>12</v>
      </c>
      <c r="F17" s="93">
        <f>SUM('【方向別】自動車交通量(4)'!F17,'【方向別】自動車交通量(8)'!F17,'【方向別】自動車交通量(12)'!F17)</f>
        <v>1</v>
      </c>
      <c r="G17" s="93">
        <f>SUM('【方向別】自動車交通量(4)'!G17,'【方向別】自動車交通量(8)'!G17,'【方向別】自動車交通量(12)'!G17)</f>
        <v>1</v>
      </c>
      <c r="H17" s="93">
        <f t="shared" si="0"/>
        <v>155</v>
      </c>
      <c r="I17" s="93">
        <f t="shared" si="1"/>
        <v>2</v>
      </c>
      <c r="J17" s="93">
        <f t="shared" si="2"/>
        <v>157</v>
      </c>
      <c r="K17" s="92">
        <f t="shared" si="3"/>
        <v>1.3</v>
      </c>
      <c r="L17" s="91">
        <f t="shared" si="4"/>
        <v>2</v>
      </c>
    </row>
    <row r="18" spans="2:12" ht="14.45" customHeight="1">
      <c r="B18" s="96" t="s">
        <v>146</v>
      </c>
      <c r="C18" s="95"/>
      <c r="D18" s="94">
        <f>SUM('【方向別】自動車交通量(4)'!D18,'【方向別】自動車交通量(8)'!D18,'【方向別】自動車交通量(12)'!D18)</f>
        <v>183</v>
      </c>
      <c r="E18" s="93">
        <f>SUM('【方向別】自動車交通量(4)'!E18,'【方向別】自動車交通量(8)'!E18,'【方向別】自動車交通量(12)'!E18)</f>
        <v>14</v>
      </c>
      <c r="F18" s="93">
        <f>SUM('【方向別】自動車交通量(4)'!F18,'【方向別】自動車交通量(8)'!F18,'【方向別】自動車交通量(12)'!F18)</f>
        <v>3</v>
      </c>
      <c r="G18" s="93">
        <f>SUM('【方向別】自動車交通量(4)'!G18,'【方向別】自動車交通量(8)'!G18,'【方向別】自動車交通量(12)'!G18)</f>
        <v>1</v>
      </c>
      <c r="H18" s="93">
        <f t="shared" si="0"/>
        <v>197</v>
      </c>
      <c r="I18" s="93">
        <f t="shared" si="1"/>
        <v>4</v>
      </c>
      <c r="J18" s="93">
        <f t="shared" si="2"/>
        <v>201</v>
      </c>
      <c r="K18" s="92">
        <f t="shared" si="3"/>
        <v>2</v>
      </c>
      <c r="L18" s="91">
        <f t="shared" si="4"/>
        <v>2.5</v>
      </c>
    </row>
    <row r="19" spans="2:12" ht="14.45" customHeight="1">
      <c r="B19" s="96" t="s">
        <v>145</v>
      </c>
      <c r="C19" s="95"/>
      <c r="D19" s="94">
        <f>SUM('【方向別】自動車交通量(4)'!D19,'【方向別】自動車交通量(8)'!D19,'【方向別】自動車交通量(12)'!D19)</f>
        <v>113</v>
      </c>
      <c r="E19" s="93">
        <f>SUM('【方向別】自動車交通量(4)'!E19,'【方向別】自動車交通量(8)'!E19,'【方向別】自動車交通量(12)'!E19)</f>
        <v>9</v>
      </c>
      <c r="F19" s="93">
        <f>SUM('【方向別】自動車交通量(4)'!F19,'【方向別】自動車交通量(8)'!F19,'【方向別】自動車交通量(12)'!F19)</f>
        <v>7</v>
      </c>
      <c r="G19" s="93">
        <f>SUM('【方向別】自動車交通量(4)'!G19,'【方向別】自動車交通量(8)'!G19,'【方向別】自動車交通量(12)'!G19)</f>
        <v>3</v>
      </c>
      <c r="H19" s="93">
        <f t="shared" si="0"/>
        <v>122</v>
      </c>
      <c r="I19" s="93">
        <f t="shared" si="1"/>
        <v>10</v>
      </c>
      <c r="J19" s="93">
        <f t="shared" si="2"/>
        <v>132</v>
      </c>
      <c r="K19" s="92">
        <f t="shared" si="3"/>
        <v>7.6</v>
      </c>
      <c r="L19" s="91">
        <f t="shared" si="4"/>
        <v>1.7</v>
      </c>
    </row>
    <row r="20" spans="2:12" ht="14.45" customHeight="1">
      <c r="B20" s="96" t="s">
        <v>144</v>
      </c>
      <c r="C20" s="95"/>
      <c r="D20" s="94">
        <f>SUM('【方向別】自動車交通量(4)'!D20,'【方向別】自動車交通量(8)'!D20,'【方向別】自動車交通量(12)'!D20)</f>
        <v>134</v>
      </c>
      <c r="E20" s="93">
        <f>SUM('【方向別】自動車交通量(4)'!E20,'【方向別】自動車交通量(8)'!E20,'【方向別】自動車交通量(12)'!E20)</f>
        <v>11</v>
      </c>
      <c r="F20" s="93">
        <f>SUM('【方向別】自動車交通量(4)'!F20,'【方向別】自動車交通量(8)'!F20,'【方向別】自動車交通量(12)'!F20)</f>
        <v>2</v>
      </c>
      <c r="G20" s="93">
        <f>SUM('【方向別】自動車交通量(4)'!G20,'【方向別】自動車交通量(8)'!G20,'【方向別】自動車交通量(12)'!G20)</f>
        <v>0</v>
      </c>
      <c r="H20" s="93">
        <f t="shared" si="0"/>
        <v>145</v>
      </c>
      <c r="I20" s="93">
        <f t="shared" si="1"/>
        <v>2</v>
      </c>
      <c r="J20" s="93">
        <f t="shared" si="2"/>
        <v>147</v>
      </c>
      <c r="K20" s="92">
        <f t="shared" si="3"/>
        <v>1.4</v>
      </c>
      <c r="L20" s="91">
        <f t="shared" si="4"/>
        <v>1.9</v>
      </c>
    </row>
    <row r="21" spans="2:12" ht="14.45" customHeight="1">
      <c r="B21" s="90" t="s">
        <v>143</v>
      </c>
      <c r="C21" s="89"/>
      <c r="D21" s="88">
        <f>SUM('【方向別】自動車交通量(4)'!D21,'【方向別】自動車交通量(8)'!D21,'【方向別】自動車交通量(12)'!D21)</f>
        <v>122</v>
      </c>
      <c r="E21" s="87">
        <f>SUM('【方向別】自動車交通量(4)'!E21,'【方向別】自動車交通量(8)'!E21,'【方向別】自動車交通量(12)'!E21)</f>
        <v>19</v>
      </c>
      <c r="F21" s="87">
        <f>SUM('【方向別】自動車交通量(4)'!F21,'【方向別】自動車交通量(8)'!F21,'【方向別】自動車交通量(12)'!F21)</f>
        <v>2</v>
      </c>
      <c r="G21" s="87">
        <f>SUM('【方向別】自動車交通量(4)'!G21,'【方向別】自動車交通量(8)'!G21,'【方向別】自動車交通量(12)'!G21)</f>
        <v>2</v>
      </c>
      <c r="H21" s="87">
        <f t="shared" si="0"/>
        <v>141</v>
      </c>
      <c r="I21" s="87">
        <f t="shared" si="1"/>
        <v>4</v>
      </c>
      <c r="J21" s="87">
        <f t="shared" si="2"/>
        <v>145</v>
      </c>
      <c r="K21" s="86">
        <f t="shared" si="3"/>
        <v>2.8</v>
      </c>
      <c r="L21" s="85">
        <f t="shared" si="4"/>
        <v>1.8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883</v>
      </c>
      <c r="E22" s="81">
        <f t="shared" si="5"/>
        <v>87</v>
      </c>
      <c r="F22" s="81">
        <f t="shared" si="5"/>
        <v>17</v>
      </c>
      <c r="G22" s="81">
        <f t="shared" si="5"/>
        <v>9</v>
      </c>
      <c r="H22" s="81">
        <f t="shared" si="5"/>
        <v>970</v>
      </c>
      <c r="I22" s="81">
        <f t="shared" si="5"/>
        <v>26</v>
      </c>
      <c r="J22" s="81">
        <f t="shared" si="5"/>
        <v>996</v>
      </c>
      <c r="K22" s="80">
        <f t="shared" si="3"/>
        <v>2.6</v>
      </c>
      <c r="L22" s="79">
        <f t="shared" si="4"/>
        <v>12.5</v>
      </c>
    </row>
    <row r="23" spans="2:12" ht="14.45" customHeight="1" thickTop="1">
      <c r="B23" s="102" t="s">
        <v>110</v>
      </c>
      <c r="C23" s="101"/>
      <c r="D23" s="100">
        <f>SUM('【方向別】自動車交通量(4)'!D23,'【方向別】自動車交通量(8)'!D23,'【方向別】自動車交通量(12)'!D23)</f>
        <v>126</v>
      </c>
      <c r="E23" s="99">
        <f>SUM('【方向別】自動車交通量(4)'!E23,'【方向別】自動車交通量(8)'!E23,'【方向別】自動車交通量(12)'!E23)</f>
        <v>15</v>
      </c>
      <c r="F23" s="99">
        <f>SUM('【方向別】自動車交通量(4)'!F23,'【方向別】自動車交通量(8)'!F23,'【方向別】自動車交通量(12)'!F23)</f>
        <v>0</v>
      </c>
      <c r="G23" s="99">
        <f>SUM('【方向別】自動車交通量(4)'!G23,'【方向別】自動車交通量(8)'!G23,'【方向別】自動車交通量(12)'!G23)</f>
        <v>1</v>
      </c>
      <c r="H23" s="99">
        <f t="shared" ref="H23:H28" si="6">SUM(D23:E23)</f>
        <v>141</v>
      </c>
      <c r="I23" s="99">
        <f t="shared" ref="I23:I28" si="7">SUM(F23:G23)</f>
        <v>1</v>
      </c>
      <c r="J23" s="99">
        <f t="shared" ref="J23:J28" si="8">SUM(H23:I23)</f>
        <v>142</v>
      </c>
      <c r="K23" s="98">
        <f t="shared" si="3"/>
        <v>0.7</v>
      </c>
      <c r="L23" s="97">
        <f t="shared" si="4"/>
        <v>1.8</v>
      </c>
    </row>
    <row r="24" spans="2:12" ht="14.45" customHeight="1">
      <c r="B24" s="96" t="s">
        <v>109</v>
      </c>
      <c r="C24" s="95"/>
      <c r="D24" s="94">
        <f>SUM('【方向別】自動車交通量(4)'!D24,'【方向別】自動車交通量(8)'!D24,'【方向別】自動車交通量(12)'!D24)</f>
        <v>104</v>
      </c>
      <c r="E24" s="93">
        <f>SUM('【方向別】自動車交通量(4)'!E24,'【方向別】自動車交通量(8)'!E24,'【方向別】自動車交通量(12)'!E24)</f>
        <v>13</v>
      </c>
      <c r="F24" s="93">
        <f>SUM('【方向別】自動車交通量(4)'!F24,'【方向別】自動車交通量(8)'!F24,'【方向別】自動車交通量(12)'!F24)</f>
        <v>2</v>
      </c>
      <c r="G24" s="93">
        <f>SUM('【方向別】自動車交通量(4)'!G24,'【方向別】自動車交通量(8)'!G24,'【方向別】自動車交通量(12)'!G24)</f>
        <v>2</v>
      </c>
      <c r="H24" s="93">
        <f t="shared" si="6"/>
        <v>117</v>
      </c>
      <c r="I24" s="93">
        <f t="shared" si="7"/>
        <v>4</v>
      </c>
      <c r="J24" s="93">
        <f t="shared" si="8"/>
        <v>121</v>
      </c>
      <c r="K24" s="92">
        <f t="shared" si="3"/>
        <v>3.3</v>
      </c>
      <c r="L24" s="91">
        <f t="shared" si="4"/>
        <v>1.5</v>
      </c>
    </row>
    <row r="25" spans="2:12" ht="14.45" customHeight="1">
      <c r="B25" s="96" t="s">
        <v>108</v>
      </c>
      <c r="C25" s="95"/>
      <c r="D25" s="94">
        <f>SUM('【方向別】自動車交通量(4)'!D25,'【方向別】自動車交通量(8)'!D25,'【方向別】自動車交通量(12)'!D25)</f>
        <v>115</v>
      </c>
      <c r="E25" s="93">
        <f>SUM('【方向別】自動車交通量(4)'!E25,'【方向別】自動車交通量(8)'!E25,'【方向別】自動車交通量(12)'!E25)</f>
        <v>13</v>
      </c>
      <c r="F25" s="93">
        <f>SUM('【方向別】自動車交通量(4)'!F25,'【方向別】自動車交通量(8)'!F25,'【方向別】自動車交通量(12)'!F25)</f>
        <v>1</v>
      </c>
      <c r="G25" s="93">
        <f>SUM('【方向別】自動車交通量(4)'!G25,'【方向別】自動車交通量(8)'!G25,'【方向別】自動車交通量(12)'!G25)</f>
        <v>2</v>
      </c>
      <c r="H25" s="93">
        <f t="shared" si="6"/>
        <v>128</v>
      </c>
      <c r="I25" s="93">
        <f t="shared" si="7"/>
        <v>3</v>
      </c>
      <c r="J25" s="93">
        <f t="shared" si="8"/>
        <v>131</v>
      </c>
      <c r="K25" s="92">
        <f t="shared" si="3"/>
        <v>2.2999999999999998</v>
      </c>
      <c r="L25" s="91">
        <f t="shared" si="4"/>
        <v>1.6</v>
      </c>
    </row>
    <row r="26" spans="2:12" ht="14.45" customHeight="1">
      <c r="B26" s="96" t="s">
        <v>107</v>
      </c>
      <c r="C26" s="95"/>
      <c r="D26" s="94">
        <f>SUM('【方向別】自動車交通量(4)'!D26,'【方向別】自動車交通量(8)'!D26,'【方向別】自動車交通量(12)'!D26)</f>
        <v>128</v>
      </c>
      <c r="E26" s="93">
        <f>SUM('【方向別】自動車交通量(4)'!E26,'【方向別】自動車交通量(8)'!E26,'【方向別】自動車交通量(12)'!E26)</f>
        <v>10</v>
      </c>
      <c r="F26" s="93">
        <f>SUM('【方向別】自動車交通量(4)'!F26,'【方向別】自動車交通量(8)'!F26,'【方向別】自動車交通量(12)'!F26)</f>
        <v>4</v>
      </c>
      <c r="G26" s="93">
        <f>SUM('【方向別】自動車交通量(4)'!G26,'【方向別】自動車交通量(8)'!G26,'【方向別】自動車交通量(12)'!G26)</f>
        <v>2</v>
      </c>
      <c r="H26" s="93">
        <f t="shared" si="6"/>
        <v>138</v>
      </c>
      <c r="I26" s="93">
        <f t="shared" si="7"/>
        <v>6</v>
      </c>
      <c r="J26" s="93">
        <f t="shared" si="8"/>
        <v>144</v>
      </c>
      <c r="K26" s="92">
        <f t="shared" si="3"/>
        <v>4.2</v>
      </c>
      <c r="L26" s="91">
        <f t="shared" si="4"/>
        <v>1.8</v>
      </c>
    </row>
    <row r="27" spans="2:12" ht="14.45" customHeight="1">
      <c r="B27" s="96" t="s">
        <v>106</v>
      </c>
      <c r="C27" s="95"/>
      <c r="D27" s="94">
        <f>SUM('【方向別】自動車交通量(4)'!D27,'【方向別】自動車交通量(8)'!D27,'【方向別】自動車交通量(12)'!D27)</f>
        <v>115</v>
      </c>
      <c r="E27" s="93">
        <f>SUM('【方向別】自動車交通量(4)'!E27,'【方向別】自動車交通量(8)'!E27,'【方向別】自動車交通量(12)'!E27)</f>
        <v>11</v>
      </c>
      <c r="F27" s="93">
        <f>SUM('【方向別】自動車交通量(4)'!F27,'【方向別】自動車交通量(8)'!F27,'【方向別】自動車交通量(12)'!F27)</f>
        <v>2</v>
      </c>
      <c r="G27" s="93">
        <f>SUM('【方向別】自動車交通量(4)'!G27,'【方向別】自動車交通量(8)'!G27,'【方向別】自動車交通量(12)'!G27)</f>
        <v>1</v>
      </c>
      <c r="H27" s="93">
        <f t="shared" si="6"/>
        <v>126</v>
      </c>
      <c r="I27" s="93">
        <f t="shared" si="7"/>
        <v>3</v>
      </c>
      <c r="J27" s="93">
        <f t="shared" si="8"/>
        <v>129</v>
      </c>
      <c r="K27" s="92">
        <f t="shared" si="3"/>
        <v>2.2999999999999998</v>
      </c>
      <c r="L27" s="91">
        <f t="shared" si="4"/>
        <v>1.6</v>
      </c>
    </row>
    <row r="28" spans="2:12" ht="14.45" customHeight="1">
      <c r="B28" s="90" t="s">
        <v>142</v>
      </c>
      <c r="C28" s="89"/>
      <c r="D28" s="88">
        <f>SUM('【方向別】自動車交通量(4)'!D28,'【方向別】自動車交通量(8)'!D28,'【方向別】自動車交通量(12)'!D28)</f>
        <v>123</v>
      </c>
      <c r="E28" s="87">
        <f>SUM('【方向別】自動車交通量(4)'!E28,'【方向別】自動車交通量(8)'!E28,'【方向別】自動車交通量(12)'!E28)</f>
        <v>13</v>
      </c>
      <c r="F28" s="87">
        <f>SUM('【方向別】自動車交通量(4)'!F28,'【方向別】自動車交通量(8)'!F28,'【方向別】自動車交通量(12)'!F28)</f>
        <v>4</v>
      </c>
      <c r="G28" s="87">
        <f>SUM('【方向別】自動車交通量(4)'!G28,'【方向別】自動車交通量(8)'!G28,'【方向別】自動車交通量(12)'!G28)</f>
        <v>1</v>
      </c>
      <c r="H28" s="87">
        <f t="shared" si="6"/>
        <v>136</v>
      </c>
      <c r="I28" s="87">
        <f t="shared" si="7"/>
        <v>5</v>
      </c>
      <c r="J28" s="87">
        <f t="shared" si="8"/>
        <v>141</v>
      </c>
      <c r="K28" s="86">
        <f t="shared" si="3"/>
        <v>3.5</v>
      </c>
      <c r="L28" s="85">
        <f t="shared" si="4"/>
        <v>1.8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711</v>
      </c>
      <c r="E29" s="81">
        <f t="shared" si="9"/>
        <v>75</v>
      </c>
      <c r="F29" s="81">
        <f t="shared" si="9"/>
        <v>13</v>
      </c>
      <c r="G29" s="81">
        <f t="shared" si="9"/>
        <v>9</v>
      </c>
      <c r="H29" s="81">
        <f t="shared" si="9"/>
        <v>786</v>
      </c>
      <c r="I29" s="81">
        <f t="shared" si="9"/>
        <v>22</v>
      </c>
      <c r="J29" s="81">
        <f t="shared" si="9"/>
        <v>808</v>
      </c>
      <c r="K29" s="80">
        <f t="shared" si="3"/>
        <v>2.7</v>
      </c>
      <c r="L29" s="79">
        <f t="shared" si="4"/>
        <v>10.199999999999999</v>
      </c>
    </row>
    <row r="30" spans="2:12" ht="14.45" customHeight="1" thickTop="1">
      <c r="B30" s="110" t="s">
        <v>141</v>
      </c>
      <c r="C30" s="109"/>
      <c r="D30" s="76">
        <f>SUM('【方向別】自動車交通量(4)'!D30,'【方向別】自動車交通量(8)'!D30,'【方向別】自動車交通量(12)'!D30)</f>
        <v>606</v>
      </c>
      <c r="E30" s="75">
        <f>SUM('【方向別】自動車交通量(4)'!E30,'【方向別】自動車交通量(8)'!E30,'【方向別】自動車交通量(12)'!E30)</f>
        <v>65</v>
      </c>
      <c r="F30" s="75">
        <f>SUM('【方向別】自動車交通量(4)'!F30,'【方向別】自動車交通量(8)'!F30,'【方向別】自動車交通量(12)'!F30)</f>
        <v>25</v>
      </c>
      <c r="G30" s="75">
        <f>SUM('【方向別】自動車交通量(4)'!G30,'【方向別】自動車交通量(8)'!G30,'【方向別】自動車交通量(12)'!G30)</f>
        <v>8</v>
      </c>
      <c r="H30" s="75">
        <f t="shared" ref="H30:H43" si="10">SUM(D30:E30)</f>
        <v>671</v>
      </c>
      <c r="I30" s="75">
        <f t="shared" ref="I30:I43" si="11">SUM(F30:G30)</f>
        <v>33</v>
      </c>
      <c r="J30" s="75">
        <f t="shared" ref="J30:J43" si="12">SUM(H30:I30)</f>
        <v>704</v>
      </c>
      <c r="K30" s="74">
        <f t="shared" si="3"/>
        <v>4.7</v>
      </c>
      <c r="L30" s="73">
        <f t="shared" si="4"/>
        <v>8.9</v>
      </c>
    </row>
    <row r="31" spans="2:12" ht="14.45" customHeight="1">
      <c r="B31" s="108" t="s">
        <v>140</v>
      </c>
      <c r="C31" s="107"/>
      <c r="D31" s="106">
        <f>SUM('【方向別】自動車交通量(4)'!D31,'【方向別】自動車交通量(8)'!D31,'【方向別】自動車交通量(12)'!D31)</f>
        <v>576</v>
      </c>
      <c r="E31" s="105">
        <f>SUM('【方向別】自動車交通量(4)'!E31,'【方向別】自動車交通量(8)'!E31,'【方向別】自動車交通量(12)'!E31)</f>
        <v>75</v>
      </c>
      <c r="F31" s="105">
        <f>SUM('【方向別】自動車交通量(4)'!F31,'【方向別】自動車交通量(8)'!F31,'【方向別】自動車交通量(12)'!F31)</f>
        <v>19</v>
      </c>
      <c r="G31" s="105">
        <f>SUM('【方向別】自動車交通量(4)'!G31,'【方向別】自動車交通量(8)'!G31,'【方向別】自動車交通量(12)'!G31)</f>
        <v>5</v>
      </c>
      <c r="H31" s="105">
        <f t="shared" si="10"/>
        <v>651</v>
      </c>
      <c r="I31" s="105">
        <f t="shared" si="11"/>
        <v>24</v>
      </c>
      <c r="J31" s="105">
        <f t="shared" si="12"/>
        <v>675</v>
      </c>
      <c r="K31" s="104">
        <f t="shared" si="3"/>
        <v>3.6</v>
      </c>
      <c r="L31" s="103">
        <f t="shared" si="4"/>
        <v>8.5</v>
      </c>
    </row>
    <row r="32" spans="2:12" ht="14.45" customHeight="1">
      <c r="B32" s="108" t="s">
        <v>138</v>
      </c>
      <c r="C32" s="107"/>
      <c r="D32" s="106">
        <f>SUM('【方向別】自動車交通量(4)'!D32,'【方向別】自動車交通量(8)'!D32,'【方向別】自動車交通量(12)'!D32)</f>
        <v>533</v>
      </c>
      <c r="E32" s="105">
        <f>SUM('【方向別】自動車交通量(4)'!E32,'【方向別】自動車交通量(8)'!E32,'【方向別】自動車交通量(12)'!E32)</f>
        <v>81</v>
      </c>
      <c r="F32" s="105">
        <f>SUM('【方向別】自動車交通量(4)'!F32,'【方向別】自動車交通量(8)'!F32,'【方向別】自動車交通量(12)'!F32)</f>
        <v>26</v>
      </c>
      <c r="G32" s="105">
        <f>SUM('【方向別】自動車交通量(4)'!G32,'【方向別】自動車交通量(8)'!G32,'【方向別】自動車交通量(12)'!G32)</f>
        <v>4</v>
      </c>
      <c r="H32" s="105">
        <f t="shared" si="10"/>
        <v>614</v>
      </c>
      <c r="I32" s="105">
        <f t="shared" si="11"/>
        <v>30</v>
      </c>
      <c r="J32" s="105">
        <f t="shared" si="12"/>
        <v>644</v>
      </c>
      <c r="K32" s="104">
        <f t="shared" si="3"/>
        <v>4.7</v>
      </c>
      <c r="L32" s="103">
        <f t="shared" si="4"/>
        <v>8.1</v>
      </c>
    </row>
    <row r="33" spans="2:12" ht="14.45" customHeight="1">
      <c r="B33" s="108" t="s">
        <v>136</v>
      </c>
      <c r="C33" s="107"/>
      <c r="D33" s="106">
        <f>SUM('【方向別】自動車交通量(4)'!D33,'【方向別】自動車交通量(8)'!D33,'【方向別】自動車交通量(12)'!D33)</f>
        <v>475</v>
      </c>
      <c r="E33" s="105">
        <f>SUM('【方向別】自動車交通量(4)'!E33,'【方向別】自動車交通量(8)'!E33,'【方向別】自動車交通量(12)'!E33)</f>
        <v>72</v>
      </c>
      <c r="F33" s="105">
        <f>SUM('【方向別】自動車交通量(4)'!F33,'【方向別】自動車交通量(8)'!F33,'【方向別】自動車交通量(12)'!F33)</f>
        <v>25</v>
      </c>
      <c r="G33" s="105">
        <f>SUM('【方向別】自動車交通量(4)'!G33,'【方向別】自動車交通量(8)'!G33,'【方向別】自動車交通量(12)'!G33)</f>
        <v>5</v>
      </c>
      <c r="H33" s="105">
        <f t="shared" si="10"/>
        <v>547</v>
      </c>
      <c r="I33" s="105">
        <f t="shared" si="11"/>
        <v>30</v>
      </c>
      <c r="J33" s="105">
        <f t="shared" si="12"/>
        <v>577</v>
      </c>
      <c r="K33" s="104">
        <f t="shared" si="3"/>
        <v>5.2</v>
      </c>
      <c r="L33" s="103">
        <f t="shared" si="4"/>
        <v>7.3</v>
      </c>
    </row>
    <row r="34" spans="2:12" ht="14.45" customHeight="1">
      <c r="B34" s="108" t="s">
        <v>135</v>
      </c>
      <c r="C34" s="107"/>
      <c r="D34" s="106">
        <f>SUM('【方向別】自動車交通量(4)'!D34,'【方向別】自動車交通量(8)'!D34,'【方向別】自動車交通量(12)'!D34)</f>
        <v>424</v>
      </c>
      <c r="E34" s="105">
        <f>SUM('【方向別】自動車交通量(4)'!E34,'【方向別】自動車交通量(8)'!E34,'【方向別】自動車交通量(12)'!E34)</f>
        <v>73</v>
      </c>
      <c r="F34" s="105">
        <f>SUM('【方向別】自動車交通量(4)'!F34,'【方向別】自動車交通量(8)'!F34,'【方向別】自動車交通量(12)'!F34)</f>
        <v>11</v>
      </c>
      <c r="G34" s="105">
        <f>SUM('【方向別】自動車交通量(4)'!G34,'【方向別】自動車交通量(8)'!G34,'【方向別】自動車交通量(12)'!G34)</f>
        <v>5</v>
      </c>
      <c r="H34" s="105">
        <f t="shared" si="10"/>
        <v>497</v>
      </c>
      <c r="I34" s="105">
        <f t="shared" si="11"/>
        <v>16</v>
      </c>
      <c r="J34" s="105">
        <f t="shared" si="12"/>
        <v>513</v>
      </c>
      <c r="K34" s="104">
        <f t="shared" si="3"/>
        <v>3.1</v>
      </c>
      <c r="L34" s="103">
        <f t="shared" si="4"/>
        <v>6.5</v>
      </c>
    </row>
    <row r="35" spans="2:12" ht="14.45" customHeight="1">
      <c r="B35" s="108" t="s">
        <v>134</v>
      </c>
      <c r="C35" s="107"/>
      <c r="D35" s="106">
        <f>SUM('【方向別】自動車交通量(4)'!D35,'【方向別】自動車交通量(8)'!D35,'【方向別】自動車交通量(12)'!D35)</f>
        <v>438</v>
      </c>
      <c r="E35" s="105">
        <f>SUM('【方向別】自動車交通量(4)'!E35,'【方向別】自動車交通量(8)'!E35,'【方向別】自動車交通量(12)'!E35)</f>
        <v>82</v>
      </c>
      <c r="F35" s="105">
        <f>SUM('【方向別】自動車交通量(4)'!F35,'【方向別】自動車交通量(8)'!F35,'【方向別】自動車交通量(12)'!F35)</f>
        <v>10</v>
      </c>
      <c r="G35" s="105">
        <f>SUM('【方向別】自動車交通量(4)'!G35,'【方向別】自動車交通量(8)'!G35,'【方向別】自動車交通量(12)'!G35)</f>
        <v>5</v>
      </c>
      <c r="H35" s="105">
        <f t="shared" si="10"/>
        <v>520</v>
      </c>
      <c r="I35" s="105">
        <f t="shared" si="11"/>
        <v>15</v>
      </c>
      <c r="J35" s="105">
        <f t="shared" si="12"/>
        <v>535</v>
      </c>
      <c r="K35" s="104">
        <f t="shared" si="3"/>
        <v>2.8</v>
      </c>
      <c r="L35" s="103">
        <f t="shared" si="4"/>
        <v>6.7</v>
      </c>
    </row>
    <row r="36" spans="2:12" ht="14.45" customHeight="1">
      <c r="B36" s="108" t="s">
        <v>133</v>
      </c>
      <c r="C36" s="107"/>
      <c r="D36" s="106">
        <f>SUM('【方向別】自動車交通量(4)'!D36,'【方向別】自動車交通量(8)'!D36,'【方向別】自動車交通量(12)'!D36)</f>
        <v>437</v>
      </c>
      <c r="E36" s="105">
        <f>SUM('【方向別】自動車交通量(4)'!E36,'【方向別】自動車交通量(8)'!E36,'【方向別】自動車交通量(12)'!E36)</f>
        <v>75</v>
      </c>
      <c r="F36" s="105">
        <f>SUM('【方向別】自動車交通量(4)'!F36,'【方向別】自動車交通量(8)'!F36,'【方向別】自動車交通量(12)'!F36)</f>
        <v>10</v>
      </c>
      <c r="G36" s="105">
        <f>SUM('【方向別】自動車交通量(4)'!G36,'【方向別】自動車交通量(8)'!G36,'【方向別】自動車交通量(12)'!G36)</f>
        <v>8</v>
      </c>
      <c r="H36" s="105">
        <f t="shared" si="10"/>
        <v>512</v>
      </c>
      <c r="I36" s="105">
        <f t="shared" si="11"/>
        <v>18</v>
      </c>
      <c r="J36" s="105">
        <f t="shared" si="12"/>
        <v>530</v>
      </c>
      <c r="K36" s="104">
        <f t="shared" si="3"/>
        <v>3.4</v>
      </c>
      <c r="L36" s="103">
        <f t="shared" si="4"/>
        <v>6.7</v>
      </c>
    </row>
    <row r="37" spans="2:12" ht="14.45" customHeight="1">
      <c r="B37" s="108" t="s">
        <v>132</v>
      </c>
      <c r="C37" s="107"/>
      <c r="D37" s="106">
        <f>SUM('【方向別】自動車交通量(4)'!D37,'【方向別】自動車交通量(8)'!D37,'【方向別】自動車交通量(12)'!D37)</f>
        <v>511</v>
      </c>
      <c r="E37" s="105">
        <f>SUM('【方向別】自動車交通量(4)'!E37,'【方向別】自動車交通量(8)'!E37,'【方向別】自動車交通量(12)'!E37)</f>
        <v>100</v>
      </c>
      <c r="F37" s="105">
        <f>SUM('【方向別】自動車交通量(4)'!F37,'【方向別】自動車交通量(8)'!F37,'【方向別】自動車交通量(12)'!F37)</f>
        <v>5</v>
      </c>
      <c r="G37" s="105">
        <f>SUM('【方向別】自動車交通量(4)'!G37,'【方向別】自動車交通量(8)'!G37,'【方向別】自動車交通量(12)'!G37)</f>
        <v>10</v>
      </c>
      <c r="H37" s="105">
        <f t="shared" si="10"/>
        <v>611</v>
      </c>
      <c r="I37" s="105">
        <f t="shared" si="11"/>
        <v>15</v>
      </c>
      <c r="J37" s="105">
        <f t="shared" si="12"/>
        <v>626</v>
      </c>
      <c r="K37" s="104">
        <f t="shared" si="3"/>
        <v>2.4</v>
      </c>
      <c r="L37" s="103">
        <f t="shared" si="4"/>
        <v>7.9</v>
      </c>
    </row>
    <row r="38" spans="2:12" ht="14.45" customHeight="1">
      <c r="B38" s="102" t="s">
        <v>89</v>
      </c>
      <c r="C38" s="101"/>
      <c r="D38" s="100">
        <f>SUM('【方向別】自動車交通量(4)'!D38,'【方向別】自動車交通量(8)'!D38,'【方向別】自動車交通量(12)'!D38)</f>
        <v>101</v>
      </c>
      <c r="E38" s="99">
        <f>SUM('【方向別】自動車交通量(4)'!E38,'【方向別】自動車交通量(8)'!E38,'【方向別】自動車交通量(12)'!E38)</f>
        <v>11</v>
      </c>
      <c r="F38" s="99">
        <f>SUM('【方向別】自動車交通量(4)'!F38,'【方向別】自動車交通量(8)'!F38,'【方向別】自動車交通量(12)'!F38)</f>
        <v>1</v>
      </c>
      <c r="G38" s="99">
        <f>SUM('【方向別】自動車交通量(4)'!G38,'【方向別】自動車交通量(8)'!G38,'【方向別】自動車交通量(12)'!G38)</f>
        <v>0</v>
      </c>
      <c r="H38" s="99">
        <f t="shared" si="10"/>
        <v>112</v>
      </c>
      <c r="I38" s="99">
        <f t="shared" si="11"/>
        <v>1</v>
      </c>
      <c r="J38" s="99">
        <f t="shared" si="12"/>
        <v>113</v>
      </c>
      <c r="K38" s="98">
        <f t="shared" si="3"/>
        <v>0.9</v>
      </c>
      <c r="L38" s="97">
        <f t="shared" si="4"/>
        <v>1.4</v>
      </c>
    </row>
    <row r="39" spans="2:12" ht="14.45" customHeight="1">
      <c r="B39" s="96" t="s">
        <v>88</v>
      </c>
      <c r="C39" s="95"/>
      <c r="D39" s="94">
        <f>SUM('【方向別】自動車交通量(4)'!D39,'【方向別】自動車交通量(8)'!D39,'【方向別】自動車交通量(12)'!D39)</f>
        <v>107</v>
      </c>
      <c r="E39" s="93">
        <f>SUM('【方向別】自動車交通量(4)'!E39,'【方向別】自動車交通量(8)'!E39,'【方向別】自動車交通量(12)'!E39)</f>
        <v>17</v>
      </c>
      <c r="F39" s="93">
        <f>SUM('【方向別】自動車交通量(4)'!F39,'【方向別】自動車交通量(8)'!F39,'【方向別】自動車交通量(12)'!F39)</f>
        <v>1</v>
      </c>
      <c r="G39" s="93">
        <f>SUM('【方向別】自動車交通量(4)'!G39,'【方向別】自動車交通量(8)'!G39,'【方向別】自動車交通量(12)'!G39)</f>
        <v>2</v>
      </c>
      <c r="H39" s="93">
        <f t="shared" si="10"/>
        <v>124</v>
      </c>
      <c r="I39" s="93">
        <f t="shared" si="11"/>
        <v>3</v>
      </c>
      <c r="J39" s="93">
        <f t="shared" si="12"/>
        <v>127</v>
      </c>
      <c r="K39" s="92">
        <f t="shared" si="3"/>
        <v>2.4</v>
      </c>
      <c r="L39" s="91">
        <f t="shared" si="4"/>
        <v>1.6</v>
      </c>
    </row>
    <row r="40" spans="2:12" ht="14.45" customHeight="1">
      <c r="B40" s="96" t="s">
        <v>87</v>
      </c>
      <c r="C40" s="95"/>
      <c r="D40" s="94">
        <f>SUM('【方向別】自動車交通量(4)'!D40,'【方向別】自動車交通量(8)'!D40,'【方向別】自動車交通量(12)'!D40)</f>
        <v>101</v>
      </c>
      <c r="E40" s="93">
        <f>SUM('【方向別】自動車交通量(4)'!E40,'【方向別】自動車交通量(8)'!E40,'【方向別】自動車交通量(12)'!E40)</f>
        <v>13</v>
      </c>
      <c r="F40" s="93">
        <f>SUM('【方向別】自動車交通量(4)'!F40,'【方向別】自動車交通量(8)'!F40,'【方向別】自動車交通量(12)'!F40)</f>
        <v>1</v>
      </c>
      <c r="G40" s="93">
        <f>SUM('【方向別】自動車交通量(4)'!G40,'【方向別】自動車交通量(8)'!G40,'【方向別】自動車交通量(12)'!G40)</f>
        <v>2</v>
      </c>
      <c r="H40" s="93">
        <f t="shared" si="10"/>
        <v>114</v>
      </c>
      <c r="I40" s="93">
        <f t="shared" si="11"/>
        <v>3</v>
      </c>
      <c r="J40" s="93">
        <f t="shared" si="12"/>
        <v>117</v>
      </c>
      <c r="K40" s="92">
        <f t="shared" si="3"/>
        <v>2.6</v>
      </c>
      <c r="L40" s="91">
        <f t="shared" si="4"/>
        <v>1.5</v>
      </c>
    </row>
    <row r="41" spans="2:12" ht="14.45" customHeight="1">
      <c r="B41" s="96" t="s">
        <v>86</v>
      </c>
      <c r="C41" s="95"/>
      <c r="D41" s="94">
        <f>SUM('【方向別】自動車交通量(4)'!D41,'【方向別】自動車交通量(8)'!D41,'【方向別】自動車交通量(12)'!D41)</f>
        <v>103</v>
      </c>
      <c r="E41" s="93">
        <f>SUM('【方向別】自動車交通量(4)'!E41,'【方向別】自動車交通量(8)'!E41,'【方向別】自動車交通量(12)'!E41)</f>
        <v>11</v>
      </c>
      <c r="F41" s="93">
        <f>SUM('【方向別】自動車交通量(4)'!F41,'【方向別】自動車交通量(8)'!F41,'【方向別】自動車交通量(12)'!F41)</f>
        <v>0</v>
      </c>
      <c r="G41" s="93">
        <f>SUM('【方向別】自動車交通量(4)'!G41,'【方向別】自動車交通量(8)'!G41,'【方向別】自動車交通量(12)'!G41)</f>
        <v>0</v>
      </c>
      <c r="H41" s="93">
        <f t="shared" si="10"/>
        <v>114</v>
      </c>
      <c r="I41" s="93">
        <f t="shared" si="11"/>
        <v>0</v>
      </c>
      <c r="J41" s="93">
        <f t="shared" si="12"/>
        <v>114</v>
      </c>
      <c r="K41" s="92">
        <f t="shared" si="3"/>
        <v>0</v>
      </c>
      <c r="L41" s="91">
        <f t="shared" si="4"/>
        <v>1.4</v>
      </c>
    </row>
    <row r="42" spans="2:12" ht="14.45" customHeight="1">
      <c r="B42" s="96" t="s">
        <v>85</v>
      </c>
      <c r="C42" s="95"/>
      <c r="D42" s="94">
        <f>SUM('【方向別】自動車交通量(4)'!D42,'【方向別】自動車交通量(8)'!D42,'【方向別】自動車交通量(12)'!D42)</f>
        <v>101</v>
      </c>
      <c r="E42" s="93">
        <f>SUM('【方向別】自動車交通量(4)'!E42,'【方向別】自動車交通量(8)'!E42,'【方向別】自動車交通量(12)'!E42)</f>
        <v>11</v>
      </c>
      <c r="F42" s="93">
        <f>SUM('【方向別】自動車交通量(4)'!F42,'【方向別】自動車交通量(8)'!F42,'【方向別】自動車交通量(12)'!F42)</f>
        <v>2</v>
      </c>
      <c r="G42" s="93">
        <f>SUM('【方向別】自動車交通量(4)'!G42,'【方向別】自動車交通量(8)'!G42,'【方向別】自動車交通量(12)'!G42)</f>
        <v>1</v>
      </c>
      <c r="H42" s="93">
        <f t="shared" si="10"/>
        <v>112</v>
      </c>
      <c r="I42" s="93">
        <f t="shared" si="11"/>
        <v>3</v>
      </c>
      <c r="J42" s="93">
        <f t="shared" si="12"/>
        <v>115</v>
      </c>
      <c r="K42" s="92">
        <f t="shared" si="3"/>
        <v>2.6</v>
      </c>
      <c r="L42" s="91">
        <f t="shared" si="4"/>
        <v>1.4</v>
      </c>
    </row>
    <row r="43" spans="2:12" ht="14.45" customHeight="1">
      <c r="B43" s="90" t="s">
        <v>131</v>
      </c>
      <c r="C43" s="89"/>
      <c r="D43" s="88">
        <f>SUM('【方向別】自動車交通量(4)'!D43,'【方向別】自動車交通量(8)'!D43,'【方向別】自動車交通量(12)'!D43)</f>
        <v>99</v>
      </c>
      <c r="E43" s="87">
        <f>SUM('【方向別】自動車交通量(4)'!E43,'【方向別】自動車交通量(8)'!E43,'【方向別】自動車交通量(12)'!E43)</f>
        <v>12</v>
      </c>
      <c r="F43" s="87">
        <f>SUM('【方向別】自動車交通量(4)'!F43,'【方向別】自動車交通量(8)'!F43,'【方向別】自動車交通量(12)'!F43)</f>
        <v>0</v>
      </c>
      <c r="G43" s="87">
        <f>SUM('【方向別】自動車交通量(4)'!G43,'【方向別】自動車交通量(8)'!G43,'【方向別】自動車交通量(12)'!G43)</f>
        <v>1</v>
      </c>
      <c r="H43" s="87">
        <f t="shared" si="10"/>
        <v>111</v>
      </c>
      <c r="I43" s="87">
        <f t="shared" si="11"/>
        <v>1</v>
      </c>
      <c r="J43" s="87">
        <f t="shared" si="12"/>
        <v>112</v>
      </c>
      <c r="K43" s="86">
        <f t="shared" si="3"/>
        <v>0.9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612</v>
      </c>
      <c r="E44" s="81">
        <f t="shared" si="13"/>
        <v>75</v>
      </c>
      <c r="F44" s="81">
        <f t="shared" si="13"/>
        <v>5</v>
      </c>
      <c r="G44" s="81">
        <f t="shared" si="13"/>
        <v>6</v>
      </c>
      <c r="H44" s="81">
        <f t="shared" si="13"/>
        <v>687</v>
      </c>
      <c r="I44" s="81">
        <f t="shared" si="13"/>
        <v>11</v>
      </c>
      <c r="J44" s="81">
        <f t="shared" si="13"/>
        <v>698</v>
      </c>
      <c r="K44" s="80">
        <f t="shared" si="3"/>
        <v>1.6</v>
      </c>
      <c r="L44" s="79">
        <f t="shared" si="4"/>
        <v>8.8000000000000007</v>
      </c>
    </row>
    <row r="45" spans="2:12" ht="14.45" customHeight="1" thickTop="1">
      <c r="B45" s="102" t="s">
        <v>82</v>
      </c>
      <c r="C45" s="101"/>
      <c r="D45" s="100">
        <f>SUM('【方向別】自動車交通量(4)'!D45,'【方向別】自動車交通量(8)'!D45,'【方向別】自動車交通量(12)'!D45)</f>
        <v>112</v>
      </c>
      <c r="E45" s="99">
        <f>SUM('【方向別】自動車交通量(4)'!E45,'【方向別】自動車交通量(8)'!E45,'【方向別】自動車交通量(12)'!E45)</f>
        <v>14</v>
      </c>
      <c r="F45" s="99">
        <f>SUM('【方向別】自動車交通量(4)'!F45,'【方向別】自動車交通量(8)'!F45,'【方向別】自動車交通量(12)'!F45)</f>
        <v>0</v>
      </c>
      <c r="G45" s="99">
        <f>SUM('【方向別】自動車交通量(4)'!G45,'【方向別】自動車交通量(8)'!G45,'【方向別】自動車交通量(12)'!G45)</f>
        <v>0</v>
      </c>
      <c r="H45" s="99">
        <f t="shared" ref="H45:H50" si="14">SUM(D45:E45)</f>
        <v>126</v>
      </c>
      <c r="I45" s="99">
        <f t="shared" ref="I45:I50" si="15">SUM(F45:G45)</f>
        <v>0</v>
      </c>
      <c r="J45" s="99">
        <f t="shared" ref="J45:J50" si="16">SUM(H45:I45)</f>
        <v>126</v>
      </c>
      <c r="K45" s="98">
        <f t="shared" si="3"/>
        <v>0</v>
      </c>
      <c r="L45" s="97">
        <f t="shared" si="4"/>
        <v>1.6</v>
      </c>
    </row>
    <row r="46" spans="2:12" ht="14.45" customHeight="1">
      <c r="B46" s="96" t="s">
        <v>81</v>
      </c>
      <c r="C46" s="95"/>
      <c r="D46" s="94">
        <f>SUM('【方向別】自動車交通量(4)'!D46,'【方向別】自動車交通量(8)'!D46,'【方向別】自動車交通量(12)'!D46)</f>
        <v>92</v>
      </c>
      <c r="E46" s="93">
        <f>SUM('【方向別】自動車交通量(4)'!E46,'【方向別】自動車交通量(8)'!E46,'【方向別】自動車交通量(12)'!E46)</f>
        <v>4</v>
      </c>
      <c r="F46" s="93">
        <f>SUM('【方向別】自動車交通量(4)'!F46,'【方向別】自動車交通量(8)'!F46,'【方向別】自動車交通量(12)'!F46)</f>
        <v>1</v>
      </c>
      <c r="G46" s="93">
        <f>SUM('【方向別】自動車交通量(4)'!G46,'【方向別】自動車交通量(8)'!G46,'【方向別】自動車交通量(12)'!G46)</f>
        <v>1</v>
      </c>
      <c r="H46" s="93">
        <f t="shared" si="14"/>
        <v>96</v>
      </c>
      <c r="I46" s="93">
        <f t="shared" si="15"/>
        <v>2</v>
      </c>
      <c r="J46" s="93">
        <f t="shared" si="16"/>
        <v>98</v>
      </c>
      <c r="K46" s="92">
        <f t="shared" si="3"/>
        <v>2</v>
      </c>
      <c r="L46" s="91">
        <f t="shared" si="4"/>
        <v>1.2</v>
      </c>
    </row>
    <row r="47" spans="2:12" ht="14.45" customHeight="1">
      <c r="B47" s="96" t="s">
        <v>80</v>
      </c>
      <c r="C47" s="95"/>
      <c r="D47" s="94">
        <f>SUM('【方向別】自動車交通量(4)'!D47,'【方向別】自動車交通量(8)'!D47,'【方向別】自動車交通量(12)'!D47)</f>
        <v>87</v>
      </c>
      <c r="E47" s="93">
        <f>SUM('【方向別】自動車交通量(4)'!E47,'【方向別】自動車交通量(8)'!E47,'【方向別】自動車交通量(12)'!E47)</f>
        <v>7</v>
      </c>
      <c r="F47" s="93">
        <f>SUM('【方向別】自動車交通量(4)'!F47,'【方向別】自動車交通量(8)'!F47,'【方向別】自動車交通量(12)'!F47)</f>
        <v>1</v>
      </c>
      <c r="G47" s="93">
        <f>SUM('【方向別】自動車交通量(4)'!G47,'【方向別】自動車交通量(8)'!G47,'【方向別】自動車交通量(12)'!G47)</f>
        <v>0</v>
      </c>
      <c r="H47" s="93">
        <f t="shared" si="14"/>
        <v>94</v>
      </c>
      <c r="I47" s="93">
        <f t="shared" si="15"/>
        <v>1</v>
      </c>
      <c r="J47" s="93">
        <f t="shared" si="16"/>
        <v>95</v>
      </c>
      <c r="K47" s="92">
        <f t="shared" si="3"/>
        <v>1.1000000000000001</v>
      </c>
      <c r="L47" s="91">
        <f t="shared" si="4"/>
        <v>1.2</v>
      </c>
    </row>
    <row r="48" spans="2:12" ht="14.45" customHeight="1">
      <c r="B48" s="96" t="s">
        <v>79</v>
      </c>
      <c r="C48" s="95"/>
      <c r="D48" s="94">
        <f>SUM('【方向別】自動車交通量(4)'!D48,'【方向別】自動車交通量(8)'!D48,'【方向別】自動車交通量(12)'!D48)</f>
        <v>100</v>
      </c>
      <c r="E48" s="93">
        <f>SUM('【方向別】自動車交通量(4)'!E48,'【方向別】自動車交通量(8)'!E48,'【方向別】自動車交通量(12)'!E48)</f>
        <v>14</v>
      </c>
      <c r="F48" s="93">
        <f>SUM('【方向別】自動車交通量(4)'!F48,'【方向別】自動車交通量(8)'!F48,'【方向別】自動車交通量(12)'!F48)</f>
        <v>0</v>
      </c>
      <c r="G48" s="93">
        <f>SUM('【方向別】自動車交通量(4)'!G48,'【方向別】自動車交通量(8)'!G48,'【方向別】自動車交通量(12)'!G48)</f>
        <v>1</v>
      </c>
      <c r="H48" s="93">
        <f t="shared" si="14"/>
        <v>114</v>
      </c>
      <c r="I48" s="93">
        <f t="shared" si="15"/>
        <v>1</v>
      </c>
      <c r="J48" s="93">
        <f t="shared" si="16"/>
        <v>115</v>
      </c>
      <c r="K48" s="92">
        <f t="shared" si="3"/>
        <v>0.9</v>
      </c>
      <c r="L48" s="91">
        <f t="shared" si="4"/>
        <v>1.4</v>
      </c>
    </row>
    <row r="49" spans="2:13" ht="14.45" customHeight="1">
      <c r="B49" s="96" t="s">
        <v>78</v>
      </c>
      <c r="C49" s="95"/>
      <c r="D49" s="94">
        <f>SUM('【方向別】自動車交通量(4)'!D49,'【方向別】自動車交通量(8)'!D49,'【方向別】自動車交通量(12)'!D49)</f>
        <v>96</v>
      </c>
      <c r="E49" s="93">
        <f>SUM('【方向別】自動車交通量(4)'!E49,'【方向別】自動車交通量(8)'!E49,'【方向別】自動車交通量(12)'!E49)</f>
        <v>12</v>
      </c>
      <c r="F49" s="93">
        <f>SUM('【方向別】自動車交通量(4)'!F49,'【方向別】自動車交通量(8)'!F49,'【方向別】自動車交通量(12)'!F49)</f>
        <v>1</v>
      </c>
      <c r="G49" s="93">
        <f>SUM('【方向別】自動車交通量(4)'!G49,'【方向別】自動車交通量(8)'!G49,'【方向別】自動車交通量(12)'!G49)</f>
        <v>2</v>
      </c>
      <c r="H49" s="93">
        <f t="shared" si="14"/>
        <v>108</v>
      </c>
      <c r="I49" s="93">
        <f t="shared" si="15"/>
        <v>3</v>
      </c>
      <c r="J49" s="93">
        <f t="shared" si="16"/>
        <v>111</v>
      </c>
      <c r="K49" s="92">
        <f t="shared" si="3"/>
        <v>2.7</v>
      </c>
      <c r="L49" s="91">
        <f t="shared" si="4"/>
        <v>1.4</v>
      </c>
    </row>
    <row r="50" spans="2:13" ht="14.45" customHeight="1">
      <c r="B50" s="90" t="s">
        <v>130</v>
      </c>
      <c r="C50" s="89"/>
      <c r="D50" s="88">
        <f>SUM('【方向別】自動車交通量(4)'!D50,'【方向別】自動車交通量(8)'!D50,'【方向別】自動車交通量(12)'!D50)</f>
        <v>81</v>
      </c>
      <c r="E50" s="87">
        <f>SUM('【方向別】自動車交通量(4)'!E50,'【方向別】自動車交通量(8)'!E50,'【方向別】自動車交通量(12)'!E50)</f>
        <v>8</v>
      </c>
      <c r="F50" s="87">
        <f>SUM('【方向別】自動車交通量(4)'!F50,'【方向別】自動車交通量(8)'!F50,'【方向別】自動車交通量(12)'!F50)</f>
        <v>0</v>
      </c>
      <c r="G50" s="87">
        <f>SUM('【方向別】自動車交通量(4)'!G50,'【方向別】自動車交通量(8)'!G50,'【方向別】自動車交通量(12)'!G50)</f>
        <v>1</v>
      </c>
      <c r="H50" s="87">
        <f t="shared" si="14"/>
        <v>89</v>
      </c>
      <c r="I50" s="87">
        <f t="shared" si="15"/>
        <v>1</v>
      </c>
      <c r="J50" s="87">
        <f t="shared" si="16"/>
        <v>90</v>
      </c>
      <c r="K50" s="86">
        <f t="shared" si="3"/>
        <v>1.1000000000000001</v>
      </c>
      <c r="L50" s="85">
        <f t="shared" si="4"/>
        <v>1.1000000000000001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568</v>
      </c>
      <c r="E51" s="81">
        <f t="shared" si="17"/>
        <v>59</v>
      </c>
      <c r="F51" s="81">
        <f t="shared" si="17"/>
        <v>3</v>
      </c>
      <c r="G51" s="81">
        <f t="shared" si="17"/>
        <v>5</v>
      </c>
      <c r="H51" s="81">
        <f t="shared" si="17"/>
        <v>627</v>
      </c>
      <c r="I51" s="81">
        <f t="shared" si="17"/>
        <v>8</v>
      </c>
      <c r="J51" s="81">
        <f t="shared" si="17"/>
        <v>635</v>
      </c>
      <c r="K51" s="80">
        <f t="shared" si="3"/>
        <v>1.3</v>
      </c>
      <c r="L51" s="79">
        <f t="shared" si="4"/>
        <v>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6774</v>
      </c>
      <c r="E52" s="75">
        <f t="shared" si="18"/>
        <v>919</v>
      </c>
      <c r="F52" s="75">
        <f t="shared" si="18"/>
        <v>169</v>
      </c>
      <c r="G52" s="75">
        <f t="shared" si="18"/>
        <v>79</v>
      </c>
      <c r="H52" s="75">
        <f t="shared" si="18"/>
        <v>7693</v>
      </c>
      <c r="I52" s="75">
        <f t="shared" si="18"/>
        <v>248</v>
      </c>
      <c r="J52" s="75">
        <f t="shared" si="18"/>
        <v>7941</v>
      </c>
      <c r="K52" s="74">
        <f t="shared" si="3"/>
        <v>3.1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N54"/>
  <sheetViews>
    <sheetView showGridLines="0" zoomScaleNormal="100" zoomScaleSheetLayoutView="100" workbookViewId="0">
      <selection activeCell="O19" sqref="O19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160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SUM('【断面別】自動車交通量(A断面流入)'!D16,'【断面別】自動車交通量(A断面流出)'!D16)</f>
        <v>276</v>
      </c>
      <c r="E16" s="99">
        <f>SUM('【断面別】自動車交通量(A断面流入)'!E16,'【断面別】自動車交通量(A断面流出)'!E16)</f>
        <v>32</v>
      </c>
      <c r="F16" s="99">
        <f>SUM('【断面別】自動車交通量(A断面流入)'!F16,'【断面別】自動車交通量(A断面流出)'!F16)</f>
        <v>4</v>
      </c>
      <c r="G16" s="99">
        <f>SUM('【断面別】自動車交通量(A断面流入)'!G16,'【断面別】自動車交通量(A断面流出)'!G16)</f>
        <v>2</v>
      </c>
      <c r="H16" s="99">
        <f t="shared" ref="H16:H21" si="0">SUM(D16:E16)</f>
        <v>308</v>
      </c>
      <c r="I16" s="99">
        <f t="shared" ref="I16:I21" si="1">SUM(F16:G16)</f>
        <v>6</v>
      </c>
      <c r="J16" s="99">
        <f t="shared" ref="J16:J21" si="2">SUM(H16:I16)</f>
        <v>314</v>
      </c>
      <c r="K16" s="98">
        <f t="shared" ref="K16:K52" si="3">IF(J16=0,0,ROUND(I16/J16*100,1))</f>
        <v>1.9</v>
      </c>
      <c r="L16" s="97">
        <f t="shared" ref="L16:L52" si="4">IF(J16=0,0,ROUND(J16/$J$52*100,1))</f>
        <v>2.1</v>
      </c>
    </row>
    <row r="17" spans="2:12" ht="14.45" customHeight="1">
      <c r="B17" s="96" t="s">
        <v>157</v>
      </c>
      <c r="C17" s="95"/>
      <c r="D17" s="94">
        <f>SUM('【断面別】自動車交通量(A断面流入)'!D17,'【断面別】自動車交通量(A断面流出)'!D17)</f>
        <v>247</v>
      </c>
      <c r="E17" s="93">
        <f>SUM('【断面別】自動車交通量(A断面流入)'!E17,'【断面別】自動車交通量(A断面流出)'!E17)</f>
        <v>24</v>
      </c>
      <c r="F17" s="93">
        <f>SUM('【断面別】自動車交通量(A断面流入)'!F17,'【断面別】自動車交通量(A断面流出)'!F17)</f>
        <v>3</v>
      </c>
      <c r="G17" s="93">
        <f>SUM('【断面別】自動車交通量(A断面流入)'!G17,'【断面別】自動車交通量(A断面流出)'!G17)</f>
        <v>3</v>
      </c>
      <c r="H17" s="93">
        <f t="shared" si="0"/>
        <v>271</v>
      </c>
      <c r="I17" s="93">
        <f t="shared" si="1"/>
        <v>6</v>
      </c>
      <c r="J17" s="93">
        <f t="shared" si="2"/>
        <v>277</v>
      </c>
      <c r="K17" s="92">
        <f t="shared" si="3"/>
        <v>2.2000000000000002</v>
      </c>
      <c r="L17" s="91">
        <f t="shared" si="4"/>
        <v>1.8</v>
      </c>
    </row>
    <row r="18" spans="2:12" ht="14.45" customHeight="1">
      <c r="B18" s="96" t="s">
        <v>156</v>
      </c>
      <c r="C18" s="95"/>
      <c r="D18" s="94">
        <f>SUM('【断面別】自動車交通量(A断面流入)'!D18,'【断面別】自動車交通量(A断面流出)'!D18)</f>
        <v>265</v>
      </c>
      <c r="E18" s="93">
        <f>SUM('【断面別】自動車交通量(A断面流入)'!E18,'【断面別】自動車交通量(A断面流出)'!E18)</f>
        <v>27</v>
      </c>
      <c r="F18" s="93">
        <f>SUM('【断面別】自動車交通量(A断面流入)'!F18,'【断面別】自動車交通量(A断面流出)'!F18)</f>
        <v>5</v>
      </c>
      <c r="G18" s="93">
        <f>SUM('【断面別】自動車交通量(A断面流入)'!G18,'【断面別】自動車交通量(A断面流出)'!G18)</f>
        <v>3</v>
      </c>
      <c r="H18" s="93">
        <f t="shared" si="0"/>
        <v>292</v>
      </c>
      <c r="I18" s="93">
        <f t="shared" si="1"/>
        <v>8</v>
      </c>
      <c r="J18" s="93">
        <f t="shared" si="2"/>
        <v>300</v>
      </c>
      <c r="K18" s="92">
        <f t="shared" si="3"/>
        <v>2.7</v>
      </c>
      <c r="L18" s="91">
        <f t="shared" si="4"/>
        <v>2</v>
      </c>
    </row>
    <row r="19" spans="2:12" ht="14.45" customHeight="1">
      <c r="B19" s="96" t="s">
        <v>155</v>
      </c>
      <c r="C19" s="95"/>
      <c r="D19" s="94">
        <f>SUM('【断面別】自動車交通量(A断面流入)'!D19,'【断面別】自動車交通量(A断面流出)'!D19)</f>
        <v>186</v>
      </c>
      <c r="E19" s="93">
        <f>SUM('【断面別】自動車交通量(A断面流入)'!E19,'【断面別】自動車交通量(A断面流出)'!E19)</f>
        <v>21</v>
      </c>
      <c r="F19" s="93">
        <f>SUM('【断面別】自動車交通量(A断面流入)'!F19,'【断面別】自動車交通量(A断面流出)'!F19)</f>
        <v>8</v>
      </c>
      <c r="G19" s="93">
        <f>SUM('【断面別】自動車交通量(A断面流入)'!G19,'【断面別】自動車交通量(A断面流出)'!G19)</f>
        <v>5</v>
      </c>
      <c r="H19" s="93">
        <f t="shared" si="0"/>
        <v>207</v>
      </c>
      <c r="I19" s="93">
        <f t="shared" si="1"/>
        <v>13</v>
      </c>
      <c r="J19" s="93">
        <f t="shared" si="2"/>
        <v>220</v>
      </c>
      <c r="K19" s="92">
        <f t="shared" si="3"/>
        <v>5.9</v>
      </c>
      <c r="L19" s="91">
        <f t="shared" si="4"/>
        <v>1.5</v>
      </c>
    </row>
    <row r="20" spans="2:12" ht="14.45" customHeight="1">
      <c r="B20" s="96" t="s">
        <v>154</v>
      </c>
      <c r="C20" s="95"/>
      <c r="D20" s="94">
        <f>SUM('【断面別】自動車交通量(A断面流入)'!D20,'【断面別】自動車交通量(A断面流出)'!D20)</f>
        <v>226</v>
      </c>
      <c r="E20" s="93">
        <f>SUM('【断面別】自動車交通量(A断面流入)'!E20,'【断面別】自動車交通量(A断面流出)'!E20)</f>
        <v>19</v>
      </c>
      <c r="F20" s="93">
        <f>SUM('【断面別】自動車交通量(A断面流入)'!F20,'【断面別】自動車交通量(A断面流出)'!F20)</f>
        <v>3</v>
      </c>
      <c r="G20" s="93">
        <f>SUM('【断面別】自動車交通量(A断面流入)'!G20,'【断面別】自動車交通量(A断面流出)'!G20)</f>
        <v>2</v>
      </c>
      <c r="H20" s="93">
        <f t="shared" si="0"/>
        <v>245</v>
      </c>
      <c r="I20" s="93">
        <f t="shared" si="1"/>
        <v>5</v>
      </c>
      <c r="J20" s="93">
        <f t="shared" si="2"/>
        <v>250</v>
      </c>
      <c r="K20" s="92">
        <f t="shared" si="3"/>
        <v>2</v>
      </c>
      <c r="L20" s="91">
        <f t="shared" si="4"/>
        <v>1.6</v>
      </c>
    </row>
    <row r="21" spans="2:12" ht="14.45" customHeight="1">
      <c r="B21" s="90" t="s">
        <v>153</v>
      </c>
      <c r="C21" s="89"/>
      <c r="D21" s="88">
        <f>SUM('【断面別】自動車交通量(A断面流入)'!D21,'【断面別】自動車交通量(A断面流出)'!D21)</f>
        <v>203</v>
      </c>
      <c r="E21" s="87">
        <f>SUM('【断面別】自動車交通量(A断面流入)'!E21,'【断面別】自動車交通量(A断面流出)'!E21)</f>
        <v>26</v>
      </c>
      <c r="F21" s="87">
        <f>SUM('【断面別】自動車交通量(A断面流入)'!F21,'【断面別】自動車交通量(A断面流出)'!F21)</f>
        <v>6</v>
      </c>
      <c r="G21" s="87">
        <f>SUM('【断面別】自動車交通量(A断面流入)'!G21,'【断面別】自動車交通量(A断面流出)'!G21)</f>
        <v>2</v>
      </c>
      <c r="H21" s="87">
        <f t="shared" si="0"/>
        <v>229</v>
      </c>
      <c r="I21" s="87">
        <f t="shared" si="1"/>
        <v>8</v>
      </c>
      <c r="J21" s="87">
        <f t="shared" si="2"/>
        <v>237</v>
      </c>
      <c r="K21" s="86">
        <f t="shared" si="3"/>
        <v>3.4</v>
      </c>
      <c r="L21" s="85">
        <f t="shared" si="4"/>
        <v>1.6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1403</v>
      </c>
      <c r="E22" s="81">
        <f t="shared" si="5"/>
        <v>149</v>
      </c>
      <c r="F22" s="81">
        <f t="shared" si="5"/>
        <v>29</v>
      </c>
      <c r="G22" s="81">
        <f t="shared" si="5"/>
        <v>17</v>
      </c>
      <c r="H22" s="81">
        <f t="shared" si="5"/>
        <v>1552</v>
      </c>
      <c r="I22" s="81">
        <f t="shared" si="5"/>
        <v>46</v>
      </c>
      <c r="J22" s="81">
        <f t="shared" si="5"/>
        <v>1598</v>
      </c>
      <c r="K22" s="80">
        <f t="shared" si="3"/>
        <v>2.9</v>
      </c>
      <c r="L22" s="79">
        <f t="shared" si="4"/>
        <v>10.5</v>
      </c>
    </row>
    <row r="23" spans="2:12" ht="14.45" customHeight="1" thickTop="1">
      <c r="B23" s="102" t="s">
        <v>110</v>
      </c>
      <c r="C23" s="101"/>
      <c r="D23" s="100">
        <f>SUM('【断面別】自動車交通量(A断面流入)'!D23,'【断面別】自動車交通量(A断面流出)'!D23)</f>
        <v>186</v>
      </c>
      <c r="E23" s="99">
        <f>SUM('【断面別】自動車交通量(A断面流入)'!E23,'【断面別】自動車交通量(A断面流出)'!E23)</f>
        <v>22</v>
      </c>
      <c r="F23" s="99">
        <f>SUM('【断面別】自動車交通量(A断面流入)'!F23,'【断面別】自動車交通量(A断面流出)'!F23)</f>
        <v>4</v>
      </c>
      <c r="G23" s="99">
        <f>SUM('【断面別】自動車交通量(A断面流入)'!G23,'【断面別】自動車交通量(A断面流出)'!G23)</f>
        <v>2</v>
      </c>
      <c r="H23" s="99">
        <f t="shared" ref="H23:H28" si="6">SUM(D23:E23)</f>
        <v>208</v>
      </c>
      <c r="I23" s="99">
        <f t="shared" ref="I23:I28" si="7">SUM(F23:G23)</f>
        <v>6</v>
      </c>
      <c r="J23" s="99">
        <f t="shared" ref="J23:J28" si="8">SUM(H23:I23)</f>
        <v>214</v>
      </c>
      <c r="K23" s="98">
        <f t="shared" si="3"/>
        <v>2.8</v>
      </c>
      <c r="L23" s="97">
        <f t="shared" si="4"/>
        <v>1.4</v>
      </c>
    </row>
    <row r="24" spans="2:12" ht="14.45" customHeight="1">
      <c r="B24" s="96" t="s">
        <v>109</v>
      </c>
      <c r="C24" s="95"/>
      <c r="D24" s="94">
        <f>SUM('【断面別】自動車交通量(A断面流入)'!D24,'【断面別】自動車交通量(A断面流出)'!D24)</f>
        <v>190</v>
      </c>
      <c r="E24" s="93">
        <f>SUM('【断面別】自動車交通量(A断面流入)'!E24,'【断面別】自動車交通量(A断面流出)'!E24)</f>
        <v>24</v>
      </c>
      <c r="F24" s="93">
        <f>SUM('【断面別】自動車交通量(A断面流入)'!F24,'【断面別】自動車交通量(A断面流出)'!F24)</f>
        <v>5</v>
      </c>
      <c r="G24" s="93">
        <f>SUM('【断面別】自動車交通量(A断面流入)'!G24,'【断面別】自動車交通量(A断面流出)'!G24)</f>
        <v>5</v>
      </c>
      <c r="H24" s="93">
        <f t="shared" si="6"/>
        <v>214</v>
      </c>
      <c r="I24" s="93">
        <f t="shared" si="7"/>
        <v>10</v>
      </c>
      <c r="J24" s="93">
        <f t="shared" si="8"/>
        <v>224</v>
      </c>
      <c r="K24" s="92">
        <f t="shared" si="3"/>
        <v>4.5</v>
      </c>
      <c r="L24" s="91">
        <f t="shared" si="4"/>
        <v>1.5</v>
      </c>
    </row>
    <row r="25" spans="2:12" ht="14.45" customHeight="1">
      <c r="B25" s="96" t="s">
        <v>108</v>
      </c>
      <c r="C25" s="95"/>
      <c r="D25" s="94">
        <f>SUM('【断面別】自動車交通量(A断面流入)'!D25,'【断面別】自動車交通量(A断面流出)'!D25)</f>
        <v>194</v>
      </c>
      <c r="E25" s="93">
        <f>SUM('【断面別】自動車交通量(A断面流入)'!E25,'【断面別】自動車交通量(A断面流出)'!E25)</f>
        <v>27</v>
      </c>
      <c r="F25" s="93">
        <f>SUM('【断面別】自動車交通量(A断面流入)'!F25,'【断面別】自動車交通量(A断面流出)'!F25)</f>
        <v>6</v>
      </c>
      <c r="G25" s="93">
        <f>SUM('【断面別】自動車交通量(A断面流入)'!G25,'【断面別】自動車交通量(A断面流出)'!G25)</f>
        <v>3</v>
      </c>
      <c r="H25" s="93">
        <f t="shared" si="6"/>
        <v>221</v>
      </c>
      <c r="I25" s="93">
        <f t="shared" si="7"/>
        <v>9</v>
      </c>
      <c r="J25" s="93">
        <f t="shared" si="8"/>
        <v>230</v>
      </c>
      <c r="K25" s="92">
        <f t="shared" si="3"/>
        <v>3.9</v>
      </c>
      <c r="L25" s="91">
        <f t="shared" si="4"/>
        <v>1.5</v>
      </c>
    </row>
    <row r="26" spans="2:12" ht="14.45" customHeight="1">
      <c r="B26" s="96" t="s">
        <v>107</v>
      </c>
      <c r="C26" s="95"/>
      <c r="D26" s="94">
        <f>SUM('【断面別】自動車交通量(A断面流入)'!D26,'【断面別】自動車交通量(A断面流出)'!D26)</f>
        <v>191</v>
      </c>
      <c r="E26" s="93">
        <f>SUM('【断面別】自動車交通量(A断面流入)'!E26,'【断面別】自動車交通量(A断面流出)'!E26)</f>
        <v>18</v>
      </c>
      <c r="F26" s="93">
        <f>SUM('【断面別】自動車交通量(A断面流入)'!F26,'【断面別】自動車交通量(A断面流出)'!F26)</f>
        <v>8</v>
      </c>
      <c r="G26" s="93">
        <f>SUM('【断面別】自動車交通量(A断面流入)'!G26,'【断面別】自動車交通量(A断面流出)'!G26)</f>
        <v>5</v>
      </c>
      <c r="H26" s="93">
        <f t="shared" si="6"/>
        <v>209</v>
      </c>
      <c r="I26" s="93">
        <f t="shared" si="7"/>
        <v>13</v>
      </c>
      <c r="J26" s="93">
        <f t="shared" si="8"/>
        <v>222</v>
      </c>
      <c r="K26" s="92">
        <f t="shared" si="3"/>
        <v>5.9</v>
      </c>
      <c r="L26" s="91">
        <f t="shared" si="4"/>
        <v>1.5</v>
      </c>
    </row>
    <row r="27" spans="2:12" ht="14.45" customHeight="1">
      <c r="B27" s="96" t="s">
        <v>106</v>
      </c>
      <c r="C27" s="95"/>
      <c r="D27" s="94">
        <f>SUM('【断面別】自動車交通量(A断面流入)'!D27,'【断面別】自動車交通量(A断面流出)'!D27)</f>
        <v>192</v>
      </c>
      <c r="E27" s="93">
        <f>SUM('【断面別】自動車交通量(A断面流入)'!E27,'【断面別】自動車交通量(A断面流出)'!E27)</f>
        <v>23</v>
      </c>
      <c r="F27" s="93">
        <f>SUM('【断面別】自動車交通量(A断面流入)'!F27,'【断面別】自動車交通量(A断面流出)'!F27)</f>
        <v>8</v>
      </c>
      <c r="G27" s="93">
        <f>SUM('【断面別】自動車交通量(A断面流入)'!G27,'【断面別】自動車交通量(A断面流出)'!G27)</f>
        <v>3</v>
      </c>
      <c r="H27" s="93">
        <f t="shared" si="6"/>
        <v>215</v>
      </c>
      <c r="I27" s="93">
        <f t="shared" si="7"/>
        <v>11</v>
      </c>
      <c r="J27" s="93">
        <f t="shared" si="8"/>
        <v>226</v>
      </c>
      <c r="K27" s="92">
        <f t="shared" si="3"/>
        <v>4.9000000000000004</v>
      </c>
      <c r="L27" s="91">
        <f t="shared" si="4"/>
        <v>1.5</v>
      </c>
    </row>
    <row r="28" spans="2:12" ht="14.45" customHeight="1">
      <c r="B28" s="90" t="s">
        <v>152</v>
      </c>
      <c r="C28" s="89"/>
      <c r="D28" s="88">
        <f>SUM('【断面別】自動車交通量(A断面流入)'!D28,'【断面別】自動車交通量(A断面流出)'!D28)</f>
        <v>196</v>
      </c>
      <c r="E28" s="87">
        <f>SUM('【断面別】自動車交通量(A断面流入)'!E28,'【断面別】自動車交通量(A断面流出)'!E28)</f>
        <v>29</v>
      </c>
      <c r="F28" s="87">
        <f>SUM('【断面別】自動車交通量(A断面流入)'!F28,'【断面別】自動車交通量(A断面流出)'!F28)</f>
        <v>8</v>
      </c>
      <c r="G28" s="87">
        <f>SUM('【断面別】自動車交通量(A断面流入)'!G28,'【断面別】自動車交通量(A断面流出)'!G28)</f>
        <v>2</v>
      </c>
      <c r="H28" s="87">
        <f t="shared" si="6"/>
        <v>225</v>
      </c>
      <c r="I28" s="87">
        <f t="shared" si="7"/>
        <v>10</v>
      </c>
      <c r="J28" s="87">
        <f t="shared" si="8"/>
        <v>235</v>
      </c>
      <c r="K28" s="86">
        <f t="shared" si="3"/>
        <v>4.3</v>
      </c>
      <c r="L28" s="85">
        <f t="shared" si="4"/>
        <v>1.6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1149</v>
      </c>
      <c r="E29" s="81">
        <f t="shared" si="9"/>
        <v>143</v>
      </c>
      <c r="F29" s="81">
        <f t="shared" si="9"/>
        <v>39</v>
      </c>
      <c r="G29" s="81">
        <f t="shared" si="9"/>
        <v>20</v>
      </c>
      <c r="H29" s="81">
        <f t="shared" si="9"/>
        <v>1292</v>
      </c>
      <c r="I29" s="81">
        <f t="shared" si="9"/>
        <v>59</v>
      </c>
      <c r="J29" s="81">
        <f t="shared" si="9"/>
        <v>1351</v>
      </c>
      <c r="K29" s="80">
        <f t="shared" si="3"/>
        <v>4.4000000000000004</v>
      </c>
      <c r="L29" s="79">
        <f t="shared" si="4"/>
        <v>8.9</v>
      </c>
    </row>
    <row r="30" spans="2:12" ht="14.45" customHeight="1" thickTop="1">
      <c r="B30" s="110" t="s">
        <v>102</v>
      </c>
      <c r="C30" s="109"/>
      <c r="D30" s="76">
        <f>SUM('【断面別】自動車交通量(A断面流入)'!D30,'【断面別】自動車交通量(A断面流出)'!D30)</f>
        <v>1006</v>
      </c>
      <c r="E30" s="75">
        <f>SUM('【断面別】自動車交通量(A断面流入)'!E30,'【断面別】自動車交通量(A断面流出)'!E30)</f>
        <v>167</v>
      </c>
      <c r="F30" s="75">
        <f>SUM('【断面別】自動車交通量(A断面流入)'!F30,'【断面別】自動車交通量(A断面流出)'!F30)</f>
        <v>52</v>
      </c>
      <c r="G30" s="75">
        <f>SUM('【断面別】自動車交通量(A断面流入)'!G30,'【断面別】自動車交通量(A断面流出)'!G30)</f>
        <v>17</v>
      </c>
      <c r="H30" s="75">
        <f t="shared" ref="H30:H43" si="10">SUM(D30:E30)</f>
        <v>1173</v>
      </c>
      <c r="I30" s="75">
        <f t="shared" ref="I30:I43" si="11">SUM(F30:G30)</f>
        <v>69</v>
      </c>
      <c r="J30" s="75">
        <f t="shared" ref="J30:J43" si="12">SUM(H30:I30)</f>
        <v>1242</v>
      </c>
      <c r="K30" s="74">
        <f t="shared" si="3"/>
        <v>5.6</v>
      </c>
      <c r="L30" s="73">
        <f t="shared" si="4"/>
        <v>8.1999999999999993</v>
      </c>
    </row>
    <row r="31" spans="2:12" ht="14.45" customHeight="1">
      <c r="B31" s="108" t="s">
        <v>139</v>
      </c>
      <c r="C31" s="107"/>
      <c r="D31" s="106">
        <f>SUM('【断面別】自動車交通量(A断面流入)'!D31,'【断面別】自動車交通量(A断面流出)'!D31)</f>
        <v>968</v>
      </c>
      <c r="E31" s="105">
        <f>SUM('【断面別】自動車交通量(A断面流入)'!E31,'【断面別】自動車交通量(A断面流出)'!E31)</f>
        <v>164</v>
      </c>
      <c r="F31" s="105">
        <f>SUM('【断面別】自動車交通量(A断面流入)'!F31,'【断面別】自動車交通量(A断面流出)'!F31)</f>
        <v>44</v>
      </c>
      <c r="G31" s="105">
        <f>SUM('【断面別】自動車交通量(A断面流入)'!G31,'【断面別】自動車交通量(A断面流出)'!G31)</f>
        <v>7</v>
      </c>
      <c r="H31" s="105">
        <f t="shared" si="10"/>
        <v>1132</v>
      </c>
      <c r="I31" s="105">
        <f t="shared" si="11"/>
        <v>51</v>
      </c>
      <c r="J31" s="105">
        <f t="shared" si="12"/>
        <v>1183</v>
      </c>
      <c r="K31" s="104">
        <f t="shared" si="3"/>
        <v>4.3</v>
      </c>
      <c r="L31" s="103">
        <f t="shared" si="4"/>
        <v>7.8</v>
      </c>
    </row>
    <row r="32" spans="2:12" ht="14.45" customHeight="1">
      <c r="B32" s="108" t="s">
        <v>137</v>
      </c>
      <c r="C32" s="107"/>
      <c r="D32" s="106">
        <f>SUM('【断面別】自動車交通量(A断面流入)'!D32,'【断面別】自動車交通量(A断面流出)'!D32)</f>
        <v>873</v>
      </c>
      <c r="E32" s="105">
        <f>SUM('【断面別】自動車交通量(A断面流入)'!E32,'【断面別】自動車交通量(A断面流出)'!E32)</f>
        <v>147</v>
      </c>
      <c r="F32" s="105">
        <f>SUM('【断面別】自動車交通量(A断面流入)'!F32,'【断面別】自動車交通量(A断面流出)'!F32)</f>
        <v>48</v>
      </c>
      <c r="G32" s="105">
        <f>SUM('【断面別】自動車交通量(A断面流入)'!G32,'【断面別】自動車交通量(A断面流出)'!G32)</f>
        <v>9</v>
      </c>
      <c r="H32" s="105">
        <f t="shared" si="10"/>
        <v>1020</v>
      </c>
      <c r="I32" s="105">
        <f t="shared" si="11"/>
        <v>57</v>
      </c>
      <c r="J32" s="105">
        <f t="shared" si="12"/>
        <v>1077</v>
      </c>
      <c r="K32" s="104">
        <f t="shared" si="3"/>
        <v>5.3</v>
      </c>
      <c r="L32" s="103">
        <f t="shared" si="4"/>
        <v>7.1</v>
      </c>
    </row>
    <row r="33" spans="2:12" ht="14.45" customHeight="1">
      <c r="B33" s="108" t="s">
        <v>98</v>
      </c>
      <c r="C33" s="107"/>
      <c r="D33" s="106">
        <f>SUM('【断面別】自動車交通量(A断面流入)'!D33,'【断面別】自動車交通量(A断面流出)'!D33)</f>
        <v>1035</v>
      </c>
      <c r="E33" s="105">
        <f>SUM('【断面別】自動車交通量(A断面流入)'!E33,'【断面別】自動車交通量(A断面流出)'!E33)</f>
        <v>167</v>
      </c>
      <c r="F33" s="105">
        <f>SUM('【断面別】自動車交通量(A断面流入)'!F33,'【断面別】自動車交通量(A断面流出)'!F33)</f>
        <v>47</v>
      </c>
      <c r="G33" s="105">
        <f>SUM('【断面別】自動車交通量(A断面流入)'!G33,'【断面別】自動車交通量(A断面流出)'!G33)</f>
        <v>10</v>
      </c>
      <c r="H33" s="105">
        <f t="shared" si="10"/>
        <v>1202</v>
      </c>
      <c r="I33" s="105">
        <f t="shared" si="11"/>
        <v>57</v>
      </c>
      <c r="J33" s="105">
        <f t="shared" si="12"/>
        <v>1259</v>
      </c>
      <c r="K33" s="104">
        <f t="shared" si="3"/>
        <v>4.5</v>
      </c>
      <c r="L33" s="103">
        <f t="shared" si="4"/>
        <v>8.3000000000000007</v>
      </c>
    </row>
    <row r="34" spans="2:12" ht="14.45" customHeight="1">
      <c r="B34" s="108" t="s">
        <v>96</v>
      </c>
      <c r="C34" s="107"/>
      <c r="D34" s="106">
        <f>SUM('【断面別】自動車交通量(A断面流入)'!D34,'【断面別】自動車交通量(A断面流出)'!D34)</f>
        <v>926</v>
      </c>
      <c r="E34" s="105">
        <f>SUM('【断面別】自動車交通量(A断面流入)'!E34,'【断面別】自動車交通量(A断面流出)'!E34)</f>
        <v>150</v>
      </c>
      <c r="F34" s="105">
        <f>SUM('【断面別】自動車交通量(A断面流入)'!F34,'【断面別】自動車交通量(A断面流出)'!F34)</f>
        <v>36</v>
      </c>
      <c r="G34" s="105">
        <f>SUM('【断面別】自動車交通量(A断面流入)'!G34,'【断面別】自動車交通量(A断面流出)'!G34)</f>
        <v>11</v>
      </c>
      <c r="H34" s="105">
        <f t="shared" si="10"/>
        <v>1076</v>
      </c>
      <c r="I34" s="105">
        <f t="shared" si="11"/>
        <v>47</v>
      </c>
      <c r="J34" s="105">
        <f t="shared" si="12"/>
        <v>1123</v>
      </c>
      <c r="K34" s="104">
        <f t="shared" si="3"/>
        <v>4.2</v>
      </c>
      <c r="L34" s="103">
        <f t="shared" si="4"/>
        <v>7.4</v>
      </c>
    </row>
    <row r="35" spans="2:12" ht="14.45" customHeight="1">
      <c r="B35" s="108" t="s">
        <v>94</v>
      </c>
      <c r="C35" s="107"/>
      <c r="D35" s="106">
        <f>SUM('【断面別】自動車交通量(A断面流入)'!D35,'【断面別】自動車交通量(A断面流出)'!D35)</f>
        <v>937</v>
      </c>
      <c r="E35" s="105">
        <f>SUM('【断面別】自動車交通量(A断面流入)'!E35,'【断面別】自動車交通量(A断面流出)'!E35)</f>
        <v>159</v>
      </c>
      <c r="F35" s="105">
        <f>SUM('【断面別】自動車交通量(A断面流入)'!F35,'【断面別】自動車交通量(A断面流出)'!F35)</f>
        <v>21</v>
      </c>
      <c r="G35" s="105">
        <f>SUM('【断面別】自動車交通量(A断面流入)'!G35,'【断面別】自動車交通量(A断面流出)'!G35)</f>
        <v>10</v>
      </c>
      <c r="H35" s="105">
        <f t="shared" si="10"/>
        <v>1096</v>
      </c>
      <c r="I35" s="105">
        <f t="shared" si="11"/>
        <v>31</v>
      </c>
      <c r="J35" s="105">
        <f t="shared" si="12"/>
        <v>1127</v>
      </c>
      <c r="K35" s="104">
        <f t="shared" si="3"/>
        <v>2.8</v>
      </c>
      <c r="L35" s="103">
        <f t="shared" si="4"/>
        <v>7.4</v>
      </c>
    </row>
    <row r="36" spans="2:12" ht="14.45" customHeight="1">
      <c r="B36" s="108" t="s">
        <v>92</v>
      </c>
      <c r="C36" s="107"/>
      <c r="D36" s="106">
        <f>SUM('【断面別】自動車交通量(A断面流入)'!D36,'【断面別】自動車交通量(A断面流出)'!D36)</f>
        <v>986</v>
      </c>
      <c r="E36" s="105">
        <f>SUM('【断面別】自動車交通量(A断面流入)'!E36,'【断面別】自動車交通量(A断面流出)'!E36)</f>
        <v>168</v>
      </c>
      <c r="F36" s="105">
        <f>SUM('【断面別】自動車交通量(A断面流入)'!F36,'【断面別】自動車交通量(A断面流出)'!F36)</f>
        <v>23</v>
      </c>
      <c r="G36" s="105">
        <f>SUM('【断面別】自動車交通量(A断面流入)'!G36,'【断面別】自動車交通量(A断面流出)'!G36)</f>
        <v>12</v>
      </c>
      <c r="H36" s="105">
        <f t="shared" si="10"/>
        <v>1154</v>
      </c>
      <c r="I36" s="105">
        <f t="shared" si="11"/>
        <v>35</v>
      </c>
      <c r="J36" s="105">
        <f t="shared" si="12"/>
        <v>1189</v>
      </c>
      <c r="K36" s="104">
        <f t="shared" si="3"/>
        <v>2.9</v>
      </c>
      <c r="L36" s="103">
        <f t="shared" si="4"/>
        <v>7.8</v>
      </c>
    </row>
    <row r="37" spans="2:12" ht="14.45" customHeight="1">
      <c r="B37" s="108" t="s">
        <v>90</v>
      </c>
      <c r="C37" s="107"/>
      <c r="D37" s="106">
        <f>SUM('【断面別】自動車交通量(A断面流入)'!D37,'【断面別】自動車交通量(A断面流出)'!D37)</f>
        <v>1108</v>
      </c>
      <c r="E37" s="105">
        <f>SUM('【断面別】自動車交通量(A断面流入)'!E37,'【断面別】自動車交通量(A断面流出)'!E37)</f>
        <v>166</v>
      </c>
      <c r="F37" s="105">
        <f>SUM('【断面別】自動車交通量(A断面流入)'!F37,'【断面別】自動車交通量(A断面流出)'!F37)</f>
        <v>16</v>
      </c>
      <c r="G37" s="105">
        <f>SUM('【断面別】自動車交通量(A断面流入)'!G37,'【断面別】自動車交通量(A断面流出)'!G37)</f>
        <v>16</v>
      </c>
      <c r="H37" s="105">
        <f t="shared" si="10"/>
        <v>1274</v>
      </c>
      <c r="I37" s="105">
        <f t="shared" si="11"/>
        <v>32</v>
      </c>
      <c r="J37" s="105">
        <f t="shared" si="12"/>
        <v>1306</v>
      </c>
      <c r="K37" s="104">
        <f t="shared" si="3"/>
        <v>2.5</v>
      </c>
      <c r="L37" s="103">
        <f t="shared" si="4"/>
        <v>8.6</v>
      </c>
    </row>
    <row r="38" spans="2:12" ht="14.45" customHeight="1">
      <c r="B38" s="102" t="s">
        <v>89</v>
      </c>
      <c r="C38" s="101"/>
      <c r="D38" s="100">
        <f>SUM('【断面別】自動車交通量(A断面流入)'!D38,'【断面別】自動車交通量(A断面流出)'!D38)</f>
        <v>178</v>
      </c>
      <c r="E38" s="99">
        <f>SUM('【断面別】自動車交通量(A断面流入)'!E38,'【断面別】自動車交通量(A断面流出)'!E38)</f>
        <v>19</v>
      </c>
      <c r="F38" s="99">
        <f>SUM('【断面別】自動車交通量(A断面流入)'!F38,'【断面別】自動車交通量(A断面流出)'!F38)</f>
        <v>3</v>
      </c>
      <c r="G38" s="99">
        <f>SUM('【断面別】自動車交通量(A断面流入)'!G38,'【断面別】自動車交通量(A断面流出)'!G38)</f>
        <v>0</v>
      </c>
      <c r="H38" s="99">
        <f t="shared" si="10"/>
        <v>197</v>
      </c>
      <c r="I38" s="99">
        <f t="shared" si="11"/>
        <v>3</v>
      </c>
      <c r="J38" s="99">
        <f t="shared" si="12"/>
        <v>200</v>
      </c>
      <c r="K38" s="98">
        <f t="shared" si="3"/>
        <v>1.5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f>SUM('【断面別】自動車交通量(A断面流入)'!D39,'【断面別】自動車交通量(A断面流出)'!D39)</f>
        <v>220</v>
      </c>
      <c r="E39" s="93">
        <f>SUM('【断面別】自動車交通量(A断面流入)'!E39,'【断面別】自動車交通量(A断面流出)'!E39)</f>
        <v>29</v>
      </c>
      <c r="F39" s="93">
        <f>SUM('【断面別】自動車交通量(A断面流入)'!F39,'【断面別】自動車交通量(A断面流出)'!F39)</f>
        <v>1</v>
      </c>
      <c r="G39" s="93">
        <f>SUM('【断面別】自動車交通量(A断面流入)'!G39,'【断面別】自動車交通量(A断面流出)'!G39)</f>
        <v>3</v>
      </c>
      <c r="H39" s="93">
        <f t="shared" si="10"/>
        <v>249</v>
      </c>
      <c r="I39" s="93">
        <f t="shared" si="11"/>
        <v>4</v>
      </c>
      <c r="J39" s="93">
        <f t="shared" si="12"/>
        <v>253</v>
      </c>
      <c r="K39" s="92">
        <f t="shared" si="3"/>
        <v>1.6</v>
      </c>
      <c r="L39" s="91">
        <f t="shared" si="4"/>
        <v>1.7</v>
      </c>
    </row>
    <row r="40" spans="2:12" ht="14.45" customHeight="1">
      <c r="B40" s="96" t="s">
        <v>87</v>
      </c>
      <c r="C40" s="95"/>
      <c r="D40" s="94">
        <f>SUM('【断面別】自動車交通量(A断面流入)'!D40,'【断面別】自動車交通量(A断面流出)'!D40)</f>
        <v>190</v>
      </c>
      <c r="E40" s="93">
        <f>SUM('【断面別】自動車交通量(A断面流入)'!E40,'【断面別】自動車交通量(A断面流出)'!E40)</f>
        <v>21</v>
      </c>
      <c r="F40" s="93">
        <f>SUM('【断面別】自動車交通量(A断面流入)'!F40,'【断面別】自動車交通量(A断面流出)'!F40)</f>
        <v>4</v>
      </c>
      <c r="G40" s="93">
        <f>SUM('【断面別】自動車交通量(A断面流入)'!G40,'【断面別】自動車交通量(A断面流出)'!G40)</f>
        <v>2</v>
      </c>
      <c r="H40" s="93">
        <f t="shared" si="10"/>
        <v>211</v>
      </c>
      <c r="I40" s="93">
        <f t="shared" si="11"/>
        <v>6</v>
      </c>
      <c r="J40" s="93">
        <f t="shared" si="12"/>
        <v>217</v>
      </c>
      <c r="K40" s="92">
        <f t="shared" si="3"/>
        <v>2.8</v>
      </c>
      <c r="L40" s="91">
        <f t="shared" si="4"/>
        <v>1.4</v>
      </c>
    </row>
    <row r="41" spans="2:12" ht="14.45" customHeight="1">
      <c r="B41" s="96" t="s">
        <v>86</v>
      </c>
      <c r="C41" s="95"/>
      <c r="D41" s="94">
        <f>SUM('【断面別】自動車交通量(A断面流入)'!D41,'【断面別】自動車交通量(A断面流出)'!D41)</f>
        <v>196</v>
      </c>
      <c r="E41" s="93">
        <f>SUM('【断面別】自動車交通量(A断面流入)'!E41,'【断面別】自動車交通量(A断面流出)'!E41)</f>
        <v>24</v>
      </c>
      <c r="F41" s="93">
        <f>SUM('【断面別】自動車交通量(A断面流入)'!F41,'【断面別】自動車交通量(A断面流出)'!F41)</f>
        <v>2</v>
      </c>
      <c r="G41" s="93">
        <f>SUM('【断面別】自動車交通量(A断面流入)'!G41,'【断面別】自動車交通量(A断面流出)'!G41)</f>
        <v>2</v>
      </c>
      <c r="H41" s="93">
        <f t="shared" si="10"/>
        <v>220</v>
      </c>
      <c r="I41" s="93">
        <f t="shared" si="11"/>
        <v>4</v>
      </c>
      <c r="J41" s="93">
        <f t="shared" si="12"/>
        <v>224</v>
      </c>
      <c r="K41" s="92">
        <f t="shared" si="3"/>
        <v>1.8</v>
      </c>
      <c r="L41" s="91">
        <f t="shared" si="4"/>
        <v>1.5</v>
      </c>
    </row>
    <row r="42" spans="2:12" ht="14.45" customHeight="1">
      <c r="B42" s="96" t="s">
        <v>85</v>
      </c>
      <c r="C42" s="95"/>
      <c r="D42" s="94">
        <f>SUM('【断面別】自動車交通量(A断面流入)'!D42,'【断面別】自動車交通量(A断面流出)'!D42)</f>
        <v>193</v>
      </c>
      <c r="E42" s="93">
        <f>SUM('【断面別】自動車交通量(A断面流入)'!E42,'【断面別】自動車交通量(A断面流出)'!E42)</f>
        <v>20</v>
      </c>
      <c r="F42" s="93">
        <f>SUM('【断面別】自動車交通量(A断面流入)'!F42,'【断面別】自動車交通量(A断面流出)'!F42)</f>
        <v>3</v>
      </c>
      <c r="G42" s="93">
        <f>SUM('【断面別】自動車交通量(A断面流入)'!G42,'【断面別】自動車交通量(A断面流出)'!G42)</f>
        <v>2</v>
      </c>
      <c r="H42" s="93">
        <f t="shared" si="10"/>
        <v>213</v>
      </c>
      <c r="I42" s="93">
        <f t="shared" si="11"/>
        <v>5</v>
      </c>
      <c r="J42" s="93">
        <f t="shared" si="12"/>
        <v>218</v>
      </c>
      <c r="K42" s="92">
        <f t="shared" si="3"/>
        <v>2.2999999999999998</v>
      </c>
      <c r="L42" s="91">
        <f t="shared" si="4"/>
        <v>1.4</v>
      </c>
    </row>
    <row r="43" spans="2:12" ht="14.45" customHeight="1">
      <c r="B43" s="90" t="s">
        <v>151</v>
      </c>
      <c r="C43" s="89"/>
      <c r="D43" s="88">
        <f>SUM('【断面別】自動車交通量(A断面流入)'!D43,'【断面別】自動車交通量(A断面流出)'!D43)</f>
        <v>178</v>
      </c>
      <c r="E43" s="87">
        <f>SUM('【断面別】自動車交通量(A断面流入)'!E43,'【断面別】自動車交通量(A断面流出)'!E43)</f>
        <v>15</v>
      </c>
      <c r="F43" s="87">
        <f>SUM('【断面別】自動車交通量(A断面流入)'!F43,'【断面別】自動車交通量(A断面流出)'!F43)</f>
        <v>0</v>
      </c>
      <c r="G43" s="87">
        <f>SUM('【断面別】自動車交通量(A断面流入)'!G43,'【断面別】自動車交通量(A断面流出)'!G43)</f>
        <v>3</v>
      </c>
      <c r="H43" s="87">
        <f t="shared" si="10"/>
        <v>193</v>
      </c>
      <c r="I43" s="87">
        <f t="shared" si="11"/>
        <v>3</v>
      </c>
      <c r="J43" s="87">
        <f t="shared" si="12"/>
        <v>196</v>
      </c>
      <c r="K43" s="86">
        <f t="shared" si="3"/>
        <v>1.5</v>
      </c>
      <c r="L43" s="85">
        <f t="shared" si="4"/>
        <v>1.3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1155</v>
      </c>
      <c r="E44" s="81">
        <f t="shared" si="13"/>
        <v>128</v>
      </c>
      <c r="F44" s="81">
        <f t="shared" si="13"/>
        <v>13</v>
      </c>
      <c r="G44" s="81">
        <f t="shared" si="13"/>
        <v>12</v>
      </c>
      <c r="H44" s="81">
        <f t="shared" si="13"/>
        <v>1283</v>
      </c>
      <c r="I44" s="81">
        <f t="shared" si="13"/>
        <v>25</v>
      </c>
      <c r="J44" s="81">
        <f t="shared" si="13"/>
        <v>1308</v>
      </c>
      <c r="K44" s="80">
        <f t="shared" si="3"/>
        <v>1.9</v>
      </c>
      <c r="L44" s="79">
        <f t="shared" si="4"/>
        <v>8.6</v>
      </c>
    </row>
    <row r="45" spans="2:12" ht="14.45" customHeight="1" thickTop="1">
      <c r="B45" s="102" t="s">
        <v>82</v>
      </c>
      <c r="C45" s="101"/>
      <c r="D45" s="100">
        <f>SUM('【断面別】自動車交通量(A断面流入)'!D45,'【断面別】自動車交通量(A断面流出)'!D45)</f>
        <v>219</v>
      </c>
      <c r="E45" s="99">
        <f>SUM('【断面別】自動車交通量(A断面流入)'!E45,'【断面別】自動車交通量(A断面流出)'!E45)</f>
        <v>28</v>
      </c>
      <c r="F45" s="99">
        <f>SUM('【断面別】自動車交通量(A断面流入)'!F45,'【断面別】自動車交通量(A断面流出)'!F45)</f>
        <v>2</v>
      </c>
      <c r="G45" s="99">
        <f>SUM('【断面別】自動車交通量(A断面流入)'!G45,'【断面別】自動車交通量(A断面流出)'!G45)</f>
        <v>0</v>
      </c>
      <c r="H45" s="99">
        <f t="shared" ref="H45:H50" si="14">SUM(D45:E45)</f>
        <v>247</v>
      </c>
      <c r="I45" s="99">
        <f t="shared" ref="I45:I50" si="15">SUM(F45:G45)</f>
        <v>2</v>
      </c>
      <c r="J45" s="99">
        <f t="shared" ref="J45:J50" si="16">SUM(H45:I45)</f>
        <v>249</v>
      </c>
      <c r="K45" s="98">
        <f t="shared" si="3"/>
        <v>0.8</v>
      </c>
      <c r="L45" s="97">
        <f t="shared" si="4"/>
        <v>1.6</v>
      </c>
    </row>
    <row r="46" spans="2:12" ht="14.45" customHeight="1">
      <c r="B46" s="96" t="s">
        <v>81</v>
      </c>
      <c r="C46" s="95"/>
      <c r="D46" s="94">
        <f>SUM('【断面別】自動車交通量(A断面流入)'!D46,'【断面別】自動車交通量(A断面流出)'!D46)</f>
        <v>195</v>
      </c>
      <c r="E46" s="93">
        <f>SUM('【断面別】自動車交通量(A断面流入)'!E46,'【断面別】自動車交通量(A断面流出)'!E46)</f>
        <v>13</v>
      </c>
      <c r="F46" s="93">
        <f>SUM('【断面別】自動車交通量(A断面流入)'!F46,'【断面別】自動車交通量(A断面流出)'!F46)</f>
        <v>2</v>
      </c>
      <c r="G46" s="93">
        <f>SUM('【断面別】自動車交通量(A断面流入)'!G46,'【断面別】自動車交通量(A断面流出)'!G46)</f>
        <v>2</v>
      </c>
      <c r="H46" s="93">
        <f t="shared" si="14"/>
        <v>208</v>
      </c>
      <c r="I46" s="93">
        <f t="shared" si="15"/>
        <v>4</v>
      </c>
      <c r="J46" s="93">
        <f t="shared" si="16"/>
        <v>212</v>
      </c>
      <c r="K46" s="92">
        <f t="shared" si="3"/>
        <v>1.9</v>
      </c>
      <c r="L46" s="91">
        <f t="shared" si="4"/>
        <v>1.4</v>
      </c>
    </row>
    <row r="47" spans="2:12" ht="14.45" customHeight="1">
      <c r="B47" s="96" t="s">
        <v>80</v>
      </c>
      <c r="C47" s="95"/>
      <c r="D47" s="94">
        <f>SUM('【断面別】自動車交通量(A断面流入)'!D47,'【断面別】自動車交通量(A断面流出)'!D47)</f>
        <v>210</v>
      </c>
      <c r="E47" s="93">
        <f>SUM('【断面別】自動車交通量(A断面流入)'!E47,'【断面別】自動車交通量(A断面流出)'!E47)</f>
        <v>17</v>
      </c>
      <c r="F47" s="93">
        <f>SUM('【断面別】自動車交通量(A断面流入)'!F47,'【断面別】自動車交通量(A断面流出)'!F47)</f>
        <v>2</v>
      </c>
      <c r="G47" s="93">
        <f>SUM('【断面別】自動車交通量(A断面流入)'!G47,'【断面別】自動車交通量(A断面流出)'!G47)</f>
        <v>1</v>
      </c>
      <c r="H47" s="93">
        <f t="shared" si="14"/>
        <v>227</v>
      </c>
      <c r="I47" s="93">
        <f t="shared" si="15"/>
        <v>3</v>
      </c>
      <c r="J47" s="93">
        <f t="shared" si="16"/>
        <v>230</v>
      </c>
      <c r="K47" s="92">
        <f t="shared" si="3"/>
        <v>1.3</v>
      </c>
      <c r="L47" s="91">
        <f t="shared" si="4"/>
        <v>1.5</v>
      </c>
    </row>
    <row r="48" spans="2:12" ht="14.45" customHeight="1">
      <c r="B48" s="96" t="s">
        <v>79</v>
      </c>
      <c r="C48" s="95"/>
      <c r="D48" s="94">
        <f>SUM('【断面別】自動車交通量(A断面流入)'!D48,'【断面別】自動車交通量(A断面流出)'!D48)</f>
        <v>221</v>
      </c>
      <c r="E48" s="93">
        <f>SUM('【断面別】自動車交通量(A断面流入)'!E48,'【断面別】自動車交通量(A断面流出)'!E48)</f>
        <v>21</v>
      </c>
      <c r="F48" s="93">
        <f>SUM('【断面別】自動車交通量(A断面流入)'!F48,'【断面別】自動車交通量(A断面流出)'!F48)</f>
        <v>1</v>
      </c>
      <c r="G48" s="93">
        <f>SUM('【断面別】自動車交通量(A断面流入)'!G48,'【断面別】自動車交通量(A断面流出)'!G48)</f>
        <v>2</v>
      </c>
      <c r="H48" s="93">
        <f t="shared" si="14"/>
        <v>242</v>
      </c>
      <c r="I48" s="93">
        <f t="shared" si="15"/>
        <v>3</v>
      </c>
      <c r="J48" s="93">
        <f t="shared" si="16"/>
        <v>245</v>
      </c>
      <c r="K48" s="92">
        <f t="shared" si="3"/>
        <v>1.2</v>
      </c>
      <c r="L48" s="91">
        <f t="shared" si="4"/>
        <v>1.6</v>
      </c>
    </row>
    <row r="49" spans="2:13" ht="14.45" customHeight="1">
      <c r="B49" s="96" t="s">
        <v>78</v>
      </c>
      <c r="C49" s="95"/>
      <c r="D49" s="94">
        <f>SUM('【断面別】自動車交通量(A断面流入)'!D49,'【断面別】自動車交通量(A断面流出)'!D49)</f>
        <v>209</v>
      </c>
      <c r="E49" s="93">
        <f>SUM('【断面別】自動車交通量(A断面流入)'!E49,'【断面別】自動車交通量(A断面流出)'!E49)</f>
        <v>22</v>
      </c>
      <c r="F49" s="93">
        <f>SUM('【断面別】自動車交通量(A断面流入)'!F49,'【断面別】自動車交通量(A断面流出)'!F49)</f>
        <v>2</v>
      </c>
      <c r="G49" s="93">
        <f>SUM('【断面別】自動車交通量(A断面流入)'!G49,'【断面別】自動車交通量(A断面流出)'!G49)</f>
        <v>4</v>
      </c>
      <c r="H49" s="93">
        <f t="shared" si="14"/>
        <v>231</v>
      </c>
      <c r="I49" s="93">
        <f t="shared" si="15"/>
        <v>6</v>
      </c>
      <c r="J49" s="93">
        <f t="shared" si="16"/>
        <v>237</v>
      </c>
      <c r="K49" s="92">
        <f t="shared" si="3"/>
        <v>2.5</v>
      </c>
      <c r="L49" s="91">
        <f t="shared" si="4"/>
        <v>1.6</v>
      </c>
    </row>
    <row r="50" spans="2:13" ht="14.45" customHeight="1">
      <c r="B50" s="90" t="s">
        <v>150</v>
      </c>
      <c r="C50" s="89"/>
      <c r="D50" s="88">
        <f>SUM('【断面別】自動車交通量(A断面流入)'!D50,'【断面別】自動車交通量(A断面流出)'!D50)</f>
        <v>192</v>
      </c>
      <c r="E50" s="87">
        <f>SUM('【断面別】自動車交通量(A断面流入)'!E50,'【断面別】自動車交通量(A断面流出)'!E50)</f>
        <v>22</v>
      </c>
      <c r="F50" s="87">
        <f>SUM('【断面別】自動車交通量(A断面流入)'!F50,'【断面別】自動車交通量(A断面流出)'!F50)</f>
        <v>2</v>
      </c>
      <c r="G50" s="87">
        <f>SUM('【断面別】自動車交通量(A断面流入)'!G50,'【断面別】自動車交通量(A断面流出)'!G50)</f>
        <v>2</v>
      </c>
      <c r="H50" s="87">
        <f t="shared" si="14"/>
        <v>214</v>
      </c>
      <c r="I50" s="87">
        <f t="shared" si="15"/>
        <v>4</v>
      </c>
      <c r="J50" s="87">
        <f t="shared" si="16"/>
        <v>218</v>
      </c>
      <c r="K50" s="86">
        <f t="shared" si="3"/>
        <v>1.8</v>
      </c>
      <c r="L50" s="85">
        <f t="shared" si="4"/>
        <v>1.4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1246</v>
      </c>
      <c r="E51" s="81">
        <f t="shared" si="17"/>
        <v>123</v>
      </c>
      <c r="F51" s="81">
        <f t="shared" si="17"/>
        <v>11</v>
      </c>
      <c r="G51" s="81">
        <f t="shared" si="17"/>
        <v>11</v>
      </c>
      <c r="H51" s="81">
        <f t="shared" si="17"/>
        <v>1369</v>
      </c>
      <c r="I51" s="81">
        <f t="shared" si="17"/>
        <v>22</v>
      </c>
      <c r="J51" s="81">
        <f t="shared" si="17"/>
        <v>1391</v>
      </c>
      <c r="K51" s="80">
        <f t="shared" si="3"/>
        <v>1.6</v>
      </c>
      <c r="L51" s="79">
        <f t="shared" si="4"/>
        <v>9.1999999999999993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12792</v>
      </c>
      <c r="E52" s="75">
        <f t="shared" si="18"/>
        <v>1831</v>
      </c>
      <c r="F52" s="75">
        <f t="shared" si="18"/>
        <v>379</v>
      </c>
      <c r="G52" s="75">
        <f t="shared" si="18"/>
        <v>152</v>
      </c>
      <c r="H52" s="75">
        <f t="shared" si="18"/>
        <v>14623</v>
      </c>
      <c r="I52" s="75">
        <f t="shared" si="18"/>
        <v>531</v>
      </c>
      <c r="J52" s="75">
        <f t="shared" si="18"/>
        <v>15154</v>
      </c>
      <c r="K52" s="74">
        <f t="shared" si="3"/>
        <v>3.5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2:N54"/>
  <sheetViews>
    <sheetView showGridLines="0" zoomScaleNormal="100" zoomScaleSheetLayoutView="100" workbookViewId="0">
      <selection activeCell="N23" sqref="N23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178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177</v>
      </c>
      <c r="C16" s="101"/>
      <c r="D16" s="100">
        <f>SUM('【方向別】自動車交通量(4)'!D16,'【方向別】自動車交通量(5)'!D16,'【方向別】自動車交通量(6)'!D16,'【方向別】自動車交通量(13)'!D16)</f>
        <v>211</v>
      </c>
      <c r="E16" s="99">
        <f>SUM('【方向別】自動車交通量(4)'!E16,'【方向別】自動車交通量(5)'!E16,'【方向別】自動車交通量(6)'!E16,'【方向別】自動車交通量(13)'!E16)</f>
        <v>27</v>
      </c>
      <c r="F16" s="99">
        <f>SUM('【方向別】自動車交通量(4)'!F16,'【方向別】自動車交通量(5)'!F16,'【方向別】自動車交通量(6)'!F16,'【方向別】自動車交通量(13)'!F16)</f>
        <v>6</v>
      </c>
      <c r="G16" s="99">
        <f>SUM('【方向別】自動車交通量(4)'!G16,'【方向別】自動車交通量(5)'!G16,'【方向別】自動車交通量(6)'!G16,'【方向別】自動車交通量(13)'!G16)</f>
        <v>0</v>
      </c>
      <c r="H16" s="99">
        <f t="shared" ref="H16:H21" si="0">SUM(D16:E16)</f>
        <v>238</v>
      </c>
      <c r="I16" s="99">
        <f t="shared" ref="I16:I21" si="1">SUM(F16:G16)</f>
        <v>6</v>
      </c>
      <c r="J16" s="99">
        <f t="shared" ref="J16:J21" si="2">SUM(H16:I16)</f>
        <v>244</v>
      </c>
      <c r="K16" s="98">
        <f t="shared" ref="K16:K52" si="3">IF(J16=0,0,ROUND(I16/J16*100,1))</f>
        <v>2.5</v>
      </c>
      <c r="L16" s="97">
        <f t="shared" ref="L16:L52" si="4">IF(J16=0,0,ROUND(J16/$J$52*100,1))</f>
        <v>2.2000000000000002</v>
      </c>
    </row>
    <row r="17" spans="2:12" ht="14.45" customHeight="1">
      <c r="B17" s="96" t="s">
        <v>176</v>
      </c>
      <c r="C17" s="95"/>
      <c r="D17" s="94">
        <f>SUM('【方向別】自動車交通量(4)'!D17,'【方向別】自動車交通量(5)'!D17,'【方向別】自動車交通量(6)'!D17,'【方向別】自動車交通量(13)'!D17)</f>
        <v>189</v>
      </c>
      <c r="E17" s="93">
        <f>SUM('【方向別】自動車交通量(4)'!E17,'【方向別】自動車交通量(5)'!E17,'【方向別】自動車交通量(6)'!E17,'【方向別】自動車交通量(13)'!E17)</f>
        <v>31</v>
      </c>
      <c r="F17" s="93">
        <f>SUM('【方向別】自動車交通量(4)'!F17,'【方向別】自動車交通量(5)'!F17,'【方向別】自動車交通量(6)'!F17,'【方向別】自動車交通量(13)'!F17)</f>
        <v>5</v>
      </c>
      <c r="G17" s="93">
        <f>SUM('【方向別】自動車交通量(4)'!G17,'【方向別】自動車交通量(5)'!G17,'【方向別】自動車交通量(6)'!G17,'【方向別】自動車交通量(13)'!G17)</f>
        <v>1</v>
      </c>
      <c r="H17" s="93">
        <f t="shared" si="0"/>
        <v>220</v>
      </c>
      <c r="I17" s="93">
        <f t="shared" si="1"/>
        <v>6</v>
      </c>
      <c r="J17" s="93">
        <f t="shared" si="2"/>
        <v>226</v>
      </c>
      <c r="K17" s="92">
        <f t="shared" si="3"/>
        <v>2.7</v>
      </c>
      <c r="L17" s="91">
        <f t="shared" si="4"/>
        <v>2.1</v>
      </c>
    </row>
    <row r="18" spans="2:12" ht="14.45" customHeight="1">
      <c r="B18" s="96" t="s">
        <v>175</v>
      </c>
      <c r="C18" s="95"/>
      <c r="D18" s="94">
        <f>SUM('【方向別】自動車交通量(4)'!D18,'【方向別】自動車交通量(5)'!D18,'【方向別】自動車交通量(6)'!D18,'【方向別】自動車交通量(13)'!D18)</f>
        <v>167</v>
      </c>
      <c r="E18" s="93">
        <f>SUM('【方向別】自動車交通量(4)'!E18,'【方向別】自動車交通量(5)'!E18,'【方向別】自動車交通量(6)'!E18,'【方向別】自動車交通量(13)'!E18)</f>
        <v>18</v>
      </c>
      <c r="F18" s="93">
        <f>SUM('【方向別】自動車交通量(4)'!F18,'【方向別】自動車交通量(5)'!F18,'【方向別】自動車交通量(6)'!F18,'【方向別】自動車交通量(13)'!F18)</f>
        <v>6</v>
      </c>
      <c r="G18" s="93">
        <f>SUM('【方向別】自動車交通量(4)'!G18,'【方向別】自動車交通量(5)'!G18,'【方向別】自動車交通量(6)'!G18,'【方向別】自動車交通量(13)'!G18)</f>
        <v>0</v>
      </c>
      <c r="H18" s="93">
        <f t="shared" si="0"/>
        <v>185</v>
      </c>
      <c r="I18" s="93">
        <f t="shared" si="1"/>
        <v>6</v>
      </c>
      <c r="J18" s="93">
        <f t="shared" si="2"/>
        <v>191</v>
      </c>
      <c r="K18" s="92">
        <f t="shared" si="3"/>
        <v>3.1</v>
      </c>
      <c r="L18" s="91">
        <f t="shared" si="4"/>
        <v>1.7</v>
      </c>
    </row>
    <row r="19" spans="2:12" ht="14.45" customHeight="1">
      <c r="B19" s="96" t="s">
        <v>174</v>
      </c>
      <c r="C19" s="95"/>
      <c r="D19" s="94">
        <f>SUM('【方向別】自動車交通量(4)'!D19,'【方向別】自動車交通量(5)'!D19,'【方向別】自動車交通量(6)'!D19,'【方向別】自動車交通量(13)'!D19)</f>
        <v>181</v>
      </c>
      <c r="E19" s="93">
        <f>SUM('【方向別】自動車交通量(4)'!E19,'【方向別】自動車交通量(5)'!E19,'【方向別】自動車交通量(6)'!E19,'【方向別】自動車交通量(13)'!E19)</f>
        <v>30</v>
      </c>
      <c r="F19" s="93">
        <f>SUM('【方向別】自動車交通量(4)'!F19,'【方向別】自動車交通量(5)'!F19,'【方向別】自動車交通量(6)'!F19,'【方向別】自動車交通量(13)'!F19)</f>
        <v>5</v>
      </c>
      <c r="G19" s="93">
        <f>SUM('【方向別】自動車交通量(4)'!G19,'【方向別】自動車交通量(5)'!G19,'【方向別】自動車交通量(6)'!G19,'【方向別】自動車交通量(13)'!G19)</f>
        <v>1</v>
      </c>
      <c r="H19" s="93">
        <f t="shared" si="0"/>
        <v>211</v>
      </c>
      <c r="I19" s="93">
        <f t="shared" si="1"/>
        <v>6</v>
      </c>
      <c r="J19" s="93">
        <f t="shared" si="2"/>
        <v>217</v>
      </c>
      <c r="K19" s="92">
        <f t="shared" si="3"/>
        <v>2.8</v>
      </c>
      <c r="L19" s="91">
        <f t="shared" si="4"/>
        <v>2</v>
      </c>
    </row>
    <row r="20" spans="2:12" ht="14.45" customHeight="1">
      <c r="B20" s="96" t="s">
        <v>173</v>
      </c>
      <c r="C20" s="95"/>
      <c r="D20" s="94">
        <f>SUM('【方向別】自動車交通量(4)'!D20,'【方向別】自動車交通量(5)'!D20,'【方向別】自動車交通量(6)'!D20,'【方向別】自動車交通量(13)'!D20)</f>
        <v>146</v>
      </c>
      <c r="E20" s="93">
        <f>SUM('【方向別】自動車交通量(4)'!E20,'【方向別】自動車交通量(5)'!E20,'【方向別】自動車交通量(6)'!E20,'【方向別】自動車交通量(13)'!E20)</f>
        <v>27</v>
      </c>
      <c r="F20" s="93">
        <f>SUM('【方向別】自動車交通量(4)'!F20,'【方向別】自動車交通量(5)'!F20,'【方向別】自動車交通量(6)'!F20,'【方向別】自動車交通量(13)'!F20)</f>
        <v>3</v>
      </c>
      <c r="G20" s="93">
        <f>SUM('【方向別】自動車交通量(4)'!G20,'【方向別】自動車交通量(5)'!G20,'【方向別】自動車交通量(6)'!G20,'【方向別】自動車交通量(13)'!G20)</f>
        <v>1</v>
      </c>
      <c r="H20" s="93">
        <f t="shared" si="0"/>
        <v>173</v>
      </c>
      <c r="I20" s="93">
        <f t="shared" si="1"/>
        <v>4</v>
      </c>
      <c r="J20" s="93">
        <f t="shared" si="2"/>
        <v>177</v>
      </c>
      <c r="K20" s="92">
        <f t="shared" si="3"/>
        <v>2.2999999999999998</v>
      </c>
      <c r="L20" s="91">
        <f t="shared" si="4"/>
        <v>1.6</v>
      </c>
    </row>
    <row r="21" spans="2:12" ht="14.45" customHeight="1">
      <c r="B21" s="90" t="s">
        <v>172</v>
      </c>
      <c r="C21" s="89"/>
      <c r="D21" s="88">
        <f>SUM('【方向別】自動車交通量(4)'!D21,'【方向別】自動車交通量(5)'!D21,'【方向別】自動車交通量(6)'!D21,'【方向別】自動車交通量(13)'!D21)</f>
        <v>165</v>
      </c>
      <c r="E21" s="87">
        <f>SUM('【方向別】自動車交通量(4)'!E21,'【方向別】自動車交通量(5)'!E21,'【方向別】自動車交通量(6)'!E21,'【方向別】自動車交通量(13)'!E21)</f>
        <v>28</v>
      </c>
      <c r="F21" s="87">
        <f>SUM('【方向別】自動車交通量(4)'!F21,'【方向別】自動車交通量(5)'!F21,'【方向別】自動車交通量(6)'!F21,'【方向別】自動車交通量(13)'!F21)</f>
        <v>11</v>
      </c>
      <c r="G21" s="87">
        <f>SUM('【方向別】自動車交通量(4)'!G21,'【方向別】自動車交通量(5)'!G21,'【方向別】自動車交通量(6)'!G21,'【方向別】自動車交通量(13)'!G21)</f>
        <v>2</v>
      </c>
      <c r="H21" s="87">
        <f t="shared" si="0"/>
        <v>193</v>
      </c>
      <c r="I21" s="87">
        <f t="shared" si="1"/>
        <v>13</v>
      </c>
      <c r="J21" s="87">
        <f t="shared" si="2"/>
        <v>206</v>
      </c>
      <c r="K21" s="86">
        <f t="shared" si="3"/>
        <v>6.3</v>
      </c>
      <c r="L21" s="85">
        <f t="shared" si="4"/>
        <v>1.9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1059</v>
      </c>
      <c r="E22" s="81">
        <f t="shared" si="5"/>
        <v>161</v>
      </c>
      <c r="F22" s="81">
        <f t="shared" si="5"/>
        <v>36</v>
      </c>
      <c r="G22" s="81">
        <f t="shared" si="5"/>
        <v>5</v>
      </c>
      <c r="H22" s="81">
        <f t="shared" si="5"/>
        <v>1220</v>
      </c>
      <c r="I22" s="81">
        <f t="shared" si="5"/>
        <v>41</v>
      </c>
      <c r="J22" s="81">
        <f t="shared" si="5"/>
        <v>1261</v>
      </c>
      <c r="K22" s="80">
        <f t="shared" si="3"/>
        <v>3.3</v>
      </c>
      <c r="L22" s="79">
        <f t="shared" si="4"/>
        <v>11.5</v>
      </c>
    </row>
    <row r="23" spans="2:12" ht="14.45" customHeight="1" thickTop="1">
      <c r="B23" s="102" t="s">
        <v>110</v>
      </c>
      <c r="C23" s="101"/>
      <c r="D23" s="100">
        <f>SUM('【方向別】自動車交通量(4)'!D23,'【方向別】自動車交通量(5)'!D23,'【方向別】自動車交通量(6)'!D23,'【方向別】自動車交通量(13)'!D23)</f>
        <v>196</v>
      </c>
      <c r="E23" s="99">
        <f>SUM('【方向別】自動車交通量(4)'!E23,'【方向別】自動車交通量(5)'!E23,'【方向別】自動車交通量(6)'!E23,'【方向別】自動車交通量(13)'!E23)</f>
        <v>24</v>
      </c>
      <c r="F23" s="99">
        <f>SUM('【方向別】自動車交通量(4)'!F23,'【方向別】自動車交通量(5)'!F23,'【方向別】自動車交通量(6)'!F23,'【方向別】自動車交通量(13)'!F23)</f>
        <v>9</v>
      </c>
      <c r="G23" s="99">
        <f>SUM('【方向別】自動車交通量(4)'!G23,'【方向別】自動車交通量(5)'!G23,'【方向別】自動車交通量(6)'!G23,'【方向別】自動車交通量(13)'!G23)</f>
        <v>3</v>
      </c>
      <c r="H23" s="99">
        <f t="shared" ref="H23:H28" si="6">SUM(D23:E23)</f>
        <v>220</v>
      </c>
      <c r="I23" s="99">
        <f t="shared" ref="I23:I28" si="7">SUM(F23:G23)</f>
        <v>12</v>
      </c>
      <c r="J23" s="99">
        <f t="shared" ref="J23:J28" si="8">SUM(H23:I23)</f>
        <v>232</v>
      </c>
      <c r="K23" s="98">
        <f t="shared" si="3"/>
        <v>5.2</v>
      </c>
      <c r="L23" s="97">
        <f t="shared" si="4"/>
        <v>2.1</v>
      </c>
    </row>
    <row r="24" spans="2:12" ht="14.45" customHeight="1">
      <c r="B24" s="96" t="s">
        <v>109</v>
      </c>
      <c r="C24" s="95"/>
      <c r="D24" s="94">
        <f>SUM('【方向別】自動車交通量(4)'!D24,'【方向別】自動車交通量(5)'!D24,'【方向別】自動車交通量(6)'!D24,'【方向別】自動車交通量(13)'!D24)</f>
        <v>114</v>
      </c>
      <c r="E24" s="93">
        <f>SUM('【方向別】自動車交通量(4)'!E24,'【方向別】自動車交通量(5)'!E24,'【方向別】自動車交通量(6)'!E24,'【方向別】自動車交通量(13)'!E24)</f>
        <v>19</v>
      </c>
      <c r="F24" s="93">
        <f>SUM('【方向別】自動車交通量(4)'!F24,'【方向別】自動車交通量(5)'!F24,'【方向別】自動車交通量(6)'!F24,'【方向別】自動車交通量(13)'!F24)</f>
        <v>9</v>
      </c>
      <c r="G24" s="93">
        <f>SUM('【方向別】自動車交通量(4)'!G24,'【方向別】自動車交通量(5)'!G24,'【方向別】自動車交通量(6)'!G24,'【方向別】自動車交通量(13)'!G24)</f>
        <v>1</v>
      </c>
      <c r="H24" s="93">
        <f t="shared" si="6"/>
        <v>133</v>
      </c>
      <c r="I24" s="93">
        <f t="shared" si="7"/>
        <v>10</v>
      </c>
      <c r="J24" s="93">
        <f t="shared" si="8"/>
        <v>143</v>
      </c>
      <c r="K24" s="92">
        <f t="shared" si="3"/>
        <v>7</v>
      </c>
      <c r="L24" s="91">
        <f t="shared" si="4"/>
        <v>1.3</v>
      </c>
    </row>
    <row r="25" spans="2:12" ht="14.45" customHeight="1">
      <c r="B25" s="96" t="s">
        <v>108</v>
      </c>
      <c r="C25" s="95"/>
      <c r="D25" s="94">
        <f>SUM('【方向別】自動車交通量(4)'!D25,'【方向別】自動車交通量(5)'!D25,'【方向別】自動車交通量(6)'!D25,'【方向別】自動車交通量(13)'!D25)</f>
        <v>117</v>
      </c>
      <c r="E25" s="93">
        <f>SUM('【方向別】自動車交通量(4)'!E25,'【方向別】自動車交通量(5)'!E25,'【方向別】自動車交通量(6)'!E25,'【方向別】自動車交通量(13)'!E25)</f>
        <v>15</v>
      </c>
      <c r="F25" s="93">
        <f>SUM('【方向別】自動車交通量(4)'!F25,'【方向別】自動車交通量(5)'!F25,'【方向別】自動車交通量(6)'!F25,'【方向別】自動車交通量(13)'!F25)</f>
        <v>5</v>
      </c>
      <c r="G25" s="93">
        <f>SUM('【方向別】自動車交通量(4)'!G25,'【方向別】自動車交通量(5)'!G25,'【方向別】自動車交通量(6)'!G25,'【方向別】自動車交通量(13)'!G25)</f>
        <v>3</v>
      </c>
      <c r="H25" s="93">
        <f t="shared" si="6"/>
        <v>132</v>
      </c>
      <c r="I25" s="93">
        <f t="shared" si="7"/>
        <v>8</v>
      </c>
      <c r="J25" s="93">
        <f t="shared" si="8"/>
        <v>140</v>
      </c>
      <c r="K25" s="92">
        <f t="shared" si="3"/>
        <v>5.7</v>
      </c>
      <c r="L25" s="91">
        <f t="shared" si="4"/>
        <v>1.3</v>
      </c>
    </row>
    <row r="26" spans="2:12" ht="14.45" customHeight="1">
      <c r="B26" s="96" t="s">
        <v>107</v>
      </c>
      <c r="C26" s="95"/>
      <c r="D26" s="94">
        <f>SUM('【方向別】自動車交通量(4)'!D26,'【方向別】自動車交通量(5)'!D26,'【方向別】自動車交通量(6)'!D26,'【方向別】自動車交通量(13)'!D26)</f>
        <v>168</v>
      </c>
      <c r="E26" s="93">
        <f>SUM('【方向別】自動車交通量(4)'!E26,'【方向別】自動車交通量(5)'!E26,'【方向別】自動車交通量(6)'!E26,'【方向別】自動車交通量(13)'!E26)</f>
        <v>22</v>
      </c>
      <c r="F26" s="93">
        <f>SUM('【方向別】自動車交通量(4)'!F26,'【方向別】自動車交通量(5)'!F26,'【方向別】自動車交通量(6)'!F26,'【方向別】自動車交通量(13)'!F26)</f>
        <v>14</v>
      </c>
      <c r="G26" s="93">
        <f>SUM('【方向別】自動車交通量(4)'!G26,'【方向別】自動車交通量(5)'!G26,'【方向別】自動車交通量(6)'!G26,'【方向別】自動車交通量(13)'!G26)</f>
        <v>0</v>
      </c>
      <c r="H26" s="93">
        <f t="shared" si="6"/>
        <v>190</v>
      </c>
      <c r="I26" s="93">
        <f t="shared" si="7"/>
        <v>14</v>
      </c>
      <c r="J26" s="93">
        <f t="shared" si="8"/>
        <v>204</v>
      </c>
      <c r="K26" s="92">
        <f t="shared" si="3"/>
        <v>6.9</v>
      </c>
      <c r="L26" s="91">
        <f t="shared" si="4"/>
        <v>1.9</v>
      </c>
    </row>
    <row r="27" spans="2:12" ht="14.45" customHeight="1">
      <c r="B27" s="96" t="s">
        <v>106</v>
      </c>
      <c r="C27" s="95"/>
      <c r="D27" s="94">
        <f>SUM('【方向別】自動車交通量(4)'!D27,'【方向別】自動車交通量(5)'!D27,'【方向別】自動車交通量(6)'!D27,'【方向別】自動車交通量(13)'!D27)</f>
        <v>151</v>
      </c>
      <c r="E27" s="93">
        <f>SUM('【方向別】自動車交通量(4)'!E27,'【方向別】自動車交通量(5)'!E27,'【方向別】自動車交通量(6)'!E27,'【方向別】自動車交通量(13)'!E27)</f>
        <v>15</v>
      </c>
      <c r="F27" s="93">
        <f>SUM('【方向別】自動車交通量(4)'!F27,'【方向別】自動車交通量(5)'!F27,'【方向別】自動車交通量(6)'!F27,'【方向別】自動車交通量(13)'!F27)</f>
        <v>9</v>
      </c>
      <c r="G27" s="93">
        <f>SUM('【方向別】自動車交通量(4)'!G27,'【方向別】自動車交通量(5)'!G27,'【方向別】自動車交通量(6)'!G27,'【方向別】自動車交通量(13)'!G27)</f>
        <v>0</v>
      </c>
      <c r="H27" s="93">
        <f t="shared" si="6"/>
        <v>166</v>
      </c>
      <c r="I27" s="93">
        <f t="shared" si="7"/>
        <v>9</v>
      </c>
      <c r="J27" s="93">
        <f t="shared" si="8"/>
        <v>175</v>
      </c>
      <c r="K27" s="92">
        <f t="shared" si="3"/>
        <v>5.0999999999999996</v>
      </c>
      <c r="L27" s="91">
        <f t="shared" si="4"/>
        <v>1.6</v>
      </c>
    </row>
    <row r="28" spans="2:12" ht="14.45" customHeight="1">
      <c r="B28" s="90" t="s">
        <v>171</v>
      </c>
      <c r="C28" s="89"/>
      <c r="D28" s="88">
        <f>SUM('【方向別】自動車交通量(4)'!D28,'【方向別】自動車交通量(5)'!D28,'【方向別】自動車交通量(6)'!D28,'【方向別】自動車交通量(13)'!D28)</f>
        <v>166</v>
      </c>
      <c r="E28" s="87">
        <f>SUM('【方向別】自動車交通量(4)'!E28,'【方向別】自動車交通量(5)'!E28,'【方向別】自動車交通量(6)'!E28,'【方向別】自動車交通量(13)'!E28)</f>
        <v>20</v>
      </c>
      <c r="F28" s="87">
        <f>SUM('【方向別】自動車交通量(4)'!F28,'【方向別】自動車交通量(5)'!F28,'【方向別】自動車交通量(6)'!F28,'【方向別】自動車交通量(13)'!F28)</f>
        <v>21</v>
      </c>
      <c r="G28" s="87">
        <f>SUM('【方向別】自動車交通量(4)'!G28,'【方向別】自動車交通量(5)'!G28,'【方向別】自動車交通量(6)'!G28,'【方向別】自動車交通量(13)'!G28)</f>
        <v>0</v>
      </c>
      <c r="H28" s="87">
        <f t="shared" si="6"/>
        <v>186</v>
      </c>
      <c r="I28" s="87">
        <f t="shared" si="7"/>
        <v>21</v>
      </c>
      <c r="J28" s="87">
        <f t="shared" si="8"/>
        <v>207</v>
      </c>
      <c r="K28" s="86">
        <f t="shared" si="3"/>
        <v>10.1</v>
      </c>
      <c r="L28" s="85">
        <f t="shared" si="4"/>
        <v>1.9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912</v>
      </c>
      <c r="E29" s="81">
        <f t="shared" si="9"/>
        <v>115</v>
      </c>
      <c r="F29" s="81">
        <f t="shared" si="9"/>
        <v>67</v>
      </c>
      <c r="G29" s="81">
        <f t="shared" si="9"/>
        <v>7</v>
      </c>
      <c r="H29" s="81">
        <f t="shared" si="9"/>
        <v>1027</v>
      </c>
      <c r="I29" s="81">
        <f t="shared" si="9"/>
        <v>74</v>
      </c>
      <c r="J29" s="81">
        <f t="shared" si="9"/>
        <v>1101</v>
      </c>
      <c r="K29" s="80">
        <f t="shared" si="3"/>
        <v>6.7</v>
      </c>
      <c r="L29" s="79">
        <f t="shared" si="4"/>
        <v>10.1</v>
      </c>
    </row>
    <row r="30" spans="2:12" ht="14.45" customHeight="1" thickTop="1">
      <c r="B30" s="110" t="s">
        <v>170</v>
      </c>
      <c r="C30" s="109"/>
      <c r="D30" s="76">
        <f>SUM('【方向別】自動車交通量(4)'!D30,'【方向別】自動車交通量(5)'!D30,'【方向別】自動車交通量(6)'!D30,'【方向別】自動車交通量(13)'!D30)</f>
        <v>758</v>
      </c>
      <c r="E30" s="75">
        <f>SUM('【方向別】自動車交通量(4)'!E30,'【方向別】自動車交通量(5)'!E30,'【方向別】自動車交通量(6)'!E30,'【方向別】自動車交通量(13)'!E30)</f>
        <v>128</v>
      </c>
      <c r="F30" s="75">
        <f>SUM('【方向別】自動車交通量(4)'!F30,'【方向別】自動車交通量(5)'!F30,'【方向別】自動車交通量(6)'!F30,'【方向別】自動車交通量(13)'!F30)</f>
        <v>101</v>
      </c>
      <c r="G30" s="75">
        <f>SUM('【方向別】自動車交通量(4)'!G30,'【方向別】自動車交通量(5)'!G30,'【方向別】自動車交通量(6)'!G30,'【方向別】自動車交通量(13)'!G30)</f>
        <v>6</v>
      </c>
      <c r="H30" s="75">
        <f t="shared" ref="H30:H43" si="10">SUM(D30:E30)</f>
        <v>886</v>
      </c>
      <c r="I30" s="75">
        <f t="shared" ref="I30:I43" si="11">SUM(F30:G30)</f>
        <v>107</v>
      </c>
      <c r="J30" s="75">
        <f t="shared" ref="J30:J43" si="12">SUM(H30:I30)</f>
        <v>993</v>
      </c>
      <c r="K30" s="74">
        <f t="shared" si="3"/>
        <v>10.8</v>
      </c>
      <c r="L30" s="73">
        <f t="shared" si="4"/>
        <v>9.1</v>
      </c>
    </row>
    <row r="31" spans="2:12" ht="14.45" customHeight="1">
      <c r="B31" s="108" t="s">
        <v>169</v>
      </c>
      <c r="C31" s="107"/>
      <c r="D31" s="106">
        <f>SUM('【方向別】自動車交通量(4)'!D31,'【方向別】自動車交通量(5)'!D31,'【方向別】自動車交通量(6)'!D31,'【方向別】自動車交通量(13)'!D31)</f>
        <v>727</v>
      </c>
      <c r="E31" s="105">
        <f>SUM('【方向別】自動車交通量(4)'!E31,'【方向別】自動車交通量(5)'!E31,'【方向別】自動車交通量(6)'!E31,'【方向別】自動車交通量(13)'!E31)</f>
        <v>114</v>
      </c>
      <c r="F31" s="105">
        <f>SUM('【方向別】自動車交通量(4)'!F31,'【方向別】自動車交通量(5)'!F31,'【方向別】自動車交通量(6)'!F31,'【方向別】自動車交通量(13)'!F31)</f>
        <v>75</v>
      </c>
      <c r="G31" s="105">
        <f>SUM('【方向別】自動車交通量(4)'!G31,'【方向別】自動車交通量(5)'!G31,'【方向別】自動車交通量(6)'!G31,'【方向別】自動車交通量(13)'!G31)</f>
        <v>2</v>
      </c>
      <c r="H31" s="105">
        <f t="shared" si="10"/>
        <v>841</v>
      </c>
      <c r="I31" s="105">
        <f t="shared" si="11"/>
        <v>77</v>
      </c>
      <c r="J31" s="105">
        <f t="shared" si="12"/>
        <v>918</v>
      </c>
      <c r="K31" s="104">
        <f t="shared" si="3"/>
        <v>8.4</v>
      </c>
      <c r="L31" s="103">
        <f t="shared" si="4"/>
        <v>8.4</v>
      </c>
    </row>
    <row r="32" spans="2:12" ht="14.45" customHeight="1">
      <c r="B32" s="108" t="s">
        <v>168</v>
      </c>
      <c r="C32" s="107"/>
      <c r="D32" s="106">
        <f>SUM('【方向別】自動車交通量(4)'!D32,'【方向別】自動車交通量(5)'!D32,'【方向別】自動車交通量(6)'!D32,'【方向別】自動車交通量(13)'!D32)</f>
        <v>701</v>
      </c>
      <c r="E32" s="105">
        <f>SUM('【方向別】自動車交通量(4)'!E32,'【方向別】自動車交通量(5)'!E32,'【方向別】自動車交通量(6)'!E32,'【方向別】自動車交通量(13)'!E32)</f>
        <v>118</v>
      </c>
      <c r="F32" s="105">
        <f>SUM('【方向別】自動車交通量(4)'!F32,'【方向別】自動車交通量(5)'!F32,'【方向別】自動車交通量(6)'!F32,'【方向別】自動車交通量(13)'!F32)</f>
        <v>90</v>
      </c>
      <c r="G32" s="105">
        <f>SUM('【方向別】自動車交通量(4)'!G32,'【方向別】自動車交通量(5)'!G32,'【方向別】自動車交通量(6)'!G32,'【方向別】自動車交通量(13)'!G32)</f>
        <v>4</v>
      </c>
      <c r="H32" s="105">
        <f t="shared" si="10"/>
        <v>819</v>
      </c>
      <c r="I32" s="105">
        <f t="shared" si="11"/>
        <v>94</v>
      </c>
      <c r="J32" s="105">
        <f t="shared" si="12"/>
        <v>913</v>
      </c>
      <c r="K32" s="104">
        <f t="shared" si="3"/>
        <v>10.3</v>
      </c>
      <c r="L32" s="103">
        <f t="shared" si="4"/>
        <v>8.3000000000000007</v>
      </c>
    </row>
    <row r="33" spans="2:12" ht="14.45" customHeight="1">
      <c r="B33" s="108" t="s">
        <v>167</v>
      </c>
      <c r="C33" s="107"/>
      <c r="D33" s="106">
        <f>SUM('【方向別】自動車交通量(4)'!D33,'【方向別】自動車交通量(5)'!D33,'【方向別】自動車交通量(6)'!D33,'【方向別】自動車交通量(13)'!D33)</f>
        <v>661</v>
      </c>
      <c r="E33" s="105">
        <f>SUM('【方向別】自動車交通量(4)'!E33,'【方向別】自動車交通量(5)'!E33,'【方向別】自動車交通量(6)'!E33,'【方向別】自動車交通量(13)'!E33)</f>
        <v>104</v>
      </c>
      <c r="F33" s="105">
        <f>SUM('【方向別】自動車交通量(4)'!F33,'【方向別】自動車交通量(5)'!F33,'【方向別】自動車交通量(6)'!F33,'【方向別】自動車交通量(13)'!F33)</f>
        <v>69</v>
      </c>
      <c r="G33" s="105">
        <f>SUM('【方向別】自動車交通量(4)'!G33,'【方向別】自動車交通量(5)'!G33,'【方向別】自動車交通量(6)'!G33,'【方向別】自動車交通量(13)'!G33)</f>
        <v>5</v>
      </c>
      <c r="H33" s="105">
        <f t="shared" si="10"/>
        <v>765</v>
      </c>
      <c r="I33" s="105">
        <f t="shared" si="11"/>
        <v>74</v>
      </c>
      <c r="J33" s="105">
        <f t="shared" si="12"/>
        <v>839</v>
      </c>
      <c r="K33" s="104">
        <f t="shared" si="3"/>
        <v>8.8000000000000007</v>
      </c>
      <c r="L33" s="103">
        <f t="shared" si="4"/>
        <v>7.7</v>
      </c>
    </row>
    <row r="34" spans="2:12" ht="14.45" customHeight="1">
      <c r="B34" s="108" t="s">
        <v>166</v>
      </c>
      <c r="C34" s="107"/>
      <c r="D34" s="106">
        <f>SUM('【方向別】自動車交通量(4)'!D34,'【方向別】自動車交通量(5)'!D34,'【方向別】自動車交通量(6)'!D34,'【方向別】自動車交通量(13)'!D34)</f>
        <v>531</v>
      </c>
      <c r="E34" s="105">
        <f>SUM('【方向別】自動車交通量(4)'!E34,'【方向別】自動車交通量(5)'!E34,'【方向別】自動車交通量(6)'!E34,'【方向別】自動車交通量(13)'!E34)</f>
        <v>116</v>
      </c>
      <c r="F34" s="105">
        <f>SUM('【方向別】自動車交通量(4)'!F34,'【方向別】自動車交通量(5)'!F34,'【方向別】自動車交通量(6)'!F34,'【方向別】自動車交通量(13)'!F34)</f>
        <v>72</v>
      </c>
      <c r="G34" s="105">
        <f>SUM('【方向別】自動車交通量(4)'!G34,'【方向別】自動車交通量(5)'!G34,'【方向別】自動車交通量(6)'!G34,'【方向別】自動車交通量(13)'!G34)</f>
        <v>7</v>
      </c>
      <c r="H34" s="105">
        <f t="shared" si="10"/>
        <v>647</v>
      </c>
      <c r="I34" s="105">
        <f t="shared" si="11"/>
        <v>79</v>
      </c>
      <c r="J34" s="105">
        <f t="shared" si="12"/>
        <v>726</v>
      </c>
      <c r="K34" s="104">
        <f t="shared" si="3"/>
        <v>10.9</v>
      </c>
      <c r="L34" s="103">
        <f t="shared" si="4"/>
        <v>6.6</v>
      </c>
    </row>
    <row r="35" spans="2:12" ht="14.45" customHeight="1">
      <c r="B35" s="108" t="s">
        <v>165</v>
      </c>
      <c r="C35" s="107"/>
      <c r="D35" s="106">
        <f>SUM('【方向別】自動車交通量(4)'!D35,'【方向別】自動車交通量(5)'!D35,'【方向別】自動車交通量(6)'!D35,'【方向別】自動車交通量(13)'!D35)</f>
        <v>594</v>
      </c>
      <c r="E35" s="105">
        <f>SUM('【方向別】自動車交通量(4)'!E35,'【方向別】自動車交通量(5)'!E35,'【方向別】自動車交通量(6)'!E35,'【方向別】自動車交通量(13)'!E35)</f>
        <v>119</v>
      </c>
      <c r="F35" s="105">
        <f>SUM('【方向別】自動車交通量(4)'!F35,'【方向別】自動車交通量(5)'!F35,'【方向別】自動車交通量(6)'!F35,'【方向別】自動車交通量(13)'!F35)</f>
        <v>63</v>
      </c>
      <c r="G35" s="105">
        <f>SUM('【方向別】自動車交通量(4)'!G35,'【方向別】自動車交通量(5)'!G35,'【方向別】自動車交通量(6)'!G35,'【方向別】自動車交通量(13)'!G35)</f>
        <v>7</v>
      </c>
      <c r="H35" s="105">
        <f t="shared" si="10"/>
        <v>713</v>
      </c>
      <c r="I35" s="105">
        <f t="shared" si="11"/>
        <v>70</v>
      </c>
      <c r="J35" s="105">
        <f t="shared" si="12"/>
        <v>783</v>
      </c>
      <c r="K35" s="104">
        <f t="shared" si="3"/>
        <v>8.9</v>
      </c>
      <c r="L35" s="103">
        <f t="shared" si="4"/>
        <v>7.2</v>
      </c>
    </row>
    <row r="36" spans="2:12" ht="14.45" customHeight="1">
      <c r="B36" s="108" t="s">
        <v>164</v>
      </c>
      <c r="C36" s="107"/>
      <c r="D36" s="106">
        <f>SUM('【方向別】自動車交通量(4)'!D36,'【方向別】自動車交通量(5)'!D36,'【方向別】自動車交通量(6)'!D36,'【方向別】自動車交通量(13)'!D36)</f>
        <v>586</v>
      </c>
      <c r="E36" s="105">
        <f>SUM('【方向別】自動車交通量(4)'!E36,'【方向別】自動車交通量(5)'!E36,'【方向別】自動車交通量(6)'!E36,'【方向別】自動車交通量(13)'!E36)</f>
        <v>112</v>
      </c>
      <c r="F36" s="105">
        <f>SUM('【方向別】自動車交通量(4)'!F36,'【方向別】自動車交通量(5)'!F36,'【方向別】自動車交通量(6)'!F36,'【方向別】自動車交通量(13)'!F36)</f>
        <v>58</v>
      </c>
      <c r="G36" s="105">
        <f>SUM('【方向別】自動車交通量(4)'!G36,'【方向別】自動車交通量(5)'!G36,'【方向別】自動車交通量(6)'!G36,'【方向別】自動車交通量(13)'!G36)</f>
        <v>6</v>
      </c>
      <c r="H36" s="105">
        <f t="shared" si="10"/>
        <v>698</v>
      </c>
      <c r="I36" s="105">
        <f t="shared" si="11"/>
        <v>64</v>
      </c>
      <c r="J36" s="105">
        <f t="shared" si="12"/>
        <v>762</v>
      </c>
      <c r="K36" s="104">
        <f t="shared" si="3"/>
        <v>8.4</v>
      </c>
      <c r="L36" s="103">
        <f t="shared" si="4"/>
        <v>7</v>
      </c>
    </row>
    <row r="37" spans="2:12" ht="14.45" customHeight="1">
      <c r="B37" s="108" t="s">
        <v>163</v>
      </c>
      <c r="C37" s="107"/>
      <c r="D37" s="106">
        <f>SUM('【方向別】自動車交通量(4)'!D37,'【方向別】自動車交通量(5)'!D37,'【方向別】自動車交通量(6)'!D37,'【方向別】自動車交通量(13)'!D37)</f>
        <v>683</v>
      </c>
      <c r="E37" s="105">
        <f>SUM('【方向別】自動車交通量(4)'!E37,'【方向別】自動車交通量(5)'!E37,'【方向別】自動車交通量(6)'!E37,'【方向別】自動車交通量(13)'!E37)</f>
        <v>132</v>
      </c>
      <c r="F37" s="105">
        <f>SUM('【方向別】自動車交通量(4)'!F37,'【方向別】自動車交通量(5)'!F37,'【方向別】自動車交通量(6)'!F37,'【方向別】自動車交通量(13)'!F37)</f>
        <v>41</v>
      </c>
      <c r="G37" s="105">
        <f>SUM('【方向別】自動車交通量(4)'!G37,'【方向別】自動車交通量(5)'!G37,'【方向別】自動車交通量(6)'!G37,'【方向別】自動車交通量(13)'!G37)</f>
        <v>6</v>
      </c>
      <c r="H37" s="105">
        <f t="shared" si="10"/>
        <v>815</v>
      </c>
      <c r="I37" s="105">
        <f t="shared" si="11"/>
        <v>47</v>
      </c>
      <c r="J37" s="105">
        <f t="shared" si="12"/>
        <v>862</v>
      </c>
      <c r="K37" s="104">
        <f t="shared" si="3"/>
        <v>5.5</v>
      </c>
      <c r="L37" s="103">
        <f t="shared" si="4"/>
        <v>7.9</v>
      </c>
    </row>
    <row r="38" spans="2:12" ht="14.45" customHeight="1">
      <c r="B38" s="102" t="s">
        <v>89</v>
      </c>
      <c r="C38" s="101"/>
      <c r="D38" s="100">
        <f>SUM('【方向別】自動車交通量(4)'!D38,'【方向別】自動車交通量(5)'!D38,'【方向別】自動車交通量(6)'!D38,'【方向別】自動車交通量(13)'!D38)</f>
        <v>114</v>
      </c>
      <c r="E38" s="99">
        <f>SUM('【方向別】自動車交通量(4)'!E38,'【方向別】自動車交通量(5)'!E38,'【方向別】自動車交通量(6)'!E38,'【方向別】自動車交通量(13)'!E38)</f>
        <v>15</v>
      </c>
      <c r="F38" s="99">
        <f>SUM('【方向別】自動車交通量(4)'!F38,'【方向別】自動車交通量(5)'!F38,'【方向別】自動車交通量(6)'!F38,'【方向別】自動車交通量(13)'!F38)</f>
        <v>11</v>
      </c>
      <c r="G38" s="99">
        <f>SUM('【方向別】自動車交通量(4)'!G38,'【方向別】自動車交通量(5)'!G38,'【方向別】自動車交通量(6)'!G38,'【方向別】自動車交通量(13)'!G38)</f>
        <v>2</v>
      </c>
      <c r="H38" s="99">
        <f t="shared" si="10"/>
        <v>129</v>
      </c>
      <c r="I38" s="99">
        <f t="shared" si="11"/>
        <v>13</v>
      </c>
      <c r="J38" s="99">
        <f t="shared" si="12"/>
        <v>142</v>
      </c>
      <c r="K38" s="98">
        <f t="shared" si="3"/>
        <v>9.1999999999999993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f>SUM('【方向別】自動車交通量(4)'!D39,'【方向別】自動車交通量(5)'!D39,'【方向別】自動車交通量(6)'!D39,'【方向別】自動車交通量(13)'!D39)</f>
        <v>120</v>
      </c>
      <c r="E39" s="93">
        <f>SUM('【方向別】自動車交通量(4)'!E39,'【方向別】自動車交通量(5)'!E39,'【方向別】自動車交通量(6)'!E39,'【方向別】自動車交通量(13)'!E39)</f>
        <v>22</v>
      </c>
      <c r="F39" s="93">
        <f>SUM('【方向別】自動車交通量(4)'!F39,'【方向別】自動車交通量(5)'!F39,'【方向別】自動車交通量(6)'!F39,'【方向別】自動車交通量(13)'!F39)</f>
        <v>4</v>
      </c>
      <c r="G39" s="93">
        <f>SUM('【方向別】自動車交通量(4)'!G39,'【方向別】自動車交通量(5)'!G39,'【方向別】自動車交通量(6)'!G39,'【方向別】自動車交通量(13)'!G39)</f>
        <v>1</v>
      </c>
      <c r="H39" s="93">
        <f t="shared" si="10"/>
        <v>142</v>
      </c>
      <c r="I39" s="93">
        <f t="shared" si="11"/>
        <v>5</v>
      </c>
      <c r="J39" s="93">
        <f t="shared" si="12"/>
        <v>147</v>
      </c>
      <c r="K39" s="92">
        <f t="shared" si="3"/>
        <v>3.4</v>
      </c>
      <c r="L39" s="91">
        <f t="shared" si="4"/>
        <v>1.3</v>
      </c>
    </row>
    <row r="40" spans="2:12" ht="14.45" customHeight="1">
      <c r="B40" s="96" t="s">
        <v>87</v>
      </c>
      <c r="C40" s="95"/>
      <c r="D40" s="94">
        <f>SUM('【方向別】自動車交通量(4)'!D40,'【方向別】自動車交通量(5)'!D40,'【方向別】自動車交通量(6)'!D40,'【方向別】自動車交通量(13)'!D40)</f>
        <v>131</v>
      </c>
      <c r="E40" s="93">
        <f>SUM('【方向別】自動車交通量(4)'!E40,'【方向別】自動車交通量(5)'!E40,'【方向別】自動車交通量(6)'!E40,'【方向別】自動車交通量(13)'!E40)</f>
        <v>21</v>
      </c>
      <c r="F40" s="93">
        <f>SUM('【方向別】自動車交通量(4)'!F40,'【方向別】自動車交通量(5)'!F40,'【方向別】自動車交通量(6)'!F40,'【方向別】自動車交通量(13)'!F40)</f>
        <v>3</v>
      </c>
      <c r="G40" s="93">
        <f>SUM('【方向別】自動車交通量(4)'!G40,'【方向別】自動車交通量(5)'!G40,'【方向別】自動車交通量(6)'!G40,'【方向別】自動車交通量(13)'!G40)</f>
        <v>0</v>
      </c>
      <c r="H40" s="93">
        <f t="shared" si="10"/>
        <v>152</v>
      </c>
      <c r="I40" s="93">
        <f t="shared" si="11"/>
        <v>3</v>
      </c>
      <c r="J40" s="93">
        <f t="shared" si="12"/>
        <v>155</v>
      </c>
      <c r="K40" s="92">
        <f t="shared" si="3"/>
        <v>1.9</v>
      </c>
      <c r="L40" s="91">
        <f t="shared" si="4"/>
        <v>1.4</v>
      </c>
    </row>
    <row r="41" spans="2:12" ht="14.45" customHeight="1">
      <c r="B41" s="96" t="s">
        <v>86</v>
      </c>
      <c r="C41" s="95"/>
      <c r="D41" s="94">
        <f>SUM('【方向別】自動車交通量(4)'!D41,'【方向別】自動車交通量(5)'!D41,'【方向別】自動車交通量(6)'!D41,'【方向別】自動車交通量(13)'!D41)</f>
        <v>134</v>
      </c>
      <c r="E41" s="93">
        <f>SUM('【方向別】自動車交通量(4)'!E41,'【方向別】自動車交通量(5)'!E41,'【方向別】自動車交通量(6)'!E41,'【方向別】自動車交通量(13)'!E41)</f>
        <v>19</v>
      </c>
      <c r="F41" s="93">
        <f>SUM('【方向別】自動車交通量(4)'!F41,'【方向別】自動車交通量(5)'!F41,'【方向別】自動車交通量(6)'!F41,'【方向別】自動車交通量(13)'!F41)</f>
        <v>6</v>
      </c>
      <c r="G41" s="93">
        <f>SUM('【方向別】自動車交通量(4)'!G41,'【方向別】自動車交通量(5)'!G41,'【方向別】自動車交通量(6)'!G41,'【方向別】自動車交通量(13)'!G41)</f>
        <v>0</v>
      </c>
      <c r="H41" s="93">
        <f t="shared" si="10"/>
        <v>153</v>
      </c>
      <c r="I41" s="93">
        <f t="shared" si="11"/>
        <v>6</v>
      </c>
      <c r="J41" s="93">
        <f t="shared" si="12"/>
        <v>159</v>
      </c>
      <c r="K41" s="92">
        <f t="shared" si="3"/>
        <v>3.8</v>
      </c>
      <c r="L41" s="91">
        <f t="shared" si="4"/>
        <v>1.5</v>
      </c>
    </row>
    <row r="42" spans="2:12" ht="14.45" customHeight="1">
      <c r="B42" s="96" t="s">
        <v>85</v>
      </c>
      <c r="C42" s="95"/>
      <c r="D42" s="94">
        <f>SUM('【方向別】自動車交通量(4)'!D42,'【方向別】自動車交通量(5)'!D42,'【方向別】自動車交通量(6)'!D42,'【方向別】自動車交通量(13)'!D42)</f>
        <v>133</v>
      </c>
      <c r="E42" s="93">
        <f>SUM('【方向別】自動車交通量(4)'!E42,'【方向別】自動車交通量(5)'!E42,'【方向別】自動車交通量(6)'!E42,'【方向別】自動車交通量(13)'!E42)</f>
        <v>19</v>
      </c>
      <c r="F42" s="93">
        <f>SUM('【方向別】自動車交通量(4)'!F42,'【方向別】自動車交通量(5)'!F42,'【方向別】自動車交通量(6)'!F42,'【方向別】自動車交通量(13)'!F42)</f>
        <v>8</v>
      </c>
      <c r="G42" s="93">
        <f>SUM('【方向別】自動車交通量(4)'!G42,'【方向別】自動車交通量(5)'!G42,'【方向別】自動車交通量(6)'!G42,'【方向別】自動車交通量(13)'!G42)</f>
        <v>0</v>
      </c>
      <c r="H42" s="93">
        <f t="shared" si="10"/>
        <v>152</v>
      </c>
      <c r="I42" s="93">
        <f t="shared" si="11"/>
        <v>8</v>
      </c>
      <c r="J42" s="93">
        <f t="shared" si="12"/>
        <v>160</v>
      </c>
      <c r="K42" s="92">
        <f t="shared" si="3"/>
        <v>5</v>
      </c>
      <c r="L42" s="91">
        <f t="shared" si="4"/>
        <v>1.5</v>
      </c>
    </row>
    <row r="43" spans="2:12" ht="14.45" customHeight="1">
      <c r="B43" s="90" t="s">
        <v>162</v>
      </c>
      <c r="C43" s="89"/>
      <c r="D43" s="88">
        <f>SUM('【方向別】自動車交通量(4)'!D43,'【方向別】自動車交通量(5)'!D43,'【方向別】自動車交通量(6)'!D43,'【方向別】自動車交通量(13)'!D43)</f>
        <v>136</v>
      </c>
      <c r="E43" s="87">
        <f>SUM('【方向別】自動車交通量(4)'!E43,'【方向別】自動車交通量(5)'!E43,'【方向別】自動車交通量(6)'!E43,'【方向別】自動車交通量(13)'!E43)</f>
        <v>14</v>
      </c>
      <c r="F43" s="87">
        <f>SUM('【方向別】自動車交通量(4)'!F43,'【方向別】自動車交通量(5)'!F43,'【方向別】自動車交通量(6)'!F43,'【方向別】自動車交通量(13)'!F43)</f>
        <v>2</v>
      </c>
      <c r="G43" s="87">
        <f>SUM('【方向別】自動車交通量(4)'!G43,'【方向別】自動車交通量(5)'!G43,'【方向別】自動車交通量(6)'!G43,'【方向別】自動車交通量(13)'!G43)</f>
        <v>1</v>
      </c>
      <c r="H43" s="87">
        <f t="shared" si="10"/>
        <v>150</v>
      </c>
      <c r="I43" s="87">
        <f t="shared" si="11"/>
        <v>3</v>
      </c>
      <c r="J43" s="87">
        <f t="shared" si="12"/>
        <v>153</v>
      </c>
      <c r="K43" s="86">
        <f t="shared" si="3"/>
        <v>2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768</v>
      </c>
      <c r="E44" s="81">
        <f t="shared" si="13"/>
        <v>110</v>
      </c>
      <c r="F44" s="81">
        <f t="shared" si="13"/>
        <v>34</v>
      </c>
      <c r="G44" s="81">
        <f t="shared" si="13"/>
        <v>4</v>
      </c>
      <c r="H44" s="81">
        <f t="shared" si="13"/>
        <v>878</v>
      </c>
      <c r="I44" s="81">
        <f t="shared" si="13"/>
        <v>38</v>
      </c>
      <c r="J44" s="81">
        <f t="shared" si="13"/>
        <v>916</v>
      </c>
      <c r="K44" s="80">
        <f t="shared" si="3"/>
        <v>4.0999999999999996</v>
      </c>
      <c r="L44" s="79">
        <f t="shared" si="4"/>
        <v>8.4</v>
      </c>
    </row>
    <row r="45" spans="2:12" ht="14.45" customHeight="1" thickTop="1">
      <c r="B45" s="102" t="s">
        <v>82</v>
      </c>
      <c r="C45" s="101"/>
      <c r="D45" s="100">
        <f>SUM('【方向別】自動車交通量(4)'!D45,'【方向別】自動車交通量(5)'!D45,'【方向別】自動車交通量(6)'!D45,'【方向別】自動車交通量(13)'!D45)</f>
        <v>141</v>
      </c>
      <c r="E45" s="99">
        <f>SUM('【方向別】自動車交通量(4)'!E45,'【方向別】自動車交通量(5)'!E45,'【方向別】自動車交通量(6)'!E45,'【方向別】自動車交通量(13)'!E45)</f>
        <v>20</v>
      </c>
      <c r="F45" s="99">
        <f>SUM('【方向別】自動車交通量(4)'!F45,'【方向別】自動車交通量(5)'!F45,'【方向別】自動車交通量(6)'!F45,'【方向別】自動車交通量(13)'!F45)</f>
        <v>1</v>
      </c>
      <c r="G45" s="99">
        <f>SUM('【方向別】自動車交通量(4)'!G45,'【方向別】自動車交通量(5)'!G45,'【方向別】自動車交通量(6)'!G45,'【方向別】自動車交通量(13)'!G45)</f>
        <v>1</v>
      </c>
      <c r="H45" s="99">
        <f t="shared" ref="H45:H50" si="14">SUM(D45:E45)</f>
        <v>161</v>
      </c>
      <c r="I45" s="99">
        <f t="shared" ref="I45:I50" si="15">SUM(F45:G45)</f>
        <v>2</v>
      </c>
      <c r="J45" s="99">
        <f t="shared" ref="J45:J50" si="16">SUM(H45:I45)</f>
        <v>163</v>
      </c>
      <c r="K45" s="98">
        <f t="shared" si="3"/>
        <v>1.2</v>
      </c>
      <c r="L45" s="97">
        <f t="shared" si="4"/>
        <v>1.5</v>
      </c>
    </row>
    <row r="46" spans="2:12" ht="14.45" customHeight="1">
      <c r="B46" s="96" t="s">
        <v>81</v>
      </c>
      <c r="C46" s="95"/>
      <c r="D46" s="94">
        <f>SUM('【方向別】自動車交通量(4)'!D46,'【方向別】自動車交通量(5)'!D46,'【方向別】自動車交通量(6)'!D46,'【方向別】自動車交通量(13)'!D46)</f>
        <v>115</v>
      </c>
      <c r="E46" s="93">
        <f>SUM('【方向別】自動車交通量(4)'!E46,'【方向別】自動車交通量(5)'!E46,'【方向別】自動車交通量(6)'!E46,'【方向別】自動車交通量(13)'!E46)</f>
        <v>18</v>
      </c>
      <c r="F46" s="93">
        <f>SUM('【方向別】自動車交通量(4)'!F46,'【方向別】自動車交通量(5)'!F46,'【方向別】自動車交通量(6)'!F46,'【方向別】自動車交通量(13)'!F46)</f>
        <v>5</v>
      </c>
      <c r="G46" s="93">
        <f>SUM('【方向別】自動車交通量(4)'!G46,'【方向別】自動車交通量(5)'!G46,'【方向別】自動車交通量(6)'!G46,'【方向別】自動車交通量(13)'!G46)</f>
        <v>1</v>
      </c>
      <c r="H46" s="93">
        <f t="shared" si="14"/>
        <v>133</v>
      </c>
      <c r="I46" s="93">
        <f t="shared" si="15"/>
        <v>6</v>
      </c>
      <c r="J46" s="93">
        <f t="shared" si="16"/>
        <v>139</v>
      </c>
      <c r="K46" s="92">
        <f t="shared" si="3"/>
        <v>4.3</v>
      </c>
      <c r="L46" s="91">
        <f t="shared" si="4"/>
        <v>1.3</v>
      </c>
    </row>
    <row r="47" spans="2:12" ht="14.45" customHeight="1">
      <c r="B47" s="96" t="s">
        <v>80</v>
      </c>
      <c r="C47" s="95"/>
      <c r="D47" s="94">
        <f>SUM('【方向別】自動車交通量(4)'!D47,'【方向別】自動車交通量(5)'!D47,'【方向別】自動車交通量(6)'!D47,'【方向別】自動車交通量(13)'!D47)</f>
        <v>125</v>
      </c>
      <c r="E47" s="93">
        <f>SUM('【方向別】自動車交通量(4)'!E47,'【方向別】自動車交通量(5)'!E47,'【方向別】自動車交通量(6)'!E47,'【方向別】自動車交通量(13)'!E47)</f>
        <v>8</v>
      </c>
      <c r="F47" s="93">
        <f>SUM('【方向別】自動車交通量(4)'!F47,'【方向別】自動車交通量(5)'!F47,'【方向別】自動車交通量(6)'!F47,'【方向別】自動車交通量(13)'!F47)</f>
        <v>2</v>
      </c>
      <c r="G47" s="93">
        <f>SUM('【方向別】自動車交通量(4)'!G47,'【方向別】自動車交通量(5)'!G47,'【方向別】自動車交通量(6)'!G47,'【方向別】自動車交通量(13)'!G47)</f>
        <v>0</v>
      </c>
      <c r="H47" s="93">
        <f t="shared" si="14"/>
        <v>133</v>
      </c>
      <c r="I47" s="93">
        <f t="shared" si="15"/>
        <v>2</v>
      </c>
      <c r="J47" s="93">
        <f t="shared" si="16"/>
        <v>135</v>
      </c>
      <c r="K47" s="92">
        <f t="shared" si="3"/>
        <v>1.5</v>
      </c>
      <c r="L47" s="91">
        <f t="shared" si="4"/>
        <v>1.2</v>
      </c>
    </row>
    <row r="48" spans="2:12" ht="14.45" customHeight="1">
      <c r="B48" s="96" t="s">
        <v>79</v>
      </c>
      <c r="C48" s="95"/>
      <c r="D48" s="94">
        <f>SUM('【方向別】自動車交通量(4)'!D48,'【方向別】自動車交通量(5)'!D48,'【方向別】自動車交通量(6)'!D48,'【方向別】自動車交通量(13)'!D48)</f>
        <v>131</v>
      </c>
      <c r="E48" s="93">
        <f>SUM('【方向別】自動車交通量(4)'!E48,'【方向別】自動車交通量(5)'!E48,'【方向別】自動車交通量(6)'!E48,'【方向別】自動車交通量(13)'!E48)</f>
        <v>19</v>
      </c>
      <c r="F48" s="93">
        <f>SUM('【方向別】自動車交通量(4)'!F48,'【方向別】自動車交通量(5)'!F48,'【方向別】自動車交通量(6)'!F48,'【方向別】自動車交通量(13)'!F48)</f>
        <v>1</v>
      </c>
      <c r="G48" s="93">
        <f>SUM('【方向別】自動車交通量(4)'!G48,'【方向別】自動車交通量(5)'!G48,'【方向別】自動車交通量(6)'!G48,'【方向別】自動車交通量(13)'!G48)</f>
        <v>0</v>
      </c>
      <c r="H48" s="93">
        <f t="shared" si="14"/>
        <v>150</v>
      </c>
      <c r="I48" s="93">
        <f t="shared" si="15"/>
        <v>1</v>
      </c>
      <c r="J48" s="93">
        <f t="shared" si="16"/>
        <v>151</v>
      </c>
      <c r="K48" s="92">
        <f t="shared" si="3"/>
        <v>0.7</v>
      </c>
      <c r="L48" s="91">
        <f t="shared" si="4"/>
        <v>1.4</v>
      </c>
    </row>
    <row r="49" spans="2:13" ht="14.45" customHeight="1">
      <c r="B49" s="96" t="s">
        <v>78</v>
      </c>
      <c r="C49" s="95"/>
      <c r="D49" s="94">
        <f>SUM('【方向別】自動車交通量(4)'!D49,'【方向別】自動車交通量(5)'!D49,'【方向別】自動車交通量(6)'!D49,'【方向別】自動車交通量(13)'!D49)</f>
        <v>120</v>
      </c>
      <c r="E49" s="93">
        <f>SUM('【方向別】自動車交通量(4)'!E49,'【方向別】自動車交通量(5)'!E49,'【方向別】自動車交通量(6)'!E49,'【方向別】自動車交通量(13)'!E49)</f>
        <v>17</v>
      </c>
      <c r="F49" s="93">
        <f>SUM('【方向別】自動車交通量(4)'!F49,'【方向別】自動車交通量(5)'!F49,'【方向別】自動車交通量(6)'!F49,'【方向別】自動車交通量(13)'!F49)</f>
        <v>2</v>
      </c>
      <c r="G49" s="93">
        <f>SUM('【方向別】自動車交通量(4)'!G49,'【方向別】自動車交通量(5)'!G49,'【方向別】自動車交通量(6)'!G49,'【方向別】自動車交通量(13)'!G49)</f>
        <v>1</v>
      </c>
      <c r="H49" s="93">
        <f t="shared" si="14"/>
        <v>137</v>
      </c>
      <c r="I49" s="93">
        <f t="shared" si="15"/>
        <v>3</v>
      </c>
      <c r="J49" s="93">
        <f t="shared" si="16"/>
        <v>140</v>
      </c>
      <c r="K49" s="92">
        <f t="shared" si="3"/>
        <v>2.1</v>
      </c>
      <c r="L49" s="91">
        <f t="shared" si="4"/>
        <v>1.3</v>
      </c>
    </row>
    <row r="50" spans="2:13" ht="14.45" customHeight="1">
      <c r="B50" s="90" t="s">
        <v>161</v>
      </c>
      <c r="C50" s="89"/>
      <c r="D50" s="88">
        <f>SUM('【方向別】自動車交通量(4)'!D50,'【方向別】自動車交通量(5)'!D50,'【方向別】自動車交通量(6)'!D50,'【方向別】自動車交通量(13)'!D50)</f>
        <v>126</v>
      </c>
      <c r="E50" s="87">
        <f>SUM('【方向別】自動車交通量(4)'!E50,'【方向別】自動車交通量(5)'!E50,'【方向別】自動車交通量(6)'!E50,'【方向別】自動車交通量(13)'!E50)</f>
        <v>11</v>
      </c>
      <c r="F50" s="87">
        <f>SUM('【方向別】自動車交通量(4)'!F50,'【方向別】自動車交通量(5)'!F50,'【方向別】自動車交通量(6)'!F50,'【方向別】自動車交通量(13)'!F50)</f>
        <v>4</v>
      </c>
      <c r="G50" s="87">
        <f>SUM('【方向別】自動車交通量(4)'!G50,'【方向別】自動車交通量(5)'!G50,'【方向別】自動車交通量(6)'!G50,'【方向別】自動車交通量(13)'!G50)</f>
        <v>0</v>
      </c>
      <c r="H50" s="87">
        <f t="shared" si="14"/>
        <v>137</v>
      </c>
      <c r="I50" s="87">
        <f t="shared" si="15"/>
        <v>4</v>
      </c>
      <c r="J50" s="87">
        <f t="shared" si="16"/>
        <v>141</v>
      </c>
      <c r="K50" s="86">
        <f t="shared" si="3"/>
        <v>2.8</v>
      </c>
      <c r="L50" s="85">
        <f t="shared" si="4"/>
        <v>1.3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758</v>
      </c>
      <c r="E51" s="81">
        <f t="shared" si="17"/>
        <v>93</v>
      </c>
      <c r="F51" s="81">
        <f t="shared" si="17"/>
        <v>15</v>
      </c>
      <c r="G51" s="81">
        <f t="shared" si="17"/>
        <v>3</v>
      </c>
      <c r="H51" s="81">
        <f t="shared" si="17"/>
        <v>851</v>
      </c>
      <c r="I51" s="81">
        <f t="shared" si="17"/>
        <v>18</v>
      </c>
      <c r="J51" s="81">
        <f t="shared" si="17"/>
        <v>869</v>
      </c>
      <c r="K51" s="80">
        <f t="shared" si="3"/>
        <v>2.1</v>
      </c>
      <c r="L51" s="79">
        <f t="shared" si="4"/>
        <v>7.9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8738</v>
      </c>
      <c r="E52" s="75">
        <f t="shared" si="18"/>
        <v>1422</v>
      </c>
      <c r="F52" s="75">
        <f t="shared" si="18"/>
        <v>721</v>
      </c>
      <c r="G52" s="75">
        <f t="shared" si="18"/>
        <v>62</v>
      </c>
      <c r="H52" s="75">
        <f t="shared" si="18"/>
        <v>10160</v>
      </c>
      <c r="I52" s="75">
        <f t="shared" si="18"/>
        <v>783</v>
      </c>
      <c r="J52" s="75">
        <f t="shared" si="18"/>
        <v>10943</v>
      </c>
      <c r="K52" s="74">
        <f t="shared" si="3"/>
        <v>7.2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2:N54"/>
  <sheetViews>
    <sheetView showGridLines="0" zoomScaleNormal="100" zoomScaleSheetLayoutView="100" workbookViewId="0">
      <selection activeCell="M23" sqref="M23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179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SUM('【方向別】自動車交通量(3)'!D16,'【方向別】自動車交通量(7)'!D16,'【方向別】自動車交通量(11)'!D16,'【方向別】自動車交通量(13)'!D16)</f>
        <v>106</v>
      </c>
      <c r="E16" s="99">
        <f>SUM('【方向別】自動車交通量(3)'!E16,'【方向別】自動車交通量(7)'!E16,'【方向別】自動車交通量(11)'!E16,'【方向別】自動車交通量(13)'!E16)</f>
        <v>16</v>
      </c>
      <c r="F16" s="99">
        <f>SUM('【方向別】自動車交通量(3)'!F16,'【方向別】自動車交通量(7)'!F16,'【方向別】自動車交通量(11)'!F16,'【方向別】自動車交通量(13)'!F16)</f>
        <v>16</v>
      </c>
      <c r="G16" s="99">
        <f>SUM('【方向別】自動車交通量(3)'!G16,'【方向別】自動車交通量(7)'!G16,'【方向別】自動車交通量(11)'!G16,'【方向別】自動車交通量(13)'!G16)</f>
        <v>0</v>
      </c>
      <c r="H16" s="99">
        <f t="shared" ref="H16:H21" si="0">SUM(D16:E16)</f>
        <v>122</v>
      </c>
      <c r="I16" s="99">
        <f t="shared" ref="I16:I21" si="1">SUM(F16:G16)</f>
        <v>16</v>
      </c>
      <c r="J16" s="99">
        <f t="shared" ref="J16:J21" si="2">SUM(H16:I16)</f>
        <v>138</v>
      </c>
      <c r="K16" s="98">
        <f t="shared" ref="K16:K52" si="3">IF(J16=0,0,ROUND(I16/J16*100,1))</f>
        <v>11.6</v>
      </c>
      <c r="L16" s="97">
        <f t="shared" ref="L16:L52" si="4">IF(J16=0,0,ROUND(J16/$J$52*100,1))</f>
        <v>1.4</v>
      </c>
    </row>
    <row r="17" spans="2:12" ht="14.45" customHeight="1">
      <c r="B17" s="96" t="s">
        <v>157</v>
      </c>
      <c r="C17" s="95"/>
      <c r="D17" s="94">
        <f>SUM('【方向別】自動車交通量(3)'!D17,'【方向別】自動車交通量(7)'!D17,'【方向別】自動車交通量(11)'!D17,'【方向別】自動車交通量(13)'!D17)</f>
        <v>129</v>
      </c>
      <c r="E17" s="93">
        <f>SUM('【方向別】自動車交通量(3)'!E17,'【方向別】自動車交通量(7)'!E17,'【方向別】自動車交通量(11)'!E17,'【方向別】自動車交通量(13)'!E17)</f>
        <v>12</v>
      </c>
      <c r="F17" s="93">
        <f>SUM('【方向別】自動車交通量(3)'!F17,'【方向別】自動車交通量(7)'!F17,'【方向別】自動車交通量(11)'!F17,'【方向別】自動車交通量(13)'!F17)</f>
        <v>9</v>
      </c>
      <c r="G17" s="93">
        <f>SUM('【方向別】自動車交通量(3)'!G17,'【方向別】自動車交通量(7)'!G17,'【方向別】自動車交通量(11)'!G17,'【方向別】自動車交通量(13)'!G17)</f>
        <v>3</v>
      </c>
      <c r="H17" s="93">
        <f t="shared" si="0"/>
        <v>141</v>
      </c>
      <c r="I17" s="93">
        <f t="shared" si="1"/>
        <v>12</v>
      </c>
      <c r="J17" s="93">
        <f t="shared" si="2"/>
        <v>153</v>
      </c>
      <c r="K17" s="92">
        <f t="shared" si="3"/>
        <v>7.8</v>
      </c>
      <c r="L17" s="91">
        <f t="shared" si="4"/>
        <v>1.5</v>
      </c>
    </row>
    <row r="18" spans="2:12" ht="14.45" customHeight="1">
      <c r="B18" s="96" t="s">
        <v>156</v>
      </c>
      <c r="C18" s="95"/>
      <c r="D18" s="94">
        <f>SUM('【方向別】自動車交通量(3)'!D18,'【方向別】自動車交通量(7)'!D18,'【方向別】自動車交通量(11)'!D18,'【方向別】自動車交通量(13)'!D18)</f>
        <v>101</v>
      </c>
      <c r="E18" s="93">
        <f>SUM('【方向別】自動車交通量(3)'!E18,'【方向別】自動車交通量(7)'!E18,'【方向別】自動車交通量(11)'!E18,'【方向別】自動車交通量(13)'!E18)</f>
        <v>11</v>
      </c>
      <c r="F18" s="93">
        <f>SUM('【方向別】自動車交通量(3)'!F18,'【方向別】自動車交通量(7)'!F18,'【方向別】自動車交通量(11)'!F18,'【方向別】自動車交通量(13)'!F18)</f>
        <v>2</v>
      </c>
      <c r="G18" s="93">
        <f>SUM('【方向別】自動車交通量(3)'!G18,'【方向別】自動車交通量(7)'!G18,'【方向別】自動車交通量(11)'!G18,'【方向別】自動車交通量(13)'!G18)</f>
        <v>1</v>
      </c>
      <c r="H18" s="93">
        <f t="shared" si="0"/>
        <v>112</v>
      </c>
      <c r="I18" s="93">
        <f t="shared" si="1"/>
        <v>3</v>
      </c>
      <c r="J18" s="93">
        <f t="shared" si="2"/>
        <v>115</v>
      </c>
      <c r="K18" s="92">
        <f t="shared" si="3"/>
        <v>2.6</v>
      </c>
      <c r="L18" s="91">
        <f t="shared" si="4"/>
        <v>1.1000000000000001</v>
      </c>
    </row>
    <row r="19" spans="2:12" ht="14.45" customHeight="1">
      <c r="B19" s="96" t="s">
        <v>155</v>
      </c>
      <c r="C19" s="95"/>
      <c r="D19" s="94">
        <f>SUM('【方向別】自動車交通量(3)'!D19,'【方向別】自動車交通量(7)'!D19,'【方向別】自動車交通量(11)'!D19,'【方向別】自動車交通量(13)'!D19)</f>
        <v>115</v>
      </c>
      <c r="E19" s="93">
        <f>SUM('【方向別】自動車交通量(3)'!E19,'【方向別】自動車交通量(7)'!E19,'【方向別】自動車交通量(11)'!E19,'【方向別】自動車交通量(13)'!E19)</f>
        <v>24</v>
      </c>
      <c r="F19" s="93">
        <f>SUM('【方向別】自動車交通量(3)'!F19,'【方向別】自動車交通量(7)'!F19,'【方向別】自動車交通量(11)'!F19,'【方向別】自動車交通量(13)'!F19)</f>
        <v>13</v>
      </c>
      <c r="G19" s="93">
        <f>SUM('【方向別】自動車交通量(3)'!G19,'【方向別】自動車交通量(7)'!G19,'【方向別】自動車交通量(11)'!G19,'【方向別】自動車交通量(13)'!G19)</f>
        <v>0</v>
      </c>
      <c r="H19" s="93">
        <f t="shared" si="0"/>
        <v>139</v>
      </c>
      <c r="I19" s="93">
        <f t="shared" si="1"/>
        <v>13</v>
      </c>
      <c r="J19" s="93">
        <f t="shared" si="2"/>
        <v>152</v>
      </c>
      <c r="K19" s="92">
        <f t="shared" si="3"/>
        <v>8.6</v>
      </c>
      <c r="L19" s="91">
        <f t="shared" si="4"/>
        <v>1.5</v>
      </c>
    </row>
    <row r="20" spans="2:12" ht="14.45" customHeight="1">
      <c r="B20" s="96" t="s">
        <v>154</v>
      </c>
      <c r="C20" s="95"/>
      <c r="D20" s="94">
        <f>SUM('【方向別】自動車交通量(3)'!D20,'【方向別】自動車交通量(7)'!D20,'【方向別】自動車交通量(11)'!D20,'【方向別】自動車交通量(13)'!D20)</f>
        <v>125</v>
      </c>
      <c r="E20" s="93">
        <f>SUM('【方向別】自動車交通量(3)'!E20,'【方向別】自動車交通量(7)'!E20,'【方向別】自動車交通量(11)'!E20,'【方向別】自動車交通量(13)'!E20)</f>
        <v>19</v>
      </c>
      <c r="F20" s="93">
        <f>SUM('【方向別】自動車交通量(3)'!F20,'【方向別】自動車交通量(7)'!F20,'【方向別】自動車交通量(11)'!F20,'【方向別】自動車交通量(13)'!F20)</f>
        <v>8</v>
      </c>
      <c r="G20" s="93">
        <f>SUM('【方向別】自動車交通量(3)'!G20,'【方向別】自動車交通量(7)'!G20,'【方向別】自動車交通量(11)'!G20,'【方向別】自動車交通量(13)'!G20)</f>
        <v>0</v>
      </c>
      <c r="H20" s="93">
        <f t="shared" si="0"/>
        <v>144</v>
      </c>
      <c r="I20" s="93">
        <f t="shared" si="1"/>
        <v>8</v>
      </c>
      <c r="J20" s="93">
        <f t="shared" si="2"/>
        <v>152</v>
      </c>
      <c r="K20" s="92">
        <f t="shared" si="3"/>
        <v>5.3</v>
      </c>
      <c r="L20" s="91">
        <f t="shared" si="4"/>
        <v>1.5</v>
      </c>
    </row>
    <row r="21" spans="2:12" ht="14.45" customHeight="1">
      <c r="B21" s="90" t="s">
        <v>153</v>
      </c>
      <c r="C21" s="89"/>
      <c r="D21" s="88">
        <f>SUM('【方向別】自動車交通量(3)'!D21,'【方向別】自動車交通量(7)'!D21,'【方向別】自動車交通量(11)'!D21,'【方向別】自動車交通量(13)'!D21)</f>
        <v>128</v>
      </c>
      <c r="E21" s="87">
        <f>SUM('【方向別】自動車交通量(3)'!E21,'【方向別】自動車交通量(7)'!E21,'【方向別】自動車交通量(11)'!E21,'【方向別】自動車交通量(13)'!E21)</f>
        <v>18</v>
      </c>
      <c r="F21" s="87">
        <f>SUM('【方向別】自動車交通量(3)'!F21,'【方向別】自動車交通量(7)'!F21,'【方向別】自動車交通量(11)'!F21,'【方向別】自動車交通量(13)'!F21)</f>
        <v>12</v>
      </c>
      <c r="G21" s="87">
        <f>SUM('【方向別】自動車交通量(3)'!G21,'【方向別】自動車交通量(7)'!G21,'【方向別】自動車交通量(11)'!G21,'【方向別】自動車交通量(13)'!G21)</f>
        <v>1</v>
      </c>
      <c r="H21" s="87">
        <f t="shared" si="0"/>
        <v>146</v>
      </c>
      <c r="I21" s="87">
        <f t="shared" si="1"/>
        <v>13</v>
      </c>
      <c r="J21" s="87">
        <f t="shared" si="2"/>
        <v>159</v>
      </c>
      <c r="K21" s="86">
        <f t="shared" si="3"/>
        <v>8.1999999999999993</v>
      </c>
      <c r="L21" s="85">
        <f t="shared" si="4"/>
        <v>1.6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704</v>
      </c>
      <c r="E22" s="81">
        <f t="shared" si="5"/>
        <v>100</v>
      </c>
      <c r="F22" s="81">
        <f t="shared" si="5"/>
        <v>60</v>
      </c>
      <c r="G22" s="81">
        <f t="shared" si="5"/>
        <v>5</v>
      </c>
      <c r="H22" s="81">
        <f t="shared" si="5"/>
        <v>804</v>
      </c>
      <c r="I22" s="81">
        <f t="shared" si="5"/>
        <v>65</v>
      </c>
      <c r="J22" s="81">
        <f t="shared" si="5"/>
        <v>869</v>
      </c>
      <c r="K22" s="80">
        <f t="shared" si="3"/>
        <v>7.5</v>
      </c>
      <c r="L22" s="79">
        <f t="shared" si="4"/>
        <v>8.6</v>
      </c>
    </row>
    <row r="23" spans="2:12" ht="14.45" customHeight="1" thickTop="1">
      <c r="B23" s="102" t="s">
        <v>110</v>
      </c>
      <c r="C23" s="101"/>
      <c r="D23" s="100">
        <f>SUM('【方向別】自動車交通量(3)'!D23,'【方向別】自動車交通量(7)'!D23,'【方向別】自動車交通量(11)'!D23,'【方向別】自動車交通量(13)'!D23)</f>
        <v>105</v>
      </c>
      <c r="E23" s="99">
        <f>SUM('【方向別】自動車交通量(3)'!E23,'【方向別】自動車交通量(7)'!E23,'【方向別】自動車交通量(11)'!E23,'【方向別】自動車交通量(13)'!E23)</f>
        <v>18</v>
      </c>
      <c r="F23" s="99">
        <f>SUM('【方向別】自動車交通量(3)'!F23,'【方向別】自動車交通量(7)'!F23,'【方向別】自動車交通量(11)'!F23,'【方向別】自動車交通量(13)'!F23)</f>
        <v>9</v>
      </c>
      <c r="G23" s="99">
        <f>SUM('【方向別】自動車交通量(3)'!G23,'【方向別】自動車交通量(7)'!G23,'【方向別】自動車交通量(11)'!G23,'【方向別】自動車交通量(13)'!G23)</f>
        <v>1</v>
      </c>
      <c r="H23" s="99">
        <f t="shared" ref="H23:H28" si="6">SUM(D23:E23)</f>
        <v>123</v>
      </c>
      <c r="I23" s="99">
        <f t="shared" ref="I23:I28" si="7">SUM(F23:G23)</f>
        <v>10</v>
      </c>
      <c r="J23" s="99">
        <f t="shared" ref="J23:J28" si="8">SUM(H23:I23)</f>
        <v>133</v>
      </c>
      <c r="K23" s="98">
        <f t="shared" si="3"/>
        <v>7.5</v>
      </c>
      <c r="L23" s="97">
        <f t="shared" si="4"/>
        <v>1.3</v>
      </c>
    </row>
    <row r="24" spans="2:12" ht="14.45" customHeight="1">
      <c r="B24" s="96" t="s">
        <v>109</v>
      </c>
      <c r="C24" s="95"/>
      <c r="D24" s="94">
        <f>SUM('【方向別】自動車交通量(3)'!D24,'【方向別】自動車交通量(7)'!D24,'【方向別】自動車交通量(11)'!D24,'【方向別】自動車交通量(13)'!D24)</f>
        <v>98</v>
      </c>
      <c r="E24" s="93">
        <f>SUM('【方向別】自動車交通量(3)'!E24,'【方向別】自動車交通量(7)'!E24,'【方向別】自動車交通量(11)'!E24,'【方向別】自動車交通量(13)'!E24)</f>
        <v>15</v>
      </c>
      <c r="F24" s="93">
        <f>SUM('【方向別】自動車交通量(3)'!F24,'【方向別】自動車交通量(7)'!F24,'【方向別】自動車交通量(11)'!F24,'【方向別】自動車交通量(13)'!F24)</f>
        <v>10</v>
      </c>
      <c r="G24" s="93">
        <f>SUM('【方向別】自動車交通量(3)'!G24,'【方向別】自動車交通量(7)'!G24,'【方向別】自動車交通量(11)'!G24,'【方向別】自動車交通量(13)'!G24)</f>
        <v>1</v>
      </c>
      <c r="H24" s="93">
        <f t="shared" si="6"/>
        <v>113</v>
      </c>
      <c r="I24" s="93">
        <f t="shared" si="7"/>
        <v>11</v>
      </c>
      <c r="J24" s="93">
        <f t="shared" si="8"/>
        <v>124</v>
      </c>
      <c r="K24" s="92">
        <f t="shared" si="3"/>
        <v>8.9</v>
      </c>
      <c r="L24" s="91">
        <f t="shared" si="4"/>
        <v>1.2</v>
      </c>
    </row>
    <row r="25" spans="2:12" ht="14.45" customHeight="1">
      <c r="B25" s="96" t="s">
        <v>108</v>
      </c>
      <c r="C25" s="95"/>
      <c r="D25" s="94">
        <f>SUM('【方向別】自動車交通量(3)'!D25,'【方向別】自動車交通量(7)'!D25,'【方向別】自動車交通量(11)'!D25,'【方向別】自動車交通量(13)'!D25)</f>
        <v>105</v>
      </c>
      <c r="E25" s="93">
        <f>SUM('【方向別】自動車交通量(3)'!E25,'【方向別】自動車交通量(7)'!E25,'【方向別】自動車交通量(11)'!E25,'【方向別】自動車交通量(13)'!E25)</f>
        <v>17</v>
      </c>
      <c r="F25" s="93">
        <f>SUM('【方向別】自動車交通量(3)'!F25,'【方向別】自動車交通量(7)'!F25,'【方向別】自動車交通量(11)'!F25,'【方向別】自動車交通量(13)'!F25)</f>
        <v>14</v>
      </c>
      <c r="G25" s="93">
        <f>SUM('【方向別】自動車交通量(3)'!G25,'【方向別】自動車交通量(7)'!G25,'【方向別】自動車交通量(11)'!G25,'【方向別】自動車交通量(13)'!G25)</f>
        <v>1</v>
      </c>
      <c r="H25" s="93">
        <f t="shared" si="6"/>
        <v>122</v>
      </c>
      <c r="I25" s="93">
        <f t="shared" si="7"/>
        <v>15</v>
      </c>
      <c r="J25" s="93">
        <f t="shared" si="8"/>
        <v>137</v>
      </c>
      <c r="K25" s="92">
        <f t="shared" si="3"/>
        <v>10.9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f>SUM('【方向別】自動車交通量(3)'!D26,'【方向別】自動車交通量(7)'!D26,'【方向別】自動車交通量(11)'!D26,'【方向別】自動車交通量(13)'!D26)</f>
        <v>103</v>
      </c>
      <c r="E26" s="93">
        <f>SUM('【方向別】自動車交通量(3)'!E26,'【方向別】自動車交通量(7)'!E26,'【方向別】自動車交通量(11)'!E26,'【方向別】自動車交通量(13)'!E26)</f>
        <v>26</v>
      </c>
      <c r="F26" s="93">
        <f>SUM('【方向別】自動車交通量(3)'!F26,'【方向別】自動車交通量(7)'!F26,'【方向別】自動車交通量(11)'!F26,'【方向別】自動車交通量(13)'!F26)</f>
        <v>15</v>
      </c>
      <c r="G26" s="93">
        <f>SUM('【方向別】自動車交通量(3)'!G26,'【方向別】自動車交通量(7)'!G26,'【方向別】自動車交通量(11)'!G26,'【方向別】自動車交通量(13)'!G26)</f>
        <v>4</v>
      </c>
      <c r="H26" s="93">
        <f t="shared" si="6"/>
        <v>129</v>
      </c>
      <c r="I26" s="93">
        <f t="shared" si="7"/>
        <v>19</v>
      </c>
      <c r="J26" s="93">
        <f t="shared" si="8"/>
        <v>148</v>
      </c>
      <c r="K26" s="92">
        <f t="shared" si="3"/>
        <v>12.8</v>
      </c>
      <c r="L26" s="91">
        <f t="shared" si="4"/>
        <v>1.5</v>
      </c>
    </row>
    <row r="27" spans="2:12" ht="14.45" customHeight="1">
      <c r="B27" s="96" t="s">
        <v>106</v>
      </c>
      <c r="C27" s="95"/>
      <c r="D27" s="94">
        <f>SUM('【方向別】自動車交通量(3)'!D27,'【方向別】自動車交通量(7)'!D27,'【方向別】自動車交通量(11)'!D27,'【方向別】自動車交通量(13)'!D27)</f>
        <v>83</v>
      </c>
      <c r="E27" s="93">
        <f>SUM('【方向別】自動車交通量(3)'!E27,'【方向別】自動車交通量(7)'!E27,'【方向別】自動車交通量(11)'!E27,'【方向別】自動車交通量(13)'!E27)</f>
        <v>18</v>
      </c>
      <c r="F27" s="93">
        <f>SUM('【方向別】自動車交通量(3)'!F27,'【方向別】自動車交通量(7)'!F27,'【方向別】自動車交通量(11)'!F27,'【方向別】自動車交通量(13)'!F27)</f>
        <v>15</v>
      </c>
      <c r="G27" s="93">
        <f>SUM('【方向別】自動車交通量(3)'!G27,'【方向別】自動車交通量(7)'!G27,'【方向別】自動車交通量(11)'!G27,'【方向別】自動車交通量(13)'!G27)</f>
        <v>2</v>
      </c>
      <c r="H27" s="93">
        <f t="shared" si="6"/>
        <v>101</v>
      </c>
      <c r="I27" s="93">
        <f t="shared" si="7"/>
        <v>17</v>
      </c>
      <c r="J27" s="93">
        <f t="shared" si="8"/>
        <v>118</v>
      </c>
      <c r="K27" s="92">
        <f t="shared" si="3"/>
        <v>14.4</v>
      </c>
      <c r="L27" s="91">
        <f t="shared" si="4"/>
        <v>1.2</v>
      </c>
    </row>
    <row r="28" spans="2:12" ht="14.45" customHeight="1">
      <c r="B28" s="90" t="s">
        <v>152</v>
      </c>
      <c r="C28" s="89"/>
      <c r="D28" s="88">
        <f>SUM('【方向別】自動車交通量(3)'!D28,'【方向別】自動車交通量(7)'!D28,'【方向別】自動車交通量(11)'!D28,'【方向別】自動車交通量(13)'!D28)</f>
        <v>82</v>
      </c>
      <c r="E28" s="87">
        <f>SUM('【方向別】自動車交通量(3)'!E28,'【方向別】自動車交通量(7)'!E28,'【方向別】自動車交通量(11)'!E28,'【方向別】自動車交通量(13)'!E28)</f>
        <v>24</v>
      </c>
      <c r="F28" s="87">
        <f>SUM('【方向別】自動車交通量(3)'!F28,'【方向別】自動車交通量(7)'!F28,'【方向別】自動車交通量(11)'!F28,'【方向別】自動車交通量(13)'!F28)</f>
        <v>4</v>
      </c>
      <c r="G28" s="87">
        <f>SUM('【方向別】自動車交通量(3)'!G28,'【方向別】自動車交通量(7)'!G28,'【方向別】自動車交通量(11)'!G28,'【方向別】自動車交通量(13)'!G28)</f>
        <v>1</v>
      </c>
      <c r="H28" s="87">
        <f t="shared" si="6"/>
        <v>106</v>
      </c>
      <c r="I28" s="87">
        <f t="shared" si="7"/>
        <v>5</v>
      </c>
      <c r="J28" s="87">
        <f t="shared" si="8"/>
        <v>111</v>
      </c>
      <c r="K28" s="86">
        <f t="shared" si="3"/>
        <v>4.5</v>
      </c>
      <c r="L28" s="85">
        <f t="shared" si="4"/>
        <v>1.1000000000000001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576</v>
      </c>
      <c r="E29" s="81">
        <f t="shared" si="9"/>
        <v>118</v>
      </c>
      <c r="F29" s="81">
        <f t="shared" si="9"/>
        <v>67</v>
      </c>
      <c r="G29" s="81">
        <f t="shared" si="9"/>
        <v>10</v>
      </c>
      <c r="H29" s="81">
        <f t="shared" si="9"/>
        <v>694</v>
      </c>
      <c r="I29" s="81">
        <f t="shared" si="9"/>
        <v>77</v>
      </c>
      <c r="J29" s="81">
        <f t="shared" si="9"/>
        <v>771</v>
      </c>
      <c r="K29" s="80">
        <f t="shared" si="3"/>
        <v>10</v>
      </c>
      <c r="L29" s="79">
        <f t="shared" si="4"/>
        <v>7.6</v>
      </c>
    </row>
    <row r="30" spans="2:12" ht="14.45" customHeight="1" thickTop="1">
      <c r="B30" s="110" t="s">
        <v>102</v>
      </c>
      <c r="C30" s="109"/>
      <c r="D30" s="76">
        <f>SUM('【方向別】自動車交通量(3)'!D30,'【方向別】自動車交通量(7)'!D30,'【方向別】自動車交通量(11)'!D30,'【方向別】自動車交通量(13)'!D30)</f>
        <v>507</v>
      </c>
      <c r="E30" s="75">
        <f>SUM('【方向別】自動車交通量(3)'!E30,'【方向別】自動車交通量(7)'!E30,'【方向別】自動車交通量(11)'!E30,'【方向別】自動車交通量(13)'!E30)</f>
        <v>132</v>
      </c>
      <c r="F30" s="75">
        <f>SUM('【方向別】自動車交通量(3)'!F30,'【方向別】自動車交通量(7)'!F30,'【方向別】自動車交通量(11)'!F30,'【方向別】自動車交通量(13)'!F30)</f>
        <v>74</v>
      </c>
      <c r="G30" s="75">
        <f>SUM('【方向別】自動車交通量(3)'!G30,'【方向別】自動車交通量(7)'!G30,'【方向別】自動車交通量(11)'!G30,'【方向別】自動車交通量(13)'!G30)</f>
        <v>6</v>
      </c>
      <c r="H30" s="75">
        <f t="shared" ref="H30:H43" si="10">SUM(D30:E30)</f>
        <v>639</v>
      </c>
      <c r="I30" s="75">
        <f t="shared" ref="I30:I43" si="11">SUM(F30:G30)</f>
        <v>80</v>
      </c>
      <c r="J30" s="75">
        <f t="shared" ref="J30:J43" si="12">SUM(H30:I30)</f>
        <v>719</v>
      </c>
      <c r="K30" s="74">
        <f t="shared" si="3"/>
        <v>11.1</v>
      </c>
      <c r="L30" s="73">
        <f t="shared" si="4"/>
        <v>7.1</v>
      </c>
    </row>
    <row r="31" spans="2:12" ht="14.45" customHeight="1">
      <c r="B31" s="108" t="s">
        <v>139</v>
      </c>
      <c r="C31" s="107"/>
      <c r="D31" s="106">
        <f>SUM('【方向別】自動車交通量(3)'!D31,'【方向別】自動車交通量(7)'!D31,'【方向別】自動車交通量(11)'!D31,'【方向別】自動車交通量(13)'!D31)</f>
        <v>450</v>
      </c>
      <c r="E31" s="105">
        <f>SUM('【方向別】自動車交通量(3)'!E31,'【方向別】自動車交通量(7)'!E31,'【方向別】自動車交通量(11)'!E31,'【方向別】自動車交通量(13)'!E31)</f>
        <v>115</v>
      </c>
      <c r="F31" s="105">
        <f>SUM('【方向別】自動車交通量(3)'!F31,'【方向別】自動車交通量(7)'!F31,'【方向別】自動車交通量(11)'!F31,'【方向別】自動車交通量(13)'!F31)</f>
        <v>93</v>
      </c>
      <c r="G31" s="105">
        <f>SUM('【方向別】自動車交通量(3)'!G31,'【方向別】自動車交通量(7)'!G31,'【方向別】自動車交通量(11)'!G31,'【方向別】自動車交通量(13)'!G31)</f>
        <v>3</v>
      </c>
      <c r="H31" s="105">
        <f t="shared" si="10"/>
        <v>565</v>
      </c>
      <c r="I31" s="105">
        <f t="shared" si="11"/>
        <v>96</v>
      </c>
      <c r="J31" s="105">
        <f t="shared" si="12"/>
        <v>661</v>
      </c>
      <c r="K31" s="104">
        <f t="shared" si="3"/>
        <v>14.5</v>
      </c>
      <c r="L31" s="103">
        <f t="shared" si="4"/>
        <v>6.5</v>
      </c>
    </row>
    <row r="32" spans="2:12" ht="14.45" customHeight="1">
      <c r="B32" s="108" t="s">
        <v>137</v>
      </c>
      <c r="C32" s="107"/>
      <c r="D32" s="106">
        <f>SUM('【方向別】自動車交通量(3)'!D32,'【方向別】自動車交通量(7)'!D32,'【方向別】自動車交通量(11)'!D32,'【方向別】自動車交通量(13)'!D32)</f>
        <v>390</v>
      </c>
      <c r="E32" s="105">
        <f>SUM('【方向別】自動車交通量(3)'!E32,'【方向別】自動車交通量(7)'!E32,'【方向別】自動車交通量(11)'!E32,'【方向別】自動車交通量(13)'!E32)</f>
        <v>114</v>
      </c>
      <c r="F32" s="105">
        <f>SUM('【方向別】自動車交通量(3)'!F32,'【方向別】自動車交通量(7)'!F32,'【方向別】自動車交通量(11)'!F32,'【方向別】自動車交通量(13)'!F32)</f>
        <v>86</v>
      </c>
      <c r="G32" s="105">
        <f>SUM('【方向別】自動車交通量(3)'!G32,'【方向別】自動車交通量(7)'!G32,'【方向別】自動車交通量(11)'!G32,'【方向別】自動車交通量(13)'!G32)</f>
        <v>4</v>
      </c>
      <c r="H32" s="105">
        <f t="shared" si="10"/>
        <v>504</v>
      </c>
      <c r="I32" s="105">
        <f t="shared" si="11"/>
        <v>90</v>
      </c>
      <c r="J32" s="105">
        <f t="shared" si="12"/>
        <v>594</v>
      </c>
      <c r="K32" s="104">
        <f t="shared" si="3"/>
        <v>15.2</v>
      </c>
      <c r="L32" s="103">
        <f t="shared" si="4"/>
        <v>5.9</v>
      </c>
    </row>
    <row r="33" spans="2:12" ht="14.45" customHeight="1">
      <c r="B33" s="108" t="s">
        <v>98</v>
      </c>
      <c r="C33" s="107"/>
      <c r="D33" s="106">
        <f>SUM('【方向別】自動車交通量(3)'!D33,'【方向別】自動車交通量(7)'!D33,'【方向別】自動車交通量(11)'!D33,'【方向別】自動車交通量(13)'!D33)</f>
        <v>584</v>
      </c>
      <c r="E33" s="105">
        <f>SUM('【方向別】自動車交通量(3)'!E33,'【方向別】自動車交通量(7)'!E33,'【方向別】自動車交通量(11)'!E33,'【方向別】自動車交通量(13)'!E33)</f>
        <v>111</v>
      </c>
      <c r="F33" s="105">
        <f>SUM('【方向別】自動車交通量(3)'!F33,'【方向別】自動車交通量(7)'!F33,'【方向別】自動車交通量(11)'!F33,'【方向別】自動車交通量(13)'!F33)</f>
        <v>62</v>
      </c>
      <c r="G33" s="105">
        <f>SUM('【方向別】自動車交通量(3)'!G33,'【方向別】自動車交通量(7)'!G33,'【方向別】自動車交通量(11)'!G33,'【方向別】自動車交通量(13)'!G33)</f>
        <v>5</v>
      </c>
      <c r="H33" s="105">
        <f t="shared" si="10"/>
        <v>695</v>
      </c>
      <c r="I33" s="105">
        <f t="shared" si="11"/>
        <v>67</v>
      </c>
      <c r="J33" s="105">
        <f t="shared" si="12"/>
        <v>762</v>
      </c>
      <c r="K33" s="104">
        <f t="shared" si="3"/>
        <v>8.8000000000000007</v>
      </c>
      <c r="L33" s="103">
        <f t="shared" si="4"/>
        <v>7.5</v>
      </c>
    </row>
    <row r="34" spans="2:12" ht="14.45" customHeight="1">
      <c r="B34" s="108" t="s">
        <v>96</v>
      </c>
      <c r="C34" s="107"/>
      <c r="D34" s="106">
        <f>SUM('【方向別】自動車交通量(3)'!D34,'【方向別】自動車交通量(7)'!D34,'【方向別】自動車交通量(11)'!D34,'【方向別】自動車交通量(13)'!D34)</f>
        <v>554</v>
      </c>
      <c r="E34" s="105">
        <f>SUM('【方向別】自動車交通量(3)'!E34,'【方向別】自動車交通量(7)'!E34,'【方向別】自動車交通量(11)'!E34,'【方向別】自動車交通量(13)'!E34)</f>
        <v>87</v>
      </c>
      <c r="F34" s="105">
        <f>SUM('【方向別】自動車交通量(3)'!F34,'【方向別】自動車交通量(7)'!F34,'【方向別】自動車交通量(11)'!F34,'【方向別】自動車交通量(13)'!F34)</f>
        <v>83</v>
      </c>
      <c r="G34" s="105">
        <f>SUM('【方向別】自動車交通量(3)'!G34,'【方向別】自動車交通量(7)'!G34,'【方向別】自動車交通量(11)'!G34,'【方向別】自動車交通量(13)'!G34)</f>
        <v>6</v>
      </c>
      <c r="H34" s="105">
        <f t="shared" si="10"/>
        <v>641</v>
      </c>
      <c r="I34" s="105">
        <f t="shared" si="11"/>
        <v>89</v>
      </c>
      <c r="J34" s="105">
        <f t="shared" si="12"/>
        <v>730</v>
      </c>
      <c r="K34" s="104">
        <f t="shared" si="3"/>
        <v>12.2</v>
      </c>
      <c r="L34" s="103">
        <f t="shared" si="4"/>
        <v>7.2</v>
      </c>
    </row>
    <row r="35" spans="2:12" ht="14.45" customHeight="1">
      <c r="B35" s="108" t="s">
        <v>94</v>
      </c>
      <c r="C35" s="107"/>
      <c r="D35" s="106">
        <f>SUM('【方向別】自動車交通量(3)'!D35,'【方向別】自動車交通量(7)'!D35,'【方向別】自動車交通量(11)'!D35,'【方向別】自動車交通量(13)'!D35)</f>
        <v>589</v>
      </c>
      <c r="E35" s="105">
        <f>SUM('【方向別】自動車交通量(3)'!E35,'【方向別】自動車交通量(7)'!E35,'【方向別】自動車交通量(11)'!E35,'【方向別】自動車交通量(13)'!E35)</f>
        <v>121</v>
      </c>
      <c r="F35" s="105">
        <f>SUM('【方向別】自動車交通量(3)'!F35,'【方向別】自動車交通量(7)'!F35,'【方向別】自動車交通量(11)'!F35,'【方向別】自動車交通量(13)'!F35)</f>
        <v>58</v>
      </c>
      <c r="G35" s="105">
        <f>SUM('【方向別】自動車交通量(3)'!G35,'【方向別】自動車交通量(7)'!G35,'【方向別】自動車交通量(11)'!G35,'【方向別】自動車交通量(13)'!G35)</f>
        <v>5</v>
      </c>
      <c r="H35" s="105">
        <f t="shared" si="10"/>
        <v>710</v>
      </c>
      <c r="I35" s="105">
        <f t="shared" si="11"/>
        <v>63</v>
      </c>
      <c r="J35" s="105">
        <f t="shared" si="12"/>
        <v>773</v>
      </c>
      <c r="K35" s="104">
        <f t="shared" si="3"/>
        <v>8.1999999999999993</v>
      </c>
      <c r="L35" s="103">
        <f t="shared" si="4"/>
        <v>7.6</v>
      </c>
    </row>
    <row r="36" spans="2:12" ht="14.45" customHeight="1">
      <c r="B36" s="108" t="s">
        <v>92</v>
      </c>
      <c r="C36" s="107"/>
      <c r="D36" s="106">
        <f>SUM('【方向別】自動車交通量(3)'!D36,'【方向別】自動車交通量(7)'!D36,'【方向別】自動車交通量(11)'!D36,'【方向別】自動車交通量(13)'!D36)</f>
        <v>723</v>
      </c>
      <c r="E36" s="105">
        <f>SUM('【方向別】自動車交通量(3)'!E36,'【方向別】自動車交通量(7)'!E36,'【方向別】自動車交通量(11)'!E36,'【方向別】自動車交通量(13)'!E36)</f>
        <v>126</v>
      </c>
      <c r="F36" s="105">
        <f>SUM('【方向別】自動車交通量(3)'!F36,'【方向別】自動車交通量(7)'!F36,'【方向別】自動車交通量(11)'!F36,'【方向別】自動車交通量(13)'!F36)</f>
        <v>63</v>
      </c>
      <c r="G36" s="105">
        <f>SUM('【方向別】自動車交通量(3)'!G36,'【方向別】自動車交通量(7)'!G36,'【方向別】自動車交通量(11)'!G36,'【方向別】自動車交通量(13)'!G36)</f>
        <v>11</v>
      </c>
      <c r="H36" s="105">
        <f t="shared" si="10"/>
        <v>849</v>
      </c>
      <c r="I36" s="105">
        <f t="shared" si="11"/>
        <v>74</v>
      </c>
      <c r="J36" s="105">
        <f t="shared" si="12"/>
        <v>923</v>
      </c>
      <c r="K36" s="104">
        <f t="shared" si="3"/>
        <v>8</v>
      </c>
      <c r="L36" s="103">
        <f t="shared" si="4"/>
        <v>9.1</v>
      </c>
    </row>
    <row r="37" spans="2:12" ht="14.45" customHeight="1">
      <c r="B37" s="108" t="s">
        <v>90</v>
      </c>
      <c r="C37" s="107"/>
      <c r="D37" s="106">
        <f>SUM('【方向別】自動車交通量(3)'!D37,'【方向別】自動車交通量(7)'!D37,'【方向別】自動車交通量(11)'!D37,'【方向別】自動車交通量(13)'!D37)</f>
        <v>824</v>
      </c>
      <c r="E37" s="105">
        <f>SUM('【方向別】自動車交通量(3)'!E37,'【方向別】自動車交通量(7)'!E37,'【方向別】自動車交通量(11)'!E37,'【方向別】自動車交通量(13)'!E37)</f>
        <v>132</v>
      </c>
      <c r="F37" s="105">
        <f>SUM('【方向別】自動車交通量(3)'!F37,'【方向別】自動車交通量(7)'!F37,'【方向別】自動車交通量(11)'!F37,'【方向別】自動車交通量(13)'!F37)</f>
        <v>57</v>
      </c>
      <c r="G37" s="105">
        <f>SUM('【方向別】自動車交通量(3)'!G37,'【方向別】自動車交通量(7)'!G37,'【方向別】自動車交通量(11)'!G37,'【方向別】自動車交通量(13)'!G37)</f>
        <v>8</v>
      </c>
      <c r="H37" s="105">
        <f t="shared" si="10"/>
        <v>956</v>
      </c>
      <c r="I37" s="105">
        <f t="shared" si="11"/>
        <v>65</v>
      </c>
      <c r="J37" s="105">
        <f t="shared" si="12"/>
        <v>1021</v>
      </c>
      <c r="K37" s="104">
        <f t="shared" si="3"/>
        <v>6.4</v>
      </c>
      <c r="L37" s="103">
        <f t="shared" si="4"/>
        <v>10.1</v>
      </c>
    </row>
    <row r="38" spans="2:12" ht="14.45" customHeight="1">
      <c r="B38" s="102" t="s">
        <v>89</v>
      </c>
      <c r="C38" s="101"/>
      <c r="D38" s="100">
        <f>SUM('【方向別】自動車交通量(3)'!D38,'【方向別】自動車交通量(7)'!D38,'【方向別】自動車交通量(11)'!D38,'【方向別】自動車交通量(13)'!D38)</f>
        <v>154</v>
      </c>
      <c r="E38" s="99">
        <f>SUM('【方向別】自動車交通量(3)'!E38,'【方向別】自動車交通量(7)'!E38,'【方向別】自動車交通量(11)'!E38,'【方向別】自動車交通量(13)'!E38)</f>
        <v>17</v>
      </c>
      <c r="F38" s="99">
        <f>SUM('【方向別】自動車交通量(3)'!F38,'【方向別】自動車交通量(7)'!F38,'【方向別】自動車交通量(11)'!F38,'【方向別】自動車交通量(13)'!F38)</f>
        <v>5</v>
      </c>
      <c r="G38" s="99">
        <f>SUM('【方向別】自動車交通量(3)'!G38,'【方向別】自動車交通量(7)'!G38,'【方向別】自動車交通量(11)'!G38,'【方向別】自動車交通量(13)'!G38)</f>
        <v>2</v>
      </c>
      <c r="H38" s="99">
        <f t="shared" si="10"/>
        <v>171</v>
      </c>
      <c r="I38" s="99">
        <f t="shared" si="11"/>
        <v>7</v>
      </c>
      <c r="J38" s="99">
        <f t="shared" si="12"/>
        <v>178</v>
      </c>
      <c r="K38" s="98">
        <f t="shared" si="3"/>
        <v>3.9</v>
      </c>
      <c r="L38" s="97">
        <f t="shared" si="4"/>
        <v>1.8</v>
      </c>
    </row>
    <row r="39" spans="2:12" ht="14.45" customHeight="1">
      <c r="B39" s="96" t="s">
        <v>88</v>
      </c>
      <c r="C39" s="95"/>
      <c r="D39" s="94">
        <f>SUM('【方向別】自動車交通量(3)'!D39,'【方向別】自動車交通量(7)'!D39,'【方向別】自動車交通量(11)'!D39,'【方向別】自動車交通量(13)'!D39)</f>
        <v>162</v>
      </c>
      <c r="E39" s="93">
        <f>SUM('【方向別】自動車交通量(3)'!E39,'【方向別】自動車交通量(7)'!E39,'【方向別】自動車交通量(11)'!E39,'【方向別】自動車交通量(13)'!E39)</f>
        <v>22</v>
      </c>
      <c r="F39" s="93">
        <f>SUM('【方向別】自動車交通量(3)'!F39,'【方向別】自動車交通量(7)'!F39,'【方向別】自動車交通量(11)'!F39,'【方向別】自動車交通量(13)'!F39)</f>
        <v>7</v>
      </c>
      <c r="G39" s="93">
        <f>SUM('【方向別】自動車交通量(3)'!G39,'【方向別】自動車交通量(7)'!G39,'【方向別】自動車交通量(11)'!G39,'【方向別】自動車交通量(13)'!G39)</f>
        <v>2</v>
      </c>
      <c r="H39" s="93">
        <f t="shared" si="10"/>
        <v>184</v>
      </c>
      <c r="I39" s="93">
        <f t="shared" si="11"/>
        <v>9</v>
      </c>
      <c r="J39" s="93">
        <f t="shared" si="12"/>
        <v>193</v>
      </c>
      <c r="K39" s="92">
        <f t="shared" si="3"/>
        <v>4.7</v>
      </c>
      <c r="L39" s="91">
        <f t="shared" si="4"/>
        <v>1.9</v>
      </c>
    </row>
    <row r="40" spans="2:12" ht="14.45" customHeight="1">
      <c r="B40" s="96" t="s">
        <v>87</v>
      </c>
      <c r="C40" s="95"/>
      <c r="D40" s="94">
        <f>SUM('【方向別】自動車交通量(3)'!D40,'【方向別】自動車交通量(7)'!D40,'【方向別】自動車交通量(11)'!D40,'【方向別】自動車交通量(13)'!D40)</f>
        <v>155</v>
      </c>
      <c r="E40" s="93">
        <f>SUM('【方向別】自動車交通量(3)'!E40,'【方向別】自動車交通量(7)'!E40,'【方向別】自動車交通量(11)'!E40,'【方向別】自動車交通量(13)'!E40)</f>
        <v>30</v>
      </c>
      <c r="F40" s="93">
        <f>SUM('【方向別】自動車交通量(3)'!F40,'【方向別】自動車交通量(7)'!F40,'【方向別】自動車交通量(11)'!F40,'【方向別】自動車交通量(13)'!F40)</f>
        <v>6</v>
      </c>
      <c r="G40" s="93">
        <f>SUM('【方向別】自動車交通量(3)'!G40,'【方向別】自動車交通量(7)'!G40,'【方向別】自動車交通量(11)'!G40,'【方向別】自動車交通量(13)'!G40)</f>
        <v>0</v>
      </c>
      <c r="H40" s="93">
        <f t="shared" si="10"/>
        <v>185</v>
      </c>
      <c r="I40" s="93">
        <f t="shared" si="11"/>
        <v>6</v>
      </c>
      <c r="J40" s="93">
        <f t="shared" si="12"/>
        <v>191</v>
      </c>
      <c r="K40" s="92">
        <f t="shared" si="3"/>
        <v>3.1</v>
      </c>
      <c r="L40" s="91">
        <f t="shared" si="4"/>
        <v>1.9</v>
      </c>
    </row>
    <row r="41" spans="2:12" ht="14.45" customHeight="1">
      <c r="B41" s="96" t="s">
        <v>86</v>
      </c>
      <c r="C41" s="95"/>
      <c r="D41" s="94">
        <f>SUM('【方向別】自動車交通量(3)'!D41,'【方向別】自動車交通量(7)'!D41,'【方向別】自動車交通量(11)'!D41,'【方向別】自動車交通量(13)'!D41)</f>
        <v>122</v>
      </c>
      <c r="E41" s="93">
        <f>SUM('【方向別】自動車交通量(3)'!E41,'【方向別】自動車交通量(7)'!E41,'【方向別】自動車交通量(11)'!E41,'【方向別】自動車交通量(13)'!E41)</f>
        <v>24</v>
      </c>
      <c r="F41" s="93">
        <f>SUM('【方向別】自動車交通量(3)'!F41,'【方向別】自動車交通量(7)'!F41,'【方向別】自動車交通量(11)'!F41,'【方向別】自動車交通量(13)'!F41)</f>
        <v>5</v>
      </c>
      <c r="G41" s="93">
        <f>SUM('【方向別】自動車交通量(3)'!G41,'【方向別】自動車交通量(7)'!G41,'【方向別】自動車交通量(11)'!G41,'【方向別】自動車交通量(13)'!G41)</f>
        <v>0</v>
      </c>
      <c r="H41" s="93">
        <f t="shared" si="10"/>
        <v>146</v>
      </c>
      <c r="I41" s="93">
        <f t="shared" si="11"/>
        <v>5</v>
      </c>
      <c r="J41" s="93">
        <f t="shared" si="12"/>
        <v>151</v>
      </c>
      <c r="K41" s="92">
        <f t="shared" si="3"/>
        <v>3.3</v>
      </c>
      <c r="L41" s="91">
        <f t="shared" si="4"/>
        <v>1.5</v>
      </c>
    </row>
    <row r="42" spans="2:12" ht="14.45" customHeight="1">
      <c r="B42" s="96" t="s">
        <v>85</v>
      </c>
      <c r="C42" s="95"/>
      <c r="D42" s="94">
        <f>SUM('【方向別】自動車交通量(3)'!D42,'【方向別】自動車交通量(7)'!D42,'【方向別】自動車交通量(11)'!D42,'【方向別】自動車交通量(13)'!D42)</f>
        <v>172</v>
      </c>
      <c r="E42" s="93">
        <f>SUM('【方向別】自動車交通量(3)'!E42,'【方向別】自動車交通量(7)'!E42,'【方向別】自動車交通量(11)'!E42,'【方向別】自動車交通量(13)'!E42)</f>
        <v>28</v>
      </c>
      <c r="F42" s="93">
        <f>SUM('【方向別】自動車交通量(3)'!F42,'【方向別】自動車交通量(7)'!F42,'【方向別】自動車交通量(11)'!F42,'【方向別】自動車交通量(13)'!F42)</f>
        <v>9</v>
      </c>
      <c r="G42" s="93">
        <f>SUM('【方向別】自動車交通量(3)'!G42,'【方向別】自動車交通量(7)'!G42,'【方向別】自動車交通量(11)'!G42,'【方向別】自動車交通量(13)'!G42)</f>
        <v>1</v>
      </c>
      <c r="H42" s="93">
        <f t="shared" si="10"/>
        <v>200</v>
      </c>
      <c r="I42" s="93">
        <f t="shared" si="11"/>
        <v>10</v>
      </c>
      <c r="J42" s="93">
        <f t="shared" si="12"/>
        <v>210</v>
      </c>
      <c r="K42" s="92">
        <f t="shared" si="3"/>
        <v>4.8</v>
      </c>
      <c r="L42" s="91">
        <f t="shared" si="4"/>
        <v>2.1</v>
      </c>
    </row>
    <row r="43" spans="2:12" ht="14.45" customHeight="1">
      <c r="B43" s="90" t="s">
        <v>151</v>
      </c>
      <c r="C43" s="89"/>
      <c r="D43" s="88">
        <f>SUM('【方向別】自動車交通量(3)'!D43,'【方向別】自動車交通量(7)'!D43,'【方向別】自動車交通量(11)'!D43,'【方向別】自動車交通量(13)'!D43)</f>
        <v>134</v>
      </c>
      <c r="E43" s="87">
        <f>SUM('【方向別】自動車交通量(3)'!E43,'【方向別】自動車交通量(7)'!E43,'【方向別】自動車交通量(11)'!E43,'【方向別】自動車交通量(13)'!E43)</f>
        <v>9</v>
      </c>
      <c r="F43" s="87">
        <f>SUM('【方向別】自動車交通量(3)'!F43,'【方向別】自動車交通量(7)'!F43,'【方向別】自動車交通量(11)'!F43,'【方向別】自動車交通量(13)'!F43)</f>
        <v>0</v>
      </c>
      <c r="G43" s="87">
        <f>SUM('【方向別】自動車交通量(3)'!G43,'【方向別】自動車交通量(7)'!G43,'【方向別】自動車交通量(11)'!G43,'【方向別】自動車交通量(13)'!G43)</f>
        <v>0</v>
      </c>
      <c r="H43" s="87">
        <f t="shared" si="10"/>
        <v>143</v>
      </c>
      <c r="I43" s="87">
        <f t="shared" si="11"/>
        <v>0</v>
      </c>
      <c r="J43" s="87">
        <f t="shared" si="12"/>
        <v>143</v>
      </c>
      <c r="K43" s="86">
        <f t="shared" si="3"/>
        <v>0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899</v>
      </c>
      <c r="E44" s="81">
        <f t="shared" si="13"/>
        <v>130</v>
      </c>
      <c r="F44" s="81">
        <f t="shared" si="13"/>
        <v>32</v>
      </c>
      <c r="G44" s="81">
        <f t="shared" si="13"/>
        <v>5</v>
      </c>
      <c r="H44" s="81">
        <f t="shared" si="13"/>
        <v>1029</v>
      </c>
      <c r="I44" s="81">
        <f t="shared" si="13"/>
        <v>37</v>
      </c>
      <c r="J44" s="81">
        <f t="shared" si="13"/>
        <v>1066</v>
      </c>
      <c r="K44" s="80">
        <f t="shared" si="3"/>
        <v>3.5</v>
      </c>
      <c r="L44" s="79">
        <f t="shared" si="4"/>
        <v>10.5</v>
      </c>
    </row>
    <row r="45" spans="2:12" ht="14.45" customHeight="1" thickTop="1">
      <c r="B45" s="102" t="s">
        <v>82</v>
      </c>
      <c r="C45" s="101"/>
      <c r="D45" s="100">
        <f>SUM('【方向別】自動車交通量(3)'!D45,'【方向別】自動車交通量(7)'!D45,'【方向別】自動車交通量(11)'!D45,'【方向別】自動車交通量(13)'!D45)</f>
        <v>199</v>
      </c>
      <c r="E45" s="99">
        <f>SUM('【方向別】自動車交通量(3)'!E45,'【方向別】自動車交通量(7)'!E45,'【方向別】自動車交通量(11)'!E45,'【方向別】自動車交通量(13)'!E45)</f>
        <v>25</v>
      </c>
      <c r="F45" s="99">
        <f>SUM('【方向別】自動車交通量(3)'!F45,'【方向別】自動車交通量(7)'!F45,'【方向別】自動車交通量(11)'!F45,'【方向別】自動車交通量(13)'!F45)</f>
        <v>6</v>
      </c>
      <c r="G45" s="99">
        <f>SUM('【方向別】自動車交通量(3)'!G45,'【方向別】自動車交通量(7)'!G45,'【方向別】自動車交通量(11)'!G45,'【方向別】自動車交通量(13)'!G45)</f>
        <v>1</v>
      </c>
      <c r="H45" s="99">
        <f t="shared" ref="H45:H50" si="14">SUM(D45:E45)</f>
        <v>224</v>
      </c>
      <c r="I45" s="99">
        <f t="shared" ref="I45:I50" si="15">SUM(F45:G45)</f>
        <v>7</v>
      </c>
      <c r="J45" s="99">
        <f t="shared" ref="J45:J50" si="16">SUM(H45:I45)</f>
        <v>231</v>
      </c>
      <c r="K45" s="98">
        <f t="shared" si="3"/>
        <v>3</v>
      </c>
      <c r="L45" s="97">
        <f t="shared" si="4"/>
        <v>2.2999999999999998</v>
      </c>
    </row>
    <row r="46" spans="2:12" ht="14.45" customHeight="1">
      <c r="B46" s="96" t="s">
        <v>81</v>
      </c>
      <c r="C46" s="95"/>
      <c r="D46" s="94">
        <f>SUM('【方向別】自動車交通量(3)'!D46,'【方向別】自動車交通量(7)'!D46,'【方向別】自動車交通量(11)'!D46,'【方向別】自動車交通量(13)'!D46)</f>
        <v>173</v>
      </c>
      <c r="E46" s="93">
        <f>SUM('【方向別】自動車交通量(3)'!E46,'【方向別】自動車交通量(7)'!E46,'【方向別】自動車交通量(11)'!E46,'【方向別】自動車交通量(13)'!E46)</f>
        <v>21</v>
      </c>
      <c r="F46" s="93">
        <f>SUM('【方向別】自動車交通量(3)'!F46,'【方向別】自動車交通量(7)'!F46,'【方向別】自動車交通量(11)'!F46,'【方向別】自動車交通量(13)'!F46)</f>
        <v>8</v>
      </c>
      <c r="G46" s="93">
        <f>SUM('【方向別】自動車交通量(3)'!G46,'【方向別】自動車交通量(7)'!G46,'【方向別】自動車交通量(11)'!G46,'【方向別】自動車交通量(13)'!G46)</f>
        <v>1</v>
      </c>
      <c r="H46" s="93">
        <f t="shared" si="14"/>
        <v>194</v>
      </c>
      <c r="I46" s="93">
        <f t="shared" si="15"/>
        <v>9</v>
      </c>
      <c r="J46" s="93">
        <f t="shared" si="16"/>
        <v>203</v>
      </c>
      <c r="K46" s="92">
        <f t="shared" si="3"/>
        <v>4.4000000000000004</v>
      </c>
      <c r="L46" s="91">
        <f t="shared" si="4"/>
        <v>2</v>
      </c>
    </row>
    <row r="47" spans="2:12" ht="14.45" customHeight="1">
      <c r="B47" s="96" t="s">
        <v>80</v>
      </c>
      <c r="C47" s="95"/>
      <c r="D47" s="94">
        <f>SUM('【方向別】自動車交通量(3)'!D47,'【方向別】自動車交通量(7)'!D47,'【方向別】自動車交通量(11)'!D47,'【方向別】自動車交通量(13)'!D47)</f>
        <v>175</v>
      </c>
      <c r="E47" s="93">
        <f>SUM('【方向別】自動車交通量(3)'!E47,'【方向別】自動車交通量(7)'!E47,'【方向別】自動車交通量(11)'!E47,'【方向別】自動車交通量(13)'!E47)</f>
        <v>21</v>
      </c>
      <c r="F47" s="93">
        <f>SUM('【方向別】自動車交通量(3)'!F47,'【方向別】自動車交通量(7)'!F47,'【方向別】自動車交通量(11)'!F47,'【方向別】自動車交通量(13)'!F47)</f>
        <v>6</v>
      </c>
      <c r="G47" s="93">
        <f>SUM('【方向別】自動車交通量(3)'!G47,'【方向別】自動車交通量(7)'!G47,'【方向別】自動車交通量(11)'!G47,'【方向別】自動車交通量(13)'!G47)</f>
        <v>0</v>
      </c>
      <c r="H47" s="93">
        <f t="shared" si="14"/>
        <v>196</v>
      </c>
      <c r="I47" s="93">
        <f t="shared" si="15"/>
        <v>6</v>
      </c>
      <c r="J47" s="93">
        <f t="shared" si="16"/>
        <v>202</v>
      </c>
      <c r="K47" s="92">
        <f t="shared" si="3"/>
        <v>3</v>
      </c>
      <c r="L47" s="91">
        <f t="shared" si="4"/>
        <v>2</v>
      </c>
    </row>
    <row r="48" spans="2:12" ht="14.45" customHeight="1">
      <c r="B48" s="96" t="s">
        <v>79</v>
      </c>
      <c r="C48" s="95"/>
      <c r="D48" s="94">
        <f>SUM('【方向別】自動車交通量(3)'!D48,'【方向別】自動車交通量(7)'!D48,'【方向別】自動車交通量(11)'!D48,'【方向別】自動車交通量(13)'!D48)</f>
        <v>172</v>
      </c>
      <c r="E48" s="93">
        <f>SUM('【方向別】自動車交通量(3)'!E48,'【方向別】自動車交通量(7)'!E48,'【方向別】自動車交通量(11)'!E48,'【方向別】自動車交通量(13)'!E48)</f>
        <v>27</v>
      </c>
      <c r="F48" s="93">
        <f>SUM('【方向別】自動車交通量(3)'!F48,'【方向別】自動車交通量(7)'!F48,'【方向別】自動車交通量(11)'!F48,'【方向別】自動車交通量(13)'!F48)</f>
        <v>6</v>
      </c>
      <c r="G48" s="93">
        <f>SUM('【方向別】自動車交通量(3)'!G48,'【方向別】自動車交通量(7)'!G48,'【方向別】自動車交通量(11)'!G48,'【方向別】自動車交通量(13)'!G48)</f>
        <v>1</v>
      </c>
      <c r="H48" s="93">
        <f t="shared" si="14"/>
        <v>199</v>
      </c>
      <c r="I48" s="93">
        <f t="shared" si="15"/>
        <v>7</v>
      </c>
      <c r="J48" s="93">
        <f t="shared" si="16"/>
        <v>206</v>
      </c>
      <c r="K48" s="92">
        <f t="shared" si="3"/>
        <v>3.4</v>
      </c>
      <c r="L48" s="91">
        <f t="shared" si="4"/>
        <v>2</v>
      </c>
    </row>
    <row r="49" spans="2:13" ht="14.45" customHeight="1">
      <c r="B49" s="96" t="s">
        <v>78</v>
      </c>
      <c r="C49" s="95"/>
      <c r="D49" s="94">
        <f>SUM('【方向別】自動車交通量(3)'!D49,'【方向別】自動車交通量(7)'!D49,'【方向別】自動車交通量(11)'!D49,'【方向別】自動車交通量(13)'!D49)</f>
        <v>167</v>
      </c>
      <c r="E49" s="93">
        <f>SUM('【方向別】自動車交通量(3)'!E49,'【方向別】自動車交通量(7)'!E49,'【方向別】自動車交通量(11)'!E49,'【方向別】自動車交通量(13)'!E49)</f>
        <v>22</v>
      </c>
      <c r="F49" s="93">
        <f>SUM('【方向別】自動車交通量(3)'!F49,'【方向別】自動車交通量(7)'!F49,'【方向別】自動車交通量(11)'!F49,'【方向別】自動車交通量(13)'!F49)</f>
        <v>7</v>
      </c>
      <c r="G49" s="93">
        <f>SUM('【方向別】自動車交通量(3)'!G49,'【方向別】自動車交通量(7)'!G49,'【方向別】自動車交通量(11)'!G49,'【方向別】自動車交通量(13)'!G49)</f>
        <v>1</v>
      </c>
      <c r="H49" s="93">
        <f t="shared" si="14"/>
        <v>189</v>
      </c>
      <c r="I49" s="93">
        <f t="shared" si="15"/>
        <v>8</v>
      </c>
      <c r="J49" s="93">
        <f t="shared" si="16"/>
        <v>197</v>
      </c>
      <c r="K49" s="92">
        <f t="shared" si="3"/>
        <v>4.0999999999999996</v>
      </c>
      <c r="L49" s="91">
        <f t="shared" si="4"/>
        <v>1.9</v>
      </c>
    </row>
    <row r="50" spans="2:13" ht="14.45" customHeight="1">
      <c r="B50" s="90" t="s">
        <v>150</v>
      </c>
      <c r="C50" s="89"/>
      <c r="D50" s="88">
        <f>SUM('【方向別】自動車交通量(3)'!D50,'【方向別】自動車交通量(7)'!D50,'【方向別】自動車交通量(11)'!D50,'【方向別】自動車交通量(13)'!D50)</f>
        <v>170</v>
      </c>
      <c r="E50" s="87">
        <f>SUM('【方向別】自動車交通量(3)'!E50,'【方向別】自動車交通量(7)'!E50,'【方向別】自動車交通量(11)'!E50,'【方向別】自動車交通量(13)'!E50)</f>
        <v>15</v>
      </c>
      <c r="F50" s="87">
        <f>SUM('【方向別】自動車交通量(3)'!F50,'【方向別】自動車交通量(7)'!F50,'【方向別】自動車交通量(11)'!F50,'【方向別】自動車交通量(13)'!F50)</f>
        <v>5</v>
      </c>
      <c r="G50" s="87">
        <f>SUM('【方向別】自動車交通量(3)'!G50,'【方向別】自動車交通量(7)'!G50,'【方向別】自動車交通量(11)'!G50,'【方向別】自動車交通量(13)'!G50)</f>
        <v>5</v>
      </c>
      <c r="H50" s="87">
        <f t="shared" si="14"/>
        <v>185</v>
      </c>
      <c r="I50" s="87">
        <f t="shared" si="15"/>
        <v>10</v>
      </c>
      <c r="J50" s="87">
        <f t="shared" si="16"/>
        <v>195</v>
      </c>
      <c r="K50" s="86">
        <f t="shared" si="3"/>
        <v>5.0999999999999996</v>
      </c>
      <c r="L50" s="85">
        <f t="shared" si="4"/>
        <v>1.9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1056</v>
      </c>
      <c r="E51" s="81">
        <f t="shared" si="17"/>
        <v>131</v>
      </c>
      <c r="F51" s="81">
        <f t="shared" si="17"/>
        <v>38</v>
      </c>
      <c r="G51" s="81">
        <f t="shared" si="17"/>
        <v>9</v>
      </c>
      <c r="H51" s="81">
        <f t="shared" si="17"/>
        <v>1187</v>
      </c>
      <c r="I51" s="81">
        <f t="shared" si="17"/>
        <v>47</v>
      </c>
      <c r="J51" s="81">
        <f t="shared" si="17"/>
        <v>1234</v>
      </c>
      <c r="K51" s="80">
        <f t="shared" si="3"/>
        <v>3.8</v>
      </c>
      <c r="L51" s="79">
        <f t="shared" si="4"/>
        <v>12.2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7856</v>
      </c>
      <c r="E52" s="75">
        <f t="shared" si="18"/>
        <v>1417</v>
      </c>
      <c r="F52" s="75">
        <f t="shared" si="18"/>
        <v>773</v>
      </c>
      <c r="G52" s="75">
        <f t="shared" si="18"/>
        <v>77</v>
      </c>
      <c r="H52" s="75">
        <f t="shared" si="18"/>
        <v>9273</v>
      </c>
      <c r="I52" s="75">
        <f t="shared" si="18"/>
        <v>850</v>
      </c>
      <c r="J52" s="75">
        <f t="shared" si="18"/>
        <v>10123</v>
      </c>
      <c r="K52" s="74">
        <f t="shared" si="3"/>
        <v>8.4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180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SUM('【断面別】自動車交通量(B断面流入)'!D16,'【断面別】自動車交通量(B断面流出)'!D16)</f>
        <v>317</v>
      </c>
      <c r="E16" s="99">
        <f>SUM('【断面別】自動車交通量(B断面流入)'!E16,'【断面別】自動車交通量(B断面流出)'!E16)</f>
        <v>43</v>
      </c>
      <c r="F16" s="99">
        <f>SUM('【断面別】自動車交通量(B断面流入)'!F16,'【断面別】自動車交通量(B断面流出)'!F16)</f>
        <v>22</v>
      </c>
      <c r="G16" s="99">
        <f>SUM('【断面別】自動車交通量(B断面流入)'!G16,'【断面別】自動車交通量(B断面流出)'!G16)</f>
        <v>0</v>
      </c>
      <c r="H16" s="99">
        <f t="shared" ref="H16:H21" si="0">SUM(D16:E16)</f>
        <v>360</v>
      </c>
      <c r="I16" s="99">
        <f t="shared" ref="I16:I21" si="1">SUM(F16:G16)</f>
        <v>22</v>
      </c>
      <c r="J16" s="99">
        <f t="shared" ref="J16:J21" si="2">SUM(H16:I16)</f>
        <v>382</v>
      </c>
      <c r="K16" s="98">
        <f t="shared" ref="K16:K52" si="3">IF(J16=0,0,ROUND(I16/J16*100,1))</f>
        <v>5.8</v>
      </c>
      <c r="L16" s="97">
        <f t="shared" ref="L16:L52" si="4">IF(J16=0,0,ROUND(J16/$J$52*100,1))</f>
        <v>1.8</v>
      </c>
    </row>
    <row r="17" spans="2:12" ht="14.45" customHeight="1">
      <c r="B17" s="96" t="s">
        <v>157</v>
      </c>
      <c r="C17" s="95"/>
      <c r="D17" s="94">
        <f>SUM('【断面別】自動車交通量(B断面流入)'!D17,'【断面別】自動車交通量(B断面流出)'!D17)</f>
        <v>318</v>
      </c>
      <c r="E17" s="93">
        <f>SUM('【断面別】自動車交通量(B断面流入)'!E17,'【断面別】自動車交通量(B断面流出)'!E17)</f>
        <v>43</v>
      </c>
      <c r="F17" s="93">
        <f>SUM('【断面別】自動車交通量(B断面流入)'!F17,'【断面別】自動車交通量(B断面流出)'!F17)</f>
        <v>14</v>
      </c>
      <c r="G17" s="93">
        <f>SUM('【断面別】自動車交通量(B断面流入)'!G17,'【断面別】自動車交通量(B断面流出)'!G17)</f>
        <v>4</v>
      </c>
      <c r="H17" s="93">
        <f t="shared" si="0"/>
        <v>361</v>
      </c>
      <c r="I17" s="93">
        <f t="shared" si="1"/>
        <v>18</v>
      </c>
      <c r="J17" s="93">
        <f t="shared" si="2"/>
        <v>379</v>
      </c>
      <c r="K17" s="92">
        <f t="shared" si="3"/>
        <v>4.7</v>
      </c>
      <c r="L17" s="91">
        <f t="shared" si="4"/>
        <v>1.8</v>
      </c>
    </row>
    <row r="18" spans="2:12" ht="14.45" customHeight="1">
      <c r="B18" s="96" t="s">
        <v>156</v>
      </c>
      <c r="C18" s="95"/>
      <c r="D18" s="94">
        <f>SUM('【断面別】自動車交通量(B断面流入)'!D18,'【断面別】自動車交通量(B断面流出)'!D18)</f>
        <v>268</v>
      </c>
      <c r="E18" s="93">
        <f>SUM('【断面別】自動車交通量(B断面流入)'!E18,'【断面別】自動車交通量(B断面流出)'!E18)</f>
        <v>29</v>
      </c>
      <c r="F18" s="93">
        <f>SUM('【断面別】自動車交通量(B断面流入)'!F18,'【断面別】自動車交通量(B断面流出)'!F18)</f>
        <v>8</v>
      </c>
      <c r="G18" s="93">
        <f>SUM('【断面別】自動車交通量(B断面流入)'!G18,'【断面別】自動車交通量(B断面流出)'!G18)</f>
        <v>1</v>
      </c>
      <c r="H18" s="93">
        <f t="shared" si="0"/>
        <v>297</v>
      </c>
      <c r="I18" s="93">
        <f t="shared" si="1"/>
        <v>9</v>
      </c>
      <c r="J18" s="93">
        <f t="shared" si="2"/>
        <v>306</v>
      </c>
      <c r="K18" s="92">
        <f t="shared" si="3"/>
        <v>2.9</v>
      </c>
      <c r="L18" s="91">
        <f t="shared" si="4"/>
        <v>1.5</v>
      </c>
    </row>
    <row r="19" spans="2:12" ht="14.45" customHeight="1">
      <c r="B19" s="96" t="s">
        <v>155</v>
      </c>
      <c r="C19" s="95"/>
      <c r="D19" s="94">
        <f>SUM('【断面別】自動車交通量(B断面流入)'!D19,'【断面別】自動車交通量(B断面流出)'!D19)</f>
        <v>296</v>
      </c>
      <c r="E19" s="93">
        <f>SUM('【断面別】自動車交通量(B断面流入)'!E19,'【断面別】自動車交通量(B断面流出)'!E19)</f>
        <v>54</v>
      </c>
      <c r="F19" s="93">
        <f>SUM('【断面別】自動車交通量(B断面流入)'!F19,'【断面別】自動車交通量(B断面流出)'!F19)</f>
        <v>18</v>
      </c>
      <c r="G19" s="93">
        <f>SUM('【断面別】自動車交通量(B断面流入)'!G19,'【断面別】自動車交通量(B断面流出)'!G19)</f>
        <v>1</v>
      </c>
      <c r="H19" s="93">
        <f t="shared" si="0"/>
        <v>350</v>
      </c>
      <c r="I19" s="93">
        <f t="shared" si="1"/>
        <v>19</v>
      </c>
      <c r="J19" s="93">
        <f t="shared" si="2"/>
        <v>369</v>
      </c>
      <c r="K19" s="92">
        <f t="shared" si="3"/>
        <v>5.0999999999999996</v>
      </c>
      <c r="L19" s="91">
        <f t="shared" si="4"/>
        <v>1.8</v>
      </c>
    </row>
    <row r="20" spans="2:12" ht="14.45" customHeight="1">
      <c r="B20" s="96" t="s">
        <v>154</v>
      </c>
      <c r="C20" s="95"/>
      <c r="D20" s="94">
        <f>SUM('【断面別】自動車交通量(B断面流入)'!D20,'【断面別】自動車交通量(B断面流出)'!D20)</f>
        <v>271</v>
      </c>
      <c r="E20" s="93">
        <f>SUM('【断面別】自動車交通量(B断面流入)'!E20,'【断面別】自動車交通量(B断面流出)'!E20)</f>
        <v>46</v>
      </c>
      <c r="F20" s="93">
        <f>SUM('【断面別】自動車交通量(B断面流入)'!F20,'【断面別】自動車交通量(B断面流出)'!F20)</f>
        <v>11</v>
      </c>
      <c r="G20" s="93">
        <f>SUM('【断面別】自動車交通量(B断面流入)'!G20,'【断面別】自動車交通量(B断面流出)'!G20)</f>
        <v>1</v>
      </c>
      <c r="H20" s="93">
        <f t="shared" si="0"/>
        <v>317</v>
      </c>
      <c r="I20" s="93">
        <f t="shared" si="1"/>
        <v>12</v>
      </c>
      <c r="J20" s="93">
        <f t="shared" si="2"/>
        <v>329</v>
      </c>
      <c r="K20" s="92">
        <f t="shared" si="3"/>
        <v>3.6</v>
      </c>
      <c r="L20" s="91">
        <f t="shared" si="4"/>
        <v>1.6</v>
      </c>
    </row>
    <row r="21" spans="2:12" ht="14.45" customHeight="1">
      <c r="B21" s="90" t="s">
        <v>153</v>
      </c>
      <c r="C21" s="89"/>
      <c r="D21" s="88">
        <f>SUM('【断面別】自動車交通量(B断面流入)'!D21,'【断面別】自動車交通量(B断面流出)'!D21)</f>
        <v>293</v>
      </c>
      <c r="E21" s="87">
        <f>SUM('【断面別】自動車交通量(B断面流入)'!E21,'【断面別】自動車交通量(B断面流出)'!E21)</f>
        <v>46</v>
      </c>
      <c r="F21" s="87">
        <f>SUM('【断面別】自動車交通量(B断面流入)'!F21,'【断面別】自動車交通量(B断面流出)'!F21)</f>
        <v>23</v>
      </c>
      <c r="G21" s="87">
        <f>SUM('【断面別】自動車交通量(B断面流入)'!G21,'【断面別】自動車交通量(B断面流出)'!G21)</f>
        <v>3</v>
      </c>
      <c r="H21" s="87">
        <f t="shared" si="0"/>
        <v>339</v>
      </c>
      <c r="I21" s="87">
        <f t="shared" si="1"/>
        <v>26</v>
      </c>
      <c r="J21" s="87">
        <f t="shared" si="2"/>
        <v>365</v>
      </c>
      <c r="K21" s="86">
        <f t="shared" si="3"/>
        <v>7.1</v>
      </c>
      <c r="L21" s="85">
        <f t="shared" si="4"/>
        <v>1.7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1763</v>
      </c>
      <c r="E22" s="81">
        <f t="shared" si="5"/>
        <v>261</v>
      </c>
      <c r="F22" s="81">
        <f t="shared" si="5"/>
        <v>96</v>
      </c>
      <c r="G22" s="81">
        <f t="shared" si="5"/>
        <v>10</v>
      </c>
      <c r="H22" s="81">
        <f t="shared" si="5"/>
        <v>2024</v>
      </c>
      <c r="I22" s="81">
        <f t="shared" si="5"/>
        <v>106</v>
      </c>
      <c r="J22" s="81">
        <f t="shared" si="5"/>
        <v>2130</v>
      </c>
      <c r="K22" s="80">
        <f t="shared" si="3"/>
        <v>5</v>
      </c>
      <c r="L22" s="79">
        <f t="shared" si="4"/>
        <v>10.1</v>
      </c>
    </row>
    <row r="23" spans="2:12" ht="14.45" customHeight="1" thickTop="1">
      <c r="B23" s="102" t="s">
        <v>110</v>
      </c>
      <c r="C23" s="101"/>
      <c r="D23" s="100">
        <f>SUM('【断面別】自動車交通量(B断面流入)'!D23,'【断面別】自動車交通量(B断面流出)'!D23)</f>
        <v>301</v>
      </c>
      <c r="E23" s="99">
        <f>SUM('【断面別】自動車交通量(B断面流入)'!E23,'【断面別】自動車交通量(B断面流出)'!E23)</f>
        <v>42</v>
      </c>
      <c r="F23" s="99">
        <f>SUM('【断面別】自動車交通量(B断面流入)'!F23,'【断面別】自動車交通量(B断面流出)'!F23)</f>
        <v>18</v>
      </c>
      <c r="G23" s="99">
        <f>SUM('【断面別】自動車交通量(B断面流入)'!G23,'【断面別】自動車交通量(B断面流出)'!G23)</f>
        <v>4</v>
      </c>
      <c r="H23" s="99">
        <f t="shared" ref="H23:H28" si="6">SUM(D23:E23)</f>
        <v>343</v>
      </c>
      <c r="I23" s="99">
        <f t="shared" ref="I23:I28" si="7">SUM(F23:G23)</f>
        <v>22</v>
      </c>
      <c r="J23" s="99">
        <f t="shared" ref="J23:J28" si="8">SUM(H23:I23)</f>
        <v>365</v>
      </c>
      <c r="K23" s="98">
        <f t="shared" si="3"/>
        <v>6</v>
      </c>
      <c r="L23" s="97">
        <f t="shared" si="4"/>
        <v>1.7</v>
      </c>
    </row>
    <row r="24" spans="2:12" ht="14.45" customHeight="1">
      <c r="B24" s="96" t="s">
        <v>109</v>
      </c>
      <c r="C24" s="95"/>
      <c r="D24" s="94">
        <f>SUM('【断面別】自動車交通量(B断面流入)'!D24,'【断面別】自動車交通量(B断面流出)'!D24)</f>
        <v>212</v>
      </c>
      <c r="E24" s="93">
        <f>SUM('【断面別】自動車交通量(B断面流入)'!E24,'【断面別】自動車交通量(B断面流出)'!E24)</f>
        <v>34</v>
      </c>
      <c r="F24" s="93">
        <f>SUM('【断面別】自動車交通量(B断面流入)'!F24,'【断面別】自動車交通量(B断面流出)'!F24)</f>
        <v>19</v>
      </c>
      <c r="G24" s="93">
        <f>SUM('【断面別】自動車交通量(B断面流入)'!G24,'【断面別】自動車交通量(B断面流出)'!G24)</f>
        <v>2</v>
      </c>
      <c r="H24" s="93">
        <f t="shared" si="6"/>
        <v>246</v>
      </c>
      <c r="I24" s="93">
        <f t="shared" si="7"/>
        <v>21</v>
      </c>
      <c r="J24" s="93">
        <f t="shared" si="8"/>
        <v>267</v>
      </c>
      <c r="K24" s="92">
        <f t="shared" si="3"/>
        <v>7.9</v>
      </c>
      <c r="L24" s="91">
        <f t="shared" si="4"/>
        <v>1.3</v>
      </c>
    </row>
    <row r="25" spans="2:12" ht="14.45" customHeight="1">
      <c r="B25" s="96" t="s">
        <v>108</v>
      </c>
      <c r="C25" s="95"/>
      <c r="D25" s="94">
        <f>SUM('【断面別】自動車交通量(B断面流入)'!D25,'【断面別】自動車交通量(B断面流出)'!D25)</f>
        <v>222</v>
      </c>
      <c r="E25" s="93">
        <f>SUM('【断面別】自動車交通量(B断面流入)'!E25,'【断面別】自動車交通量(B断面流出)'!E25)</f>
        <v>32</v>
      </c>
      <c r="F25" s="93">
        <f>SUM('【断面別】自動車交通量(B断面流入)'!F25,'【断面別】自動車交通量(B断面流出)'!F25)</f>
        <v>19</v>
      </c>
      <c r="G25" s="93">
        <f>SUM('【断面別】自動車交通量(B断面流入)'!G25,'【断面別】自動車交通量(B断面流出)'!G25)</f>
        <v>4</v>
      </c>
      <c r="H25" s="93">
        <f t="shared" si="6"/>
        <v>254</v>
      </c>
      <c r="I25" s="93">
        <f t="shared" si="7"/>
        <v>23</v>
      </c>
      <c r="J25" s="93">
        <f t="shared" si="8"/>
        <v>277</v>
      </c>
      <c r="K25" s="92">
        <f t="shared" si="3"/>
        <v>8.3000000000000007</v>
      </c>
      <c r="L25" s="91">
        <f t="shared" si="4"/>
        <v>1.3</v>
      </c>
    </row>
    <row r="26" spans="2:12" ht="14.45" customHeight="1">
      <c r="B26" s="96" t="s">
        <v>107</v>
      </c>
      <c r="C26" s="95"/>
      <c r="D26" s="94">
        <f>SUM('【断面別】自動車交通量(B断面流入)'!D26,'【断面別】自動車交通量(B断面流出)'!D26)</f>
        <v>271</v>
      </c>
      <c r="E26" s="93">
        <f>SUM('【断面別】自動車交通量(B断面流入)'!E26,'【断面別】自動車交通量(B断面流出)'!E26)</f>
        <v>48</v>
      </c>
      <c r="F26" s="93">
        <f>SUM('【断面別】自動車交通量(B断面流入)'!F26,'【断面別】自動車交通量(B断面流出)'!F26)</f>
        <v>29</v>
      </c>
      <c r="G26" s="93">
        <f>SUM('【断面別】自動車交通量(B断面流入)'!G26,'【断面別】自動車交通量(B断面流出)'!G26)</f>
        <v>4</v>
      </c>
      <c r="H26" s="93">
        <f t="shared" si="6"/>
        <v>319</v>
      </c>
      <c r="I26" s="93">
        <f t="shared" si="7"/>
        <v>33</v>
      </c>
      <c r="J26" s="93">
        <f t="shared" si="8"/>
        <v>352</v>
      </c>
      <c r="K26" s="92">
        <f t="shared" si="3"/>
        <v>9.4</v>
      </c>
      <c r="L26" s="91">
        <f t="shared" si="4"/>
        <v>1.7</v>
      </c>
    </row>
    <row r="27" spans="2:12" ht="14.45" customHeight="1">
      <c r="B27" s="96" t="s">
        <v>106</v>
      </c>
      <c r="C27" s="95"/>
      <c r="D27" s="94">
        <f>SUM('【断面別】自動車交通量(B断面流入)'!D27,'【断面別】自動車交通量(B断面流出)'!D27)</f>
        <v>234</v>
      </c>
      <c r="E27" s="93">
        <f>SUM('【断面別】自動車交通量(B断面流入)'!E27,'【断面別】自動車交通量(B断面流出)'!E27)</f>
        <v>33</v>
      </c>
      <c r="F27" s="93">
        <f>SUM('【断面別】自動車交通量(B断面流入)'!F27,'【断面別】自動車交通量(B断面流出)'!F27)</f>
        <v>24</v>
      </c>
      <c r="G27" s="93">
        <f>SUM('【断面別】自動車交通量(B断面流入)'!G27,'【断面別】自動車交通量(B断面流出)'!G27)</f>
        <v>2</v>
      </c>
      <c r="H27" s="93">
        <f t="shared" si="6"/>
        <v>267</v>
      </c>
      <c r="I27" s="93">
        <f t="shared" si="7"/>
        <v>26</v>
      </c>
      <c r="J27" s="93">
        <f t="shared" si="8"/>
        <v>293</v>
      </c>
      <c r="K27" s="92">
        <f t="shared" si="3"/>
        <v>8.9</v>
      </c>
      <c r="L27" s="91">
        <f t="shared" si="4"/>
        <v>1.4</v>
      </c>
    </row>
    <row r="28" spans="2:12" ht="14.45" customHeight="1">
      <c r="B28" s="90" t="s">
        <v>152</v>
      </c>
      <c r="C28" s="89"/>
      <c r="D28" s="88">
        <f>SUM('【断面別】自動車交通量(B断面流入)'!D28,'【断面別】自動車交通量(B断面流出)'!D28)</f>
        <v>248</v>
      </c>
      <c r="E28" s="87">
        <f>SUM('【断面別】自動車交通量(B断面流入)'!E28,'【断面別】自動車交通量(B断面流出)'!E28)</f>
        <v>44</v>
      </c>
      <c r="F28" s="87">
        <f>SUM('【断面別】自動車交通量(B断面流入)'!F28,'【断面別】自動車交通量(B断面流出)'!F28)</f>
        <v>25</v>
      </c>
      <c r="G28" s="87">
        <f>SUM('【断面別】自動車交通量(B断面流入)'!G28,'【断面別】自動車交通量(B断面流出)'!G28)</f>
        <v>1</v>
      </c>
      <c r="H28" s="87">
        <f t="shared" si="6"/>
        <v>292</v>
      </c>
      <c r="I28" s="87">
        <f t="shared" si="7"/>
        <v>26</v>
      </c>
      <c r="J28" s="87">
        <f t="shared" si="8"/>
        <v>318</v>
      </c>
      <c r="K28" s="86">
        <f t="shared" si="3"/>
        <v>8.1999999999999993</v>
      </c>
      <c r="L28" s="85">
        <f t="shared" si="4"/>
        <v>1.5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1488</v>
      </c>
      <c r="E29" s="81">
        <f t="shared" si="9"/>
        <v>233</v>
      </c>
      <c r="F29" s="81">
        <f t="shared" si="9"/>
        <v>134</v>
      </c>
      <c r="G29" s="81">
        <f t="shared" si="9"/>
        <v>17</v>
      </c>
      <c r="H29" s="81">
        <f t="shared" si="9"/>
        <v>1721</v>
      </c>
      <c r="I29" s="81">
        <f t="shared" si="9"/>
        <v>151</v>
      </c>
      <c r="J29" s="81">
        <f t="shared" si="9"/>
        <v>1872</v>
      </c>
      <c r="K29" s="80">
        <f t="shared" si="3"/>
        <v>8.1</v>
      </c>
      <c r="L29" s="79">
        <f t="shared" si="4"/>
        <v>8.9</v>
      </c>
    </row>
    <row r="30" spans="2:12" ht="14.45" customHeight="1" thickTop="1">
      <c r="B30" s="110" t="s">
        <v>102</v>
      </c>
      <c r="C30" s="109"/>
      <c r="D30" s="76">
        <f>SUM('【断面別】自動車交通量(B断面流入)'!D30,'【断面別】自動車交通量(B断面流出)'!D30)</f>
        <v>1265</v>
      </c>
      <c r="E30" s="75">
        <f>SUM('【断面別】自動車交通量(B断面流入)'!E30,'【断面別】自動車交通量(B断面流出)'!E30)</f>
        <v>260</v>
      </c>
      <c r="F30" s="75">
        <f>SUM('【断面別】自動車交通量(B断面流入)'!F30,'【断面別】自動車交通量(B断面流出)'!F30)</f>
        <v>175</v>
      </c>
      <c r="G30" s="75">
        <f>SUM('【断面別】自動車交通量(B断面流入)'!G30,'【断面別】自動車交通量(B断面流出)'!G30)</f>
        <v>12</v>
      </c>
      <c r="H30" s="75">
        <f t="shared" ref="H30:H43" si="10">SUM(D30:E30)</f>
        <v>1525</v>
      </c>
      <c r="I30" s="75">
        <f t="shared" ref="I30:I43" si="11">SUM(F30:G30)</f>
        <v>187</v>
      </c>
      <c r="J30" s="75">
        <f t="shared" ref="J30:J43" si="12">SUM(H30:I30)</f>
        <v>1712</v>
      </c>
      <c r="K30" s="74">
        <f t="shared" si="3"/>
        <v>10.9</v>
      </c>
      <c r="L30" s="73">
        <f t="shared" si="4"/>
        <v>8.1</v>
      </c>
    </row>
    <row r="31" spans="2:12" ht="14.45" customHeight="1">
      <c r="B31" s="108" t="s">
        <v>139</v>
      </c>
      <c r="C31" s="107"/>
      <c r="D31" s="106">
        <f>SUM('【断面別】自動車交通量(B断面流入)'!D31,'【断面別】自動車交通量(B断面流出)'!D31)</f>
        <v>1177</v>
      </c>
      <c r="E31" s="105">
        <f>SUM('【断面別】自動車交通量(B断面流入)'!E31,'【断面別】自動車交通量(B断面流出)'!E31)</f>
        <v>229</v>
      </c>
      <c r="F31" s="105">
        <f>SUM('【断面別】自動車交通量(B断面流入)'!F31,'【断面別】自動車交通量(B断面流出)'!F31)</f>
        <v>168</v>
      </c>
      <c r="G31" s="105">
        <f>SUM('【断面別】自動車交通量(B断面流入)'!G31,'【断面別】自動車交通量(B断面流出)'!G31)</f>
        <v>5</v>
      </c>
      <c r="H31" s="105">
        <f t="shared" si="10"/>
        <v>1406</v>
      </c>
      <c r="I31" s="105">
        <f t="shared" si="11"/>
        <v>173</v>
      </c>
      <c r="J31" s="105">
        <f t="shared" si="12"/>
        <v>1579</v>
      </c>
      <c r="K31" s="104">
        <f t="shared" si="3"/>
        <v>11</v>
      </c>
      <c r="L31" s="103">
        <f t="shared" si="4"/>
        <v>7.5</v>
      </c>
    </row>
    <row r="32" spans="2:12" ht="14.45" customHeight="1">
      <c r="B32" s="108" t="s">
        <v>137</v>
      </c>
      <c r="C32" s="107"/>
      <c r="D32" s="106">
        <f>SUM('【断面別】自動車交通量(B断面流入)'!D32,'【断面別】自動車交通量(B断面流出)'!D32)</f>
        <v>1091</v>
      </c>
      <c r="E32" s="105">
        <f>SUM('【断面別】自動車交通量(B断面流入)'!E32,'【断面別】自動車交通量(B断面流出)'!E32)</f>
        <v>232</v>
      </c>
      <c r="F32" s="105">
        <f>SUM('【断面別】自動車交通量(B断面流入)'!F32,'【断面別】自動車交通量(B断面流出)'!F32)</f>
        <v>176</v>
      </c>
      <c r="G32" s="105">
        <f>SUM('【断面別】自動車交通量(B断面流入)'!G32,'【断面別】自動車交通量(B断面流出)'!G32)</f>
        <v>8</v>
      </c>
      <c r="H32" s="105">
        <f t="shared" si="10"/>
        <v>1323</v>
      </c>
      <c r="I32" s="105">
        <f t="shared" si="11"/>
        <v>184</v>
      </c>
      <c r="J32" s="105">
        <f t="shared" si="12"/>
        <v>1507</v>
      </c>
      <c r="K32" s="104">
        <f t="shared" si="3"/>
        <v>12.2</v>
      </c>
      <c r="L32" s="103">
        <f t="shared" si="4"/>
        <v>7.2</v>
      </c>
    </row>
    <row r="33" spans="2:12" ht="14.45" customHeight="1">
      <c r="B33" s="108" t="s">
        <v>98</v>
      </c>
      <c r="C33" s="107"/>
      <c r="D33" s="106">
        <f>SUM('【断面別】自動車交通量(B断面流入)'!D33,'【断面別】自動車交通量(B断面流出)'!D33)</f>
        <v>1245</v>
      </c>
      <c r="E33" s="105">
        <f>SUM('【断面別】自動車交通量(B断面流入)'!E33,'【断面別】自動車交通量(B断面流出)'!E33)</f>
        <v>215</v>
      </c>
      <c r="F33" s="105">
        <f>SUM('【断面別】自動車交通量(B断面流入)'!F33,'【断面別】自動車交通量(B断面流出)'!F33)</f>
        <v>131</v>
      </c>
      <c r="G33" s="105">
        <f>SUM('【断面別】自動車交通量(B断面流入)'!G33,'【断面別】自動車交通量(B断面流出)'!G33)</f>
        <v>10</v>
      </c>
      <c r="H33" s="105">
        <f t="shared" si="10"/>
        <v>1460</v>
      </c>
      <c r="I33" s="105">
        <f t="shared" si="11"/>
        <v>141</v>
      </c>
      <c r="J33" s="105">
        <f t="shared" si="12"/>
        <v>1601</v>
      </c>
      <c r="K33" s="104">
        <f t="shared" si="3"/>
        <v>8.8000000000000007</v>
      </c>
      <c r="L33" s="103">
        <f t="shared" si="4"/>
        <v>7.6</v>
      </c>
    </row>
    <row r="34" spans="2:12" ht="14.45" customHeight="1">
      <c r="B34" s="108" t="s">
        <v>96</v>
      </c>
      <c r="C34" s="107"/>
      <c r="D34" s="106">
        <f>SUM('【断面別】自動車交通量(B断面流入)'!D34,'【断面別】自動車交通量(B断面流出)'!D34)</f>
        <v>1085</v>
      </c>
      <c r="E34" s="105">
        <f>SUM('【断面別】自動車交通量(B断面流入)'!E34,'【断面別】自動車交通量(B断面流出)'!E34)</f>
        <v>203</v>
      </c>
      <c r="F34" s="105">
        <f>SUM('【断面別】自動車交通量(B断面流入)'!F34,'【断面別】自動車交通量(B断面流出)'!F34)</f>
        <v>155</v>
      </c>
      <c r="G34" s="105">
        <f>SUM('【断面別】自動車交通量(B断面流入)'!G34,'【断面別】自動車交通量(B断面流出)'!G34)</f>
        <v>13</v>
      </c>
      <c r="H34" s="105">
        <f t="shared" si="10"/>
        <v>1288</v>
      </c>
      <c r="I34" s="105">
        <f t="shared" si="11"/>
        <v>168</v>
      </c>
      <c r="J34" s="105">
        <f t="shared" si="12"/>
        <v>1456</v>
      </c>
      <c r="K34" s="104">
        <f t="shared" si="3"/>
        <v>11.5</v>
      </c>
      <c r="L34" s="103">
        <f t="shared" si="4"/>
        <v>6.9</v>
      </c>
    </row>
    <row r="35" spans="2:12" ht="14.45" customHeight="1">
      <c r="B35" s="108" t="s">
        <v>94</v>
      </c>
      <c r="C35" s="107"/>
      <c r="D35" s="106">
        <f>SUM('【断面別】自動車交通量(B断面流入)'!D35,'【断面別】自動車交通量(B断面流出)'!D35)</f>
        <v>1183</v>
      </c>
      <c r="E35" s="105">
        <f>SUM('【断面別】自動車交通量(B断面流入)'!E35,'【断面別】自動車交通量(B断面流出)'!E35)</f>
        <v>240</v>
      </c>
      <c r="F35" s="105">
        <f>SUM('【断面別】自動車交通量(B断面流入)'!F35,'【断面別】自動車交通量(B断面流出)'!F35)</f>
        <v>121</v>
      </c>
      <c r="G35" s="105">
        <f>SUM('【断面別】自動車交通量(B断面流入)'!G35,'【断面別】自動車交通量(B断面流出)'!G35)</f>
        <v>12</v>
      </c>
      <c r="H35" s="105">
        <f t="shared" si="10"/>
        <v>1423</v>
      </c>
      <c r="I35" s="105">
        <f t="shared" si="11"/>
        <v>133</v>
      </c>
      <c r="J35" s="105">
        <f t="shared" si="12"/>
        <v>1556</v>
      </c>
      <c r="K35" s="104">
        <f t="shared" si="3"/>
        <v>8.5</v>
      </c>
      <c r="L35" s="103">
        <f t="shared" si="4"/>
        <v>7.4</v>
      </c>
    </row>
    <row r="36" spans="2:12" ht="14.45" customHeight="1">
      <c r="B36" s="108" t="s">
        <v>92</v>
      </c>
      <c r="C36" s="107"/>
      <c r="D36" s="106">
        <f>SUM('【断面別】自動車交通量(B断面流入)'!D36,'【断面別】自動車交通量(B断面流出)'!D36)</f>
        <v>1309</v>
      </c>
      <c r="E36" s="105">
        <f>SUM('【断面別】自動車交通量(B断面流入)'!E36,'【断面別】自動車交通量(B断面流出)'!E36)</f>
        <v>238</v>
      </c>
      <c r="F36" s="105">
        <f>SUM('【断面別】自動車交通量(B断面流入)'!F36,'【断面別】自動車交通量(B断面流出)'!F36)</f>
        <v>121</v>
      </c>
      <c r="G36" s="105">
        <f>SUM('【断面別】自動車交通量(B断面流入)'!G36,'【断面別】自動車交通量(B断面流出)'!G36)</f>
        <v>17</v>
      </c>
      <c r="H36" s="105">
        <f t="shared" si="10"/>
        <v>1547</v>
      </c>
      <c r="I36" s="105">
        <f t="shared" si="11"/>
        <v>138</v>
      </c>
      <c r="J36" s="105">
        <f t="shared" si="12"/>
        <v>1685</v>
      </c>
      <c r="K36" s="104">
        <f t="shared" si="3"/>
        <v>8.1999999999999993</v>
      </c>
      <c r="L36" s="103">
        <f t="shared" si="4"/>
        <v>8</v>
      </c>
    </row>
    <row r="37" spans="2:12" ht="14.45" customHeight="1">
      <c r="B37" s="108" t="s">
        <v>90</v>
      </c>
      <c r="C37" s="107"/>
      <c r="D37" s="106">
        <f>SUM('【断面別】自動車交通量(B断面流入)'!D37,'【断面別】自動車交通量(B断面流出)'!D37)</f>
        <v>1507</v>
      </c>
      <c r="E37" s="105">
        <f>SUM('【断面別】自動車交通量(B断面流入)'!E37,'【断面別】自動車交通量(B断面流出)'!E37)</f>
        <v>264</v>
      </c>
      <c r="F37" s="105">
        <f>SUM('【断面別】自動車交通量(B断面流入)'!F37,'【断面別】自動車交通量(B断面流出)'!F37)</f>
        <v>98</v>
      </c>
      <c r="G37" s="105">
        <f>SUM('【断面別】自動車交通量(B断面流入)'!G37,'【断面別】自動車交通量(B断面流出)'!G37)</f>
        <v>14</v>
      </c>
      <c r="H37" s="105">
        <f t="shared" si="10"/>
        <v>1771</v>
      </c>
      <c r="I37" s="105">
        <f t="shared" si="11"/>
        <v>112</v>
      </c>
      <c r="J37" s="105">
        <f t="shared" si="12"/>
        <v>1883</v>
      </c>
      <c r="K37" s="104">
        <f t="shared" si="3"/>
        <v>5.9</v>
      </c>
      <c r="L37" s="103">
        <f t="shared" si="4"/>
        <v>8.9</v>
      </c>
    </row>
    <row r="38" spans="2:12" ht="14.45" customHeight="1">
      <c r="B38" s="102" t="s">
        <v>89</v>
      </c>
      <c r="C38" s="101"/>
      <c r="D38" s="100">
        <f>SUM('【断面別】自動車交通量(B断面流入)'!D38,'【断面別】自動車交通量(B断面流出)'!D38)</f>
        <v>268</v>
      </c>
      <c r="E38" s="99">
        <f>SUM('【断面別】自動車交通量(B断面流入)'!E38,'【断面別】自動車交通量(B断面流出)'!E38)</f>
        <v>32</v>
      </c>
      <c r="F38" s="99">
        <f>SUM('【断面別】自動車交通量(B断面流入)'!F38,'【断面別】自動車交通量(B断面流出)'!F38)</f>
        <v>16</v>
      </c>
      <c r="G38" s="99">
        <f>SUM('【断面別】自動車交通量(B断面流入)'!G38,'【断面別】自動車交通量(B断面流出)'!G38)</f>
        <v>4</v>
      </c>
      <c r="H38" s="99">
        <f t="shared" si="10"/>
        <v>300</v>
      </c>
      <c r="I38" s="99">
        <f t="shared" si="11"/>
        <v>20</v>
      </c>
      <c r="J38" s="99">
        <f t="shared" si="12"/>
        <v>320</v>
      </c>
      <c r="K38" s="98">
        <f t="shared" si="3"/>
        <v>6.3</v>
      </c>
      <c r="L38" s="97">
        <f t="shared" si="4"/>
        <v>1.5</v>
      </c>
    </row>
    <row r="39" spans="2:12" ht="14.45" customHeight="1">
      <c r="B39" s="96" t="s">
        <v>88</v>
      </c>
      <c r="C39" s="95"/>
      <c r="D39" s="94">
        <f>SUM('【断面別】自動車交通量(B断面流入)'!D39,'【断面別】自動車交通量(B断面流出)'!D39)</f>
        <v>282</v>
      </c>
      <c r="E39" s="93">
        <f>SUM('【断面別】自動車交通量(B断面流入)'!E39,'【断面別】自動車交通量(B断面流出)'!E39)</f>
        <v>44</v>
      </c>
      <c r="F39" s="93">
        <f>SUM('【断面別】自動車交通量(B断面流入)'!F39,'【断面別】自動車交通量(B断面流出)'!F39)</f>
        <v>11</v>
      </c>
      <c r="G39" s="93">
        <f>SUM('【断面別】自動車交通量(B断面流入)'!G39,'【断面別】自動車交通量(B断面流出)'!G39)</f>
        <v>3</v>
      </c>
      <c r="H39" s="93">
        <f t="shared" si="10"/>
        <v>326</v>
      </c>
      <c r="I39" s="93">
        <f t="shared" si="11"/>
        <v>14</v>
      </c>
      <c r="J39" s="93">
        <f t="shared" si="12"/>
        <v>340</v>
      </c>
      <c r="K39" s="92">
        <f t="shared" si="3"/>
        <v>4.0999999999999996</v>
      </c>
      <c r="L39" s="91">
        <f t="shared" si="4"/>
        <v>1.6</v>
      </c>
    </row>
    <row r="40" spans="2:12" ht="14.45" customHeight="1">
      <c r="B40" s="96" t="s">
        <v>87</v>
      </c>
      <c r="C40" s="95"/>
      <c r="D40" s="94">
        <f>SUM('【断面別】自動車交通量(B断面流入)'!D40,'【断面別】自動車交通量(B断面流出)'!D40)</f>
        <v>286</v>
      </c>
      <c r="E40" s="93">
        <f>SUM('【断面別】自動車交通量(B断面流入)'!E40,'【断面別】自動車交通量(B断面流出)'!E40)</f>
        <v>51</v>
      </c>
      <c r="F40" s="93">
        <f>SUM('【断面別】自動車交通量(B断面流入)'!F40,'【断面別】自動車交通量(B断面流出)'!F40)</f>
        <v>9</v>
      </c>
      <c r="G40" s="93">
        <f>SUM('【断面別】自動車交通量(B断面流入)'!G40,'【断面別】自動車交通量(B断面流出)'!G40)</f>
        <v>0</v>
      </c>
      <c r="H40" s="93">
        <f t="shared" si="10"/>
        <v>337</v>
      </c>
      <c r="I40" s="93">
        <f t="shared" si="11"/>
        <v>9</v>
      </c>
      <c r="J40" s="93">
        <f t="shared" si="12"/>
        <v>346</v>
      </c>
      <c r="K40" s="92">
        <f t="shared" si="3"/>
        <v>2.6</v>
      </c>
      <c r="L40" s="91">
        <f t="shared" si="4"/>
        <v>1.6</v>
      </c>
    </row>
    <row r="41" spans="2:12" ht="14.45" customHeight="1">
      <c r="B41" s="96" t="s">
        <v>86</v>
      </c>
      <c r="C41" s="95"/>
      <c r="D41" s="94">
        <f>SUM('【断面別】自動車交通量(B断面流入)'!D41,'【断面別】自動車交通量(B断面流出)'!D41)</f>
        <v>256</v>
      </c>
      <c r="E41" s="93">
        <f>SUM('【断面別】自動車交通量(B断面流入)'!E41,'【断面別】自動車交通量(B断面流出)'!E41)</f>
        <v>43</v>
      </c>
      <c r="F41" s="93">
        <f>SUM('【断面別】自動車交通量(B断面流入)'!F41,'【断面別】自動車交通量(B断面流出)'!F41)</f>
        <v>11</v>
      </c>
      <c r="G41" s="93">
        <f>SUM('【断面別】自動車交通量(B断面流入)'!G41,'【断面別】自動車交通量(B断面流出)'!G41)</f>
        <v>0</v>
      </c>
      <c r="H41" s="93">
        <f t="shared" si="10"/>
        <v>299</v>
      </c>
      <c r="I41" s="93">
        <f t="shared" si="11"/>
        <v>11</v>
      </c>
      <c r="J41" s="93">
        <f t="shared" si="12"/>
        <v>310</v>
      </c>
      <c r="K41" s="92">
        <f t="shared" si="3"/>
        <v>3.5</v>
      </c>
      <c r="L41" s="91">
        <f t="shared" si="4"/>
        <v>1.5</v>
      </c>
    </row>
    <row r="42" spans="2:12" ht="14.45" customHeight="1">
      <c r="B42" s="96" t="s">
        <v>85</v>
      </c>
      <c r="C42" s="95"/>
      <c r="D42" s="94">
        <f>SUM('【断面別】自動車交通量(B断面流入)'!D42,'【断面別】自動車交通量(B断面流出)'!D42)</f>
        <v>305</v>
      </c>
      <c r="E42" s="93">
        <f>SUM('【断面別】自動車交通量(B断面流入)'!E42,'【断面別】自動車交通量(B断面流出)'!E42)</f>
        <v>47</v>
      </c>
      <c r="F42" s="93">
        <f>SUM('【断面別】自動車交通量(B断面流入)'!F42,'【断面別】自動車交通量(B断面流出)'!F42)</f>
        <v>17</v>
      </c>
      <c r="G42" s="93">
        <f>SUM('【断面別】自動車交通量(B断面流入)'!G42,'【断面別】自動車交通量(B断面流出)'!G42)</f>
        <v>1</v>
      </c>
      <c r="H42" s="93">
        <f t="shared" si="10"/>
        <v>352</v>
      </c>
      <c r="I42" s="93">
        <f t="shared" si="11"/>
        <v>18</v>
      </c>
      <c r="J42" s="93">
        <f t="shared" si="12"/>
        <v>370</v>
      </c>
      <c r="K42" s="92">
        <f t="shared" si="3"/>
        <v>4.9000000000000004</v>
      </c>
      <c r="L42" s="91">
        <f t="shared" si="4"/>
        <v>1.8</v>
      </c>
    </row>
    <row r="43" spans="2:12" ht="14.45" customHeight="1">
      <c r="B43" s="90" t="s">
        <v>151</v>
      </c>
      <c r="C43" s="89"/>
      <c r="D43" s="88">
        <f>SUM('【断面別】自動車交通量(B断面流入)'!D43,'【断面別】自動車交通量(B断面流出)'!D43)</f>
        <v>270</v>
      </c>
      <c r="E43" s="87">
        <f>SUM('【断面別】自動車交通量(B断面流入)'!E43,'【断面別】自動車交通量(B断面流出)'!E43)</f>
        <v>23</v>
      </c>
      <c r="F43" s="87">
        <f>SUM('【断面別】自動車交通量(B断面流入)'!F43,'【断面別】自動車交通量(B断面流出)'!F43)</f>
        <v>2</v>
      </c>
      <c r="G43" s="87">
        <f>SUM('【断面別】自動車交通量(B断面流入)'!G43,'【断面別】自動車交通量(B断面流出)'!G43)</f>
        <v>1</v>
      </c>
      <c r="H43" s="87">
        <f t="shared" si="10"/>
        <v>293</v>
      </c>
      <c r="I43" s="87">
        <f t="shared" si="11"/>
        <v>3</v>
      </c>
      <c r="J43" s="87">
        <f t="shared" si="12"/>
        <v>296</v>
      </c>
      <c r="K43" s="86">
        <f t="shared" si="3"/>
        <v>1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1667</v>
      </c>
      <c r="E44" s="81">
        <f t="shared" si="13"/>
        <v>240</v>
      </c>
      <c r="F44" s="81">
        <f t="shared" si="13"/>
        <v>66</v>
      </c>
      <c r="G44" s="81">
        <f t="shared" si="13"/>
        <v>9</v>
      </c>
      <c r="H44" s="81">
        <f t="shared" si="13"/>
        <v>1907</v>
      </c>
      <c r="I44" s="81">
        <f t="shared" si="13"/>
        <v>75</v>
      </c>
      <c r="J44" s="81">
        <f t="shared" si="13"/>
        <v>1982</v>
      </c>
      <c r="K44" s="80">
        <f t="shared" si="3"/>
        <v>3.8</v>
      </c>
      <c r="L44" s="79">
        <f t="shared" si="4"/>
        <v>9.4</v>
      </c>
    </row>
    <row r="45" spans="2:12" ht="14.45" customHeight="1" thickTop="1">
      <c r="B45" s="102" t="s">
        <v>82</v>
      </c>
      <c r="C45" s="101"/>
      <c r="D45" s="100">
        <f>SUM('【断面別】自動車交通量(B断面流入)'!D45,'【断面別】自動車交通量(B断面流出)'!D45)</f>
        <v>340</v>
      </c>
      <c r="E45" s="99">
        <f>SUM('【断面別】自動車交通量(B断面流入)'!E45,'【断面別】自動車交通量(B断面流出)'!E45)</f>
        <v>45</v>
      </c>
      <c r="F45" s="99">
        <f>SUM('【断面別】自動車交通量(B断面流入)'!F45,'【断面別】自動車交通量(B断面流出)'!F45)</f>
        <v>7</v>
      </c>
      <c r="G45" s="99">
        <f>SUM('【断面別】自動車交通量(B断面流入)'!G45,'【断面別】自動車交通量(B断面流出)'!G45)</f>
        <v>2</v>
      </c>
      <c r="H45" s="99">
        <f t="shared" ref="H45:H50" si="14">SUM(D45:E45)</f>
        <v>385</v>
      </c>
      <c r="I45" s="99">
        <f t="shared" ref="I45:I50" si="15">SUM(F45:G45)</f>
        <v>9</v>
      </c>
      <c r="J45" s="99">
        <f t="shared" ref="J45:J50" si="16">SUM(H45:I45)</f>
        <v>394</v>
      </c>
      <c r="K45" s="98">
        <f t="shared" si="3"/>
        <v>2.2999999999999998</v>
      </c>
      <c r="L45" s="97">
        <f t="shared" si="4"/>
        <v>1.9</v>
      </c>
    </row>
    <row r="46" spans="2:12" ht="14.45" customHeight="1">
      <c r="B46" s="96" t="s">
        <v>81</v>
      </c>
      <c r="C46" s="95"/>
      <c r="D46" s="94">
        <f>SUM('【断面別】自動車交通量(B断面流入)'!D46,'【断面別】自動車交通量(B断面流出)'!D46)</f>
        <v>288</v>
      </c>
      <c r="E46" s="93">
        <f>SUM('【断面別】自動車交通量(B断面流入)'!E46,'【断面別】自動車交通量(B断面流出)'!E46)</f>
        <v>39</v>
      </c>
      <c r="F46" s="93">
        <f>SUM('【断面別】自動車交通量(B断面流入)'!F46,'【断面別】自動車交通量(B断面流出)'!F46)</f>
        <v>13</v>
      </c>
      <c r="G46" s="93">
        <f>SUM('【断面別】自動車交通量(B断面流入)'!G46,'【断面別】自動車交通量(B断面流出)'!G46)</f>
        <v>2</v>
      </c>
      <c r="H46" s="93">
        <f t="shared" si="14"/>
        <v>327</v>
      </c>
      <c r="I46" s="93">
        <f t="shared" si="15"/>
        <v>15</v>
      </c>
      <c r="J46" s="93">
        <f t="shared" si="16"/>
        <v>342</v>
      </c>
      <c r="K46" s="92">
        <f t="shared" si="3"/>
        <v>4.4000000000000004</v>
      </c>
      <c r="L46" s="91">
        <f t="shared" si="4"/>
        <v>1.6</v>
      </c>
    </row>
    <row r="47" spans="2:12" ht="14.45" customHeight="1">
      <c r="B47" s="96" t="s">
        <v>80</v>
      </c>
      <c r="C47" s="95"/>
      <c r="D47" s="94">
        <f>SUM('【断面別】自動車交通量(B断面流入)'!D47,'【断面別】自動車交通量(B断面流出)'!D47)</f>
        <v>300</v>
      </c>
      <c r="E47" s="93">
        <f>SUM('【断面別】自動車交通量(B断面流入)'!E47,'【断面別】自動車交通量(B断面流出)'!E47)</f>
        <v>29</v>
      </c>
      <c r="F47" s="93">
        <f>SUM('【断面別】自動車交通量(B断面流入)'!F47,'【断面別】自動車交通量(B断面流出)'!F47)</f>
        <v>8</v>
      </c>
      <c r="G47" s="93">
        <f>SUM('【断面別】自動車交通量(B断面流入)'!G47,'【断面別】自動車交通量(B断面流出)'!G47)</f>
        <v>0</v>
      </c>
      <c r="H47" s="93">
        <f t="shared" si="14"/>
        <v>329</v>
      </c>
      <c r="I47" s="93">
        <f t="shared" si="15"/>
        <v>8</v>
      </c>
      <c r="J47" s="93">
        <f t="shared" si="16"/>
        <v>337</v>
      </c>
      <c r="K47" s="92">
        <f t="shared" si="3"/>
        <v>2.4</v>
      </c>
      <c r="L47" s="91">
        <f t="shared" si="4"/>
        <v>1.6</v>
      </c>
    </row>
    <row r="48" spans="2:12" ht="14.45" customHeight="1">
      <c r="B48" s="96" t="s">
        <v>79</v>
      </c>
      <c r="C48" s="95"/>
      <c r="D48" s="94">
        <f>SUM('【断面別】自動車交通量(B断面流入)'!D48,'【断面別】自動車交通量(B断面流出)'!D48)</f>
        <v>303</v>
      </c>
      <c r="E48" s="93">
        <f>SUM('【断面別】自動車交通量(B断面流入)'!E48,'【断面別】自動車交通量(B断面流出)'!E48)</f>
        <v>46</v>
      </c>
      <c r="F48" s="93">
        <f>SUM('【断面別】自動車交通量(B断面流入)'!F48,'【断面別】自動車交通量(B断面流出)'!F48)</f>
        <v>7</v>
      </c>
      <c r="G48" s="93">
        <f>SUM('【断面別】自動車交通量(B断面流入)'!G48,'【断面別】自動車交通量(B断面流出)'!G48)</f>
        <v>1</v>
      </c>
      <c r="H48" s="93">
        <f t="shared" si="14"/>
        <v>349</v>
      </c>
      <c r="I48" s="93">
        <f t="shared" si="15"/>
        <v>8</v>
      </c>
      <c r="J48" s="93">
        <f t="shared" si="16"/>
        <v>357</v>
      </c>
      <c r="K48" s="92">
        <f t="shared" si="3"/>
        <v>2.2000000000000002</v>
      </c>
      <c r="L48" s="91">
        <f t="shared" si="4"/>
        <v>1.7</v>
      </c>
    </row>
    <row r="49" spans="2:13" ht="14.45" customHeight="1">
      <c r="B49" s="96" t="s">
        <v>78</v>
      </c>
      <c r="C49" s="95"/>
      <c r="D49" s="94">
        <f>SUM('【断面別】自動車交通量(B断面流入)'!D49,'【断面別】自動車交通量(B断面流出)'!D49)</f>
        <v>287</v>
      </c>
      <c r="E49" s="93">
        <f>SUM('【断面別】自動車交通量(B断面流入)'!E49,'【断面別】自動車交通量(B断面流出)'!E49)</f>
        <v>39</v>
      </c>
      <c r="F49" s="93">
        <f>SUM('【断面別】自動車交通量(B断面流入)'!F49,'【断面別】自動車交通量(B断面流出)'!F49)</f>
        <v>9</v>
      </c>
      <c r="G49" s="93">
        <f>SUM('【断面別】自動車交通量(B断面流入)'!G49,'【断面別】自動車交通量(B断面流出)'!G49)</f>
        <v>2</v>
      </c>
      <c r="H49" s="93">
        <f t="shared" si="14"/>
        <v>326</v>
      </c>
      <c r="I49" s="93">
        <f t="shared" si="15"/>
        <v>11</v>
      </c>
      <c r="J49" s="93">
        <f t="shared" si="16"/>
        <v>337</v>
      </c>
      <c r="K49" s="92">
        <f t="shared" si="3"/>
        <v>3.3</v>
      </c>
      <c r="L49" s="91">
        <f t="shared" si="4"/>
        <v>1.6</v>
      </c>
    </row>
    <row r="50" spans="2:13" ht="14.45" customHeight="1">
      <c r="B50" s="90" t="s">
        <v>150</v>
      </c>
      <c r="C50" s="89"/>
      <c r="D50" s="88">
        <f>SUM('【断面別】自動車交通量(B断面流入)'!D50,'【断面別】自動車交通量(B断面流出)'!D50)</f>
        <v>296</v>
      </c>
      <c r="E50" s="87">
        <f>SUM('【断面別】自動車交通量(B断面流入)'!E50,'【断面別】自動車交通量(B断面流出)'!E50)</f>
        <v>26</v>
      </c>
      <c r="F50" s="87">
        <f>SUM('【断面別】自動車交通量(B断面流入)'!F50,'【断面別】自動車交通量(B断面流出)'!F50)</f>
        <v>9</v>
      </c>
      <c r="G50" s="87">
        <f>SUM('【断面別】自動車交通量(B断面流入)'!G50,'【断面別】自動車交通量(B断面流出)'!G50)</f>
        <v>5</v>
      </c>
      <c r="H50" s="87">
        <f t="shared" si="14"/>
        <v>322</v>
      </c>
      <c r="I50" s="87">
        <f t="shared" si="15"/>
        <v>14</v>
      </c>
      <c r="J50" s="87">
        <f t="shared" si="16"/>
        <v>336</v>
      </c>
      <c r="K50" s="86">
        <f t="shared" si="3"/>
        <v>4.2</v>
      </c>
      <c r="L50" s="85">
        <f t="shared" si="4"/>
        <v>1.6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1814</v>
      </c>
      <c r="E51" s="81">
        <f t="shared" si="17"/>
        <v>224</v>
      </c>
      <c r="F51" s="81">
        <f t="shared" si="17"/>
        <v>53</v>
      </c>
      <c r="G51" s="81">
        <f t="shared" si="17"/>
        <v>12</v>
      </c>
      <c r="H51" s="81">
        <f t="shared" si="17"/>
        <v>2038</v>
      </c>
      <c r="I51" s="81">
        <f t="shared" si="17"/>
        <v>65</v>
      </c>
      <c r="J51" s="81">
        <f t="shared" si="17"/>
        <v>2103</v>
      </c>
      <c r="K51" s="80">
        <f t="shared" si="3"/>
        <v>3.1</v>
      </c>
      <c r="L51" s="79">
        <f t="shared" si="4"/>
        <v>10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16594</v>
      </c>
      <c r="E52" s="75">
        <f t="shared" si="18"/>
        <v>2839</v>
      </c>
      <c r="F52" s="75">
        <f t="shared" si="18"/>
        <v>1494</v>
      </c>
      <c r="G52" s="75">
        <f t="shared" si="18"/>
        <v>139</v>
      </c>
      <c r="H52" s="75">
        <f t="shared" si="18"/>
        <v>19433</v>
      </c>
      <c r="I52" s="75">
        <f t="shared" si="18"/>
        <v>1633</v>
      </c>
      <c r="J52" s="75">
        <f t="shared" si="18"/>
        <v>21066</v>
      </c>
      <c r="K52" s="74">
        <f t="shared" si="3"/>
        <v>7.8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2:N54"/>
  <sheetViews>
    <sheetView showGridLines="0" zoomScaleNormal="100" zoomScaleSheetLayoutView="100" workbookViewId="0">
      <selection activeCell="N17" sqref="N17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181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SUM('【方向別】自動車交通量(7)'!D16,'【方向別】自動車交通量(8)'!D16,'【方向別】自動車交通量(9)'!D16)</f>
        <v>111</v>
      </c>
      <c r="E16" s="99">
        <f>SUM('【方向別】自動車交通量(7)'!E16,'【方向別】自動車交通量(8)'!E16,'【方向別】自動車交通量(9)'!E16)</f>
        <v>24</v>
      </c>
      <c r="F16" s="99">
        <f>SUM('【方向別】自動車交通量(7)'!F16,'【方向別】自動車交通量(8)'!F16,'【方向別】自動車交通量(9)'!F16)</f>
        <v>3</v>
      </c>
      <c r="G16" s="99">
        <f>SUM('【方向別】自動車交通量(7)'!G16,'【方向別】自動車交通量(8)'!G16,'【方向別】自動車交通量(9)'!G16)</f>
        <v>2</v>
      </c>
      <c r="H16" s="99">
        <f t="shared" ref="H16:H21" si="0">SUM(D16:E16)</f>
        <v>135</v>
      </c>
      <c r="I16" s="99">
        <f t="shared" ref="I16:I21" si="1">SUM(F16:G16)</f>
        <v>5</v>
      </c>
      <c r="J16" s="99">
        <f t="shared" ref="J16:J21" si="2">SUM(H16:I16)</f>
        <v>140</v>
      </c>
      <c r="K16" s="98">
        <f t="shared" ref="K16:K52" si="3">IF(J16=0,0,ROUND(I16/J16*100,1))</f>
        <v>3.6</v>
      </c>
      <c r="L16" s="97">
        <f t="shared" ref="L16:L52" si="4">IF(J16=0,0,ROUND(J16/$J$52*100,1))</f>
        <v>3</v>
      </c>
    </row>
    <row r="17" spans="2:12" ht="14.45" customHeight="1">
      <c r="B17" s="96" t="s">
        <v>157</v>
      </c>
      <c r="C17" s="95"/>
      <c r="D17" s="94">
        <f>SUM('【方向別】自動車交通量(7)'!D17,'【方向別】自動車交通量(8)'!D17,'【方向別】自動車交通量(9)'!D17)</f>
        <v>77</v>
      </c>
      <c r="E17" s="93">
        <f>SUM('【方向別】自動車交通量(7)'!E17,'【方向別】自動車交通量(8)'!E17,'【方向別】自動車交通量(9)'!E17)</f>
        <v>9</v>
      </c>
      <c r="F17" s="93">
        <f>SUM('【方向別】自動車交通量(7)'!F17,'【方向別】自動車交通量(8)'!F17,'【方向別】自動車交通量(9)'!F17)</f>
        <v>1</v>
      </c>
      <c r="G17" s="93">
        <f>SUM('【方向別】自動車交通量(7)'!G17,'【方向別】自動車交通量(8)'!G17,'【方向別】自動車交通量(9)'!G17)</f>
        <v>1</v>
      </c>
      <c r="H17" s="93">
        <f t="shared" si="0"/>
        <v>86</v>
      </c>
      <c r="I17" s="93">
        <f t="shared" si="1"/>
        <v>2</v>
      </c>
      <c r="J17" s="93">
        <f t="shared" si="2"/>
        <v>88</v>
      </c>
      <c r="K17" s="92">
        <f t="shared" si="3"/>
        <v>2.2999999999999998</v>
      </c>
      <c r="L17" s="91">
        <f t="shared" si="4"/>
        <v>1.9</v>
      </c>
    </row>
    <row r="18" spans="2:12" ht="14.45" customHeight="1">
      <c r="B18" s="96" t="s">
        <v>156</v>
      </c>
      <c r="C18" s="95"/>
      <c r="D18" s="94">
        <f>SUM('【方向別】自動車交通量(7)'!D18,'【方向別】自動車交通量(8)'!D18,'【方向別】自動車交通量(9)'!D18)</f>
        <v>116</v>
      </c>
      <c r="E18" s="93">
        <f>SUM('【方向別】自動車交通量(7)'!E18,'【方向別】自動車交通量(8)'!E18,'【方向別】自動車交通量(9)'!E18)</f>
        <v>14</v>
      </c>
      <c r="F18" s="93">
        <f>SUM('【方向別】自動車交通量(7)'!F18,'【方向別】自動車交通量(8)'!F18,'【方向別】自動車交通量(9)'!F18)</f>
        <v>1</v>
      </c>
      <c r="G18" s="93">
        <f>SUM('【方向別】自動車交通量(7)'!G18,'【方向別】自動車交通量(8)'!G18,'【方向別】自動車交通量(9)'!G18)</f>
        <v>1</v>
      </c>
      <c r="H18" s="93">
        <f t="shared" si="0"/>
        <v>130</v>
      </c>
      <c r="I18" s="93">
        <f t="shared" si="1"/>
        <v>2</v>
      </c>
      <c r="J18" s="93">
        <f t="shared" si="2"/>
        <v>132</v>
      </c>
      <c r="K18" s="92">
        <f t="shared" si="3"/>
        <v>1.5</v>
      </c>
      <c r="L18" s="91">
        <f t="shared" si="4"/>
        <v>2.8</v>
      </c>
    </row>
    <row r="19" spans="2:12" ht="14.45" customHeight="1">
      <c r="B19" s="96" t="s">
        <v>155</v>
      </c>
      <c r="C19" s="95"/>
      <c r="D19" s="94">
        <f>SUM('【方向別】自動車交通量(7)'!D19,'【方向別】自動車交通量(8)'!D19,'【方向別】自動車交通量(9)'!D19)</f>
        <v>48</v>
      </c>
      <c r="E19" s="93">
        <f>SUM('【方向別】自動車交通量(7)'!E19,'【方向別】自動車交通量(8)'!E19,'【方向別】自動車交通量(9)'!E19)</f>
        <v>7</v>
      </c>
      <c r="F19" s="93">
        <f>SUM('【方向別】自動車交通量(7)'!F19,'【方向別】自動車交通量(8)'!F19,'【方向別】自動車交通量(9)'!F19)</f>
        <v>4</v>
      </c>
      <c r="G19" s="93">
        <f>SUM('【方向別】自動車交通量(7)'!G19,'【方向別】自動車交通量(8)'!G19,'【方向別】自動車交通量(9)'!G19)</f>
        <v>2</v>
      </c>
      <c r="H19" s="93">
        <f t="shared" si="0"/>
        <v>55</v>
      </c>
      <c r="I19" s="93">
        <f t="shared" si="1"/>
        <v>6</v>
      </c>
      <c r="J19" s="93">
        <f t="shared" si="2"/>
        <v>61</v>
      </c>
      <c r="K19" s="92">
        <f t="shared" si="3"/>
        <v>9.8000000000000007</v>
      </c>
      <c r="L19" s="91">
        <f t="shared" si="4"/>
        <v>1.3</v>
      </c>
    </row>
    <row r="20" spans="2:12" ht="14.45" customHeight="1">
      <c r="B20" s="96" t="s">
        <v>154</v>
      </c>
      <c r="C20" s="95"/>
      <c r="D20" s="94">
        <f>SUM('【方向別】自動車交通量(7)'!D20,'【方向別】自動車交通量(8)'!D20,'【方向別】自動車交通量(9)'!D20)</f>
        <v>91</v>
      </c>
      <c r="E20" s="93">
        <f>SUM('【方向別】自動車交通量(7)'!E20,'【方向別】自動車交通量(8)'!E20,'【方向別】自動車交通量(9)'!E20)</f>
        <v>8</v>
      </c>
      <c r="F20" s="93">
        <f>SUM('【方向別】自動車交通量(7)'!F20,'【方向別】自動車交通量(8)'!F20,'【方向別】自動車交通量(9)'!F20)</f>
        <v>0</v>
      </c>
      <c r="G20" s="93">
        <f>SUM('【方向別】自動車交通量(7)'!G20,'【方向別】自動車交通量(8)'!G20,'【方向別】自動車交通量(9)'!G20)</f>
        <v>0</v>
      </c>
      <c r="H20" s="93">
        <f t="shared" si="0"/>
        <v>99</v>
      </c>
      <c r="I20" s="93">
        <f t="shared" si="1"/>
        <v>0</v>
      </c>
      <c r="J20" s="93">
        <f t="shared" si="2"/>
        <v>99</v>
      </c>
      <c r="K20" s="92">
        <f t="shared" si="3"/>
        <v>0</v>
      </c>
      <c r="L20" s="91">
        <f t="shared" si="4"/>
        <v>2.1</v>
      </c>
    </row>
    <row r="21" spans="2:12" ht="14.45" customHeight="1">
      <c r="B21" s="90" t="s">
        <v>153</v>
      </c>
      <c r="C21" s="89"/>
      <c r="D21" s="88">
        <f>SUM('【方向別】自動車交通量(7)'!D21,'【方向別】自動車交通量(8)'!D21,'【方向別】自動車交通量(9)'!D21)</f>
        <v>74</v>
      </c>
      <c r="E21" s="87">
        <f>SUM('【方向別】自動車交通量(7)'!E21,'【方向別】自動車交通量(8)'!E21,'【方向別】自動車交通量(9)'!E21)</f>
        <v>15</v>
      </c>
      <c r="F21" s="87">
        <f>SUM('【方向別】自動車交通量(7)'!F21,'【方向別】自動車交通量(8)'!F21,'【方向別】自動車交通量(9)'!F21)</f>
        <v>1</v>
      </c>
      <c r="G21" s="87">
        <f>SUM('【方向別】自動車交通量(7)'!G21,'【方向別】自動車交通量(8)'!G21,'【方向別】自動車交通量(9)'!G21)</f>
        <v>1</v>
      </c>
      <c r="H21" s="87">
        <f t="shared" si="0"/>
        <v>89</v>
      </c>
      <c r="I21" s="87">
        <f t="shared" si="1"/>
        <v>2</v>
      </c>
      <c r="J21" s="87">
        <f t="shared" si="2"/>
        <v>91</v>
      </c>
      <c r="K21" s="86">
        <f t="shared" si="3"/>
        <v>2.2000000000000002</v>
      </c>
      <c r="L21" s="85">
        <f t="shared" si="4"/>
        <v>2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517</v>
      </c>
      <c r="E22" s="81">
        <f t="shared" si="5"/>
        <v>77</v>
      </c>
      <c r="F22" s="81">
        <f t="shared" si="5"/>
        <v>10</v>
      </c>
      <c r="G22" s="81">
        <f t="shared" si="5"/>
        <v>7</v>
      </c>
      <c r="H22" s="81">
        <f t="shared" si="5"/>
        <v>594</v>
      </c>
      <c r="I22" s="81">
        <f t="shared" si="5"/>
        <v>17</v>
      </c>
      <c r="J22" s="81">
        <f t="shared" si="5"/>
        <v>611</v>
      </c>
      <c r="K22" s="80">
        <f t="shared" si="3"/>
        <v>2.8</v>
      </c>
      <c r="L22" s="79">
        <f t="shared" si="4"/>
        <v>13.1</v>
      </c>
    </row>
    <row r="23" spans="2:12" ht="14.45" customHeight="1" thickTop="1">
      <c r="B23" s="102" t="s">
        <v>110</v>
      </c>
      <c r="C23" s="101"/>
      <c r="D23" s="100">
        <f>SUM('【方向別】自動車交通量(7)'!D23,'【方向別】自動車交通量(8)'!D23,'【方向別】自動車交通量(9)'!D23)</f>
        <v>57</v>
      </c>
      <c r="E23" s="99">
        <f>SUM('【方向別】自動車交通量(7)'!E23,'【方向別】自動車交通量(8)'!E23,'【方向別】自動車交通量(9)'!E23)</f>
        <v>8</v>
      </c>
      <c r="F23" s="99">
        <f>SUM('【方向別】自動車交通量(7)'!F23,'【方向別】自動車交通量(8)'!F23,'【方向別】自動車交通量(9)'!F23)</f>
        <v>0</v>
      </c>
      <c r="G23" s="99">
        <f>SUM('【方向別】自動車交通量(7)'!G23,'【方向別】自動車交通量(8)'!G23,'【方向別】自動車交通量(9)'!G23)</f>
        <v>0</v>
      </c>
      <c r="H23" s="99">
        <f t="shared" ref="H23:H28" si="6">SUM(D23:E23)</f>
        <v>65</v>
      </c>
      <c r="I23" s="99">
        <f t="shared" ref="I23:I28" si="7">SUM(F23:G23)</f>
        <v>0</v>
      </c>
      <c r="J23" s="99">
        <f t="shared" ref="J23:J28" si="8">SUM(H23:I23)</f>
        <v>65</v>
      </c>
      <c r="K23" s="98">
        <f t="shared" si="3"/>
        <v>0</v>
      </c>
      <c r="L23" s="97">
        <f t="shared" si="4"/>
        <v>1.4</v>
      </c>
    </row>
    <row r="24" spans="2:12" ht="14.45" customHeight="1">
      <c r="B24" s="96" t="s">
        <v>109</v>
      </c>
      <c r="C24" s="95"/>
      <c r="D24" s="94">
        <f>SUM('【方向別】自動車交通量(7)'!D24,'【方向別】自動車交通量(8)'!D24,'【方向別】自動車交通量(9)'!D24)</f>
        <v>64</v>
      </c>
      <c r="E24" s="93">
        <f>SUM('【方向別】自動車交通量(7)'!E24,'【方向別】自動車交通量(8)'!E24,'【方向別】自動車交通量(9)'!E24)</f>
        <v>12</v>
      </c>
      <c r="F24" s="93">
        <f>SUM('【方向別】自動車交通量(7)'!F24,'【方向別】自動車交通量(8)'!F24,'【方向別】自動車交通量(9)'!F24)</f>
        <v>3</v>
      </c>
      <c r="G24" s="93">
        <f>SUM('【方向別】自動車交通量(7)'!G24,'【方向別】自動車交通量(8)'!G24,'【方向別】自動車交通量(9)'!G24)</f>
        <v>1</v>
      </c>
      <c r="H24" s="93">
        <f t="shared" si="6"/>
        <v>76</v>
      </c>
      <c r="I24" s="93">
        <f t="shared" si="7"/>
        <v>4</v>
      </c>
      <c r="J24" s="93">
        <f t="shared" si="8"/>
        <v>80</v>
      </c>
      <c r="K24" s="92">
        <f t="shared" si="3"/>
        <v>5</v>
      </c>
      <c r="L24" s="91">
        <f t="shared" si="4"/>
        <v>1.7</v>
      </c>
    </row>
    <row r="25" spans="2:12" ht="14.45" customHeight="1">
      <c r="B25" s="96" t="s">
        <v>108</v>
      </c>
      <c r="C25" s="95"/>
      <c r="D25" s="94">
        <f>SUM('【方向別】自動車交通量(7)'!D25,'【方向別】自動車交通量(8)'!D25,'【方向別】自動車交通量(9)'!D25)</f>
        <v>70</v>
      </c>
      <c r="E25" s="93">
        <f>SUM('【方向別】自動車交通量(7)'!E25,'【方向別】自動車交通量(8)'!E25,'【方向別】自動車交通量(9)'!E25)</f>
        <v>12</v>
      </c>
      <c r="F25" s="93">
        <f>SUM('【方向別】自動車交通量(7)'!F25,'【方向別】自動車交通量(8)'!F25,'【方向別】自動車交通量(9)'!F25)</f>
        <v>3</v>
      </c>
      <c r="G25" s="93">
        <f>SUM('【方向別】自動車交通量(7)'!G25,'【方向別】自動車交通量(8)'!G25,'【方向別】自動車交通量(9)'!G25)</f>
        <v>2</v>
      </c>
      <c r="H25" s="93">
        <f t="shared" si="6"/>
        <v>82</v>
      </c>
      <c r="I25" s="93">
        <f t="shared" si="7"/>
        <v>5</v>
      </c>
      <c r="J25" s="93">
        <f t="shared" si="8"/>
        <v>87</v>
      </c>
      <c r="K25" s="92">
        <f t="shared" si="3"/>
        <v>5.7</v>
      </c>
      <c r="L25" s="91">
        <f t="shared" si="4"/>
        <v>1.9</v>
      </c>
    </row>
    <row r="26" spans="2:12" ht="14.45" customHeight="1">
      <c r="B26" s="96" t="s">
        <v>107</v>
      </c>
      <c r="C26" s="95"/>
      <c r="D26" s="94">
        <f>SUM('【方向別】自動車交通量(7)'!D26,'【方向別】自動車交通量(8)'!D26,'【方向別】自動車交通量(9)'!D26)</f>
        <v>61</v>
      </c>
      <c r="E26" s="93">
        <f>SUM('【方向別】自動車交通量(7)'!E26,'【方向別】自動車交通量(8)'!E26,'【方向別】自動車交通量(9)'!E26)</f>
        <v>8</v>
      </c>
      <c r="F26" s="93">
        <f>SUM('【方向別】自動車交通量(7)'!F26,'【方向別】自動車交通量(8)'!F26,'【方向別】自動車交通量(9)'!F26)</f>
        <v>7</v>
      </c>
      <c r="G26" s="93">
        <f>SUM('【方向別】自動車交通量(7)'!G26,'【方向別】自動車交通量(8)'!G26,'【方向別】自動車交通量(9)'!G26)</f>
        <v>3</v>
      </c>
      <c r="H26" s="93">
        <f t="shared" si="6"/>
        <v>69</v>
      </c>
      <c r="I26" s="93">
        <f t="shared" si="7"/>
        <v>10</v>
      </c>
      <c r="J26" s="93">
        <f t="shared" si="8"/>
        <v>79</v>
      </c>
      <c r="K26" s="92">
        <f t="shared" si="3"/>
        <v>12.7</v>
      </c>
      <c r="L26" s="91">
        <f t="shared" si="4"/>
        <v>1.7</v>
      </c>
    </row>
    <row r="27" spans="2:12" ht="14.45" customHeight="1">
      <c r="B27" s="96" t="s">
        <v>106</v>
      </c>
      <c r="C27" s="95"/>
      <c r="D27" s="94">
        <f>SUM('【方向別】自動車交通量(7)'!D27,'【方向別】自動車交通量(8)'!D27,'【方向別】自動車交通量(9)'!D27)</f>
        <v>45</v>
      </c>
      <c r="E27" s="93">
        <f>SUM('【方向別】自動車交通量(7)'!E27,'【方向別】自動車交通量(8)'!E27,'【方向別】自動車交通量(9)'!E27)</f>
        <v>4</v>
      </c>
      <c r="F27" s="93">
        <f>SUM('【方向別】自動車交通量(7)'!F27,'【方向別】自動車交通量(8)'!F27,'【方向別】自動車交通量(9)'!F27)</f>
        <v>2</v>
      </c>
      <c r="G27" s="93">
        <f>SUM('【方向別】自動車交通量(7)'!G27,'【方向別】自動車交通量(8)'!G27,'【方向別】自動車交通量(9)'!G27)</f>
        <v>1</v>
      </c>
      <c r="H27" s="93">
        <f t="shared" si="6"/>
        <v>49</v>
      </c>
      <c r="I27" s="93">
        <f t="shared" si="7"/>
        <v>3</v>
      </c>
      <c r="J27" s="93">
        <f t="shared" si="8"/>
        <v>52</v>
      </c>
      <c r="K27" s="92">
        <f t="shared" si="3"/>
        <v>5.8</v>
      </c>
      <c r="L27" s="91">
        <f t="shared" si="4"/>
        <v>1.1000000000000001</v>
      </c>
    </row>
    <row r="28" spans="2:12" ht="14.45" customHeight="1">
      <c r="B28" s="90" t="s">
        <v>152</v>
      </c>
      <c r="C28" s="89"/>
      <c r="D28" s="88">
        <f>SUM('【方向別】自動車交通量(7)'!D28,'【方向別】自動車交通量(8)'!D28,'【方向別】自動車交通量(9)'!D28)</f>
        <v>44</v>
      </c>
      <c r="E28" s="87">
        <f>SUM('【方向別】自動車交通量(7)'!E28,'【方向別】自動車交通量(8)'!E28,'【方向別】自動車交通量(9)'!E28)</f>
        <v>9</v>
      </c>
      <c r="F28" s="87">
        <f>SUM('【方向別】自動車交通量(7)'!F28,'【方向別】自動車交通量(8)'!F28,'【方向別】自動車交通量(9)'!F28)</f>
        <v>0</v>
      </c>
      <c r="G28" s="87">
        <f>SUM('【方向別】自動車交通量(7)'!G28,'【方向別】自動車交通量(8)'!G28,'【方向別】自動車交通量(9)'!G28)</f>
        <v>1</v>
      </c>
      <c r="H28" s="87">
        <f t="shared" si="6"/>
        <v>53</v>
      </c>
      <c r="I28" s="87">
        <f t="shared" si="7"/>
        <v>1</v>
      </c>
      <c r="J28" s="87">
        <f t="shared" si="8"/>
        <v>54</v>
      </c>
      <c r="K28" s="86">
        <f t="shared" si="3"/>
        <v>1.9</v>
      </c>
      <c r="L28" s="85">
        <f t="shared" si="4"/>
        <v>1.2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341</v>
      </c>
      <c r="E29" s="81">
        <f t="shared" si="9"/>
        <v>53</v>
      </c>
      <c r="F29" s="81">
        <f t="shared" si="9"/>
        <v>15</v>
      </c>
      <c r="G29" s="81">
        <f t="shared" si="9"/>
        <v>8</v>
      </c>
      <c r="H29" s="81">
        <f t="shared" si="9"/>
        <v>394</v>
      </c>
      <c r="I29" s="81">
        <f t="shared" si="9"/>
        <v>23</v>
      </c>
      <c r="J29" s="81">
        <f t="shared" si="9"/>
        <v>417</v>
      </c>
      <c r="K29" s="80">
        <f t="shared" si="3"/>
        <v>5.5</v>
      </c>
      <c r="L29" s="79">
        <f t="shared" si="4"/>
        <v>8.9</v>
      </c>
    </row>
    <row r="30" spans="2:12" ht="14.45" customHeight="1" thickTop="1">
      <c r="B30" s="110" t="s">
        <v>102</v>
      </c>
      <c r="C30" s="109"/>
      <c r="D30" s="76">
        <f>SUM('【方向別】自動車交通量(7)'!D30,'【方向別】自動車交通量(8)'!D30,'【方向別】自動車交通量(9)'!D30)</f>
        <v>321</v>
      </c>
      <c r="E30" s="75">
        <f>SUM('【方向別】自動車交通量(7)'!E30,'【方向別】自動車交通量(8)'!E30,'【方向別】自動車交通量(9)'!E30)</f>
        <v>40</v>
      </c>
      <c r="F30" s="75">
        <f>SUM('【方向別】自動車交通量(7)'!F30,'【方向別】自動車交通量(8)'!F30,'【方向別】自動車交通量(9)'!F30)</f>
        <v>16</v>
      </c>
      <c r="G30" s="75">
        <f>SUM('【方向別】自動車交通量(7)'!G30,'【方向別】自動車交通量(8)'!G30,'【方向別】自動車交通量(9)'!G30)</f>
        <v>6</v>
      </c>
      <c r="H30" s="75">
        <f t="shared" ref="H30:H43" si="10">SUM(D30:E30)</f>
        <v>361</v>
      </c>
      <c r="I30" s="75">
        <f t="shared" ref="I30:I43" si="11">SUM(F30:G30)</f>
        <v>22</v>
      </c>
      <c r="J30" s="75">
        <f t="shared" ref="J30:J43" si="12">SUM(H30:I30)</f>
        <v>383</v>
      </c>
      <c r="K30" s="74">
        <f t="shared" si="3"/>
        <v>5.7</v>
      </c>
      <c r="L30" s="73">
        <f t="shared" si="4"/>
        <v>8.1999999999999993</v>
      </c>
    </row>
    <row r="31" spans="2:12" ht="14.45" customHeight="1">
      <c r="B31" s="108" t="s">
        <v>139</v>
      </c>
      <c r="C31" s="107"/>
      <c r="D31" s="106">
        <f>SUM('【方向別】自動車交通量(7)'!D31,'【方向別】自動車交通量(8)'!D31,'【方向別】自動車交通量(9)'!D31)</f>
        <v>295</v>
      </c>
      <c r="E31" s="105">
        <f>SUM('【方向別】自動車交通量(7)'!E31,'【方向別】自動車交通量(8)'!E31,'【方向別】自動車交通量(9)'!E31)</f>
        <v>51</v>
      </c>
      <c r="F31" s="105">
        <f>SUM('【方向別】自動車交通量(7)'!F31,'【方向別】自動車交通量(8)'!F31,'【方向別】自動車交通量(9)'!F31)</f>
        <v>8</v>
      </c>
      <c r="G31" s="105">
        <f>SUM('【方向別】自動車交通量(7)'!G31,'【方向別】自動車交通量(8)'!G31,'【方向別】自動車交通量(9)'!G31)</f>
        <v>3</v>
      </c>
      <c r="H31" s="105">
        <f t="shared" si="10"/>
        <v>346</v>
      </c>
      <c r="I31" s="105">
        <f t="shared" si="11"/>
        <v>11</v>
      </c>
      <c r="J31" s="105">
        <f t="shared" si="12"/>
        <v>357</v>
      </c>
      <c r="K31" s="104">
        <f t="shared" si="3"/>
        <v>3.1</v>
      </c>
      <c r="L31" s="103">
        <f t="shared" si="4"/>
        <v>7.7</v>
      </c>
    </row>
    <row r="32" spans="2:12" ht="14.45" customHeight="1">
      <c r="B32" s="108" t="s">
        <v>137</v>
      </c>
      <c r="C32" s="107"/>
      <c r="D32" s="106">
        <f>SUM('【方向別】自動車交通量(7)'!D32,'【方向別】自動車交通量(8)'!D32,'【方向別】自動車交通量(9)'!D32)</f>
        <v>278</v>
      </c>
      <c r="E32" s="105">
        <f>SUM('【方向別】自動車交通量(7)'!E32,'【方向別】自動車交通量(8)'!E32,'【方向別】自動車交通量(9)'!E32)</f>
        <v>68</v>
      </c>
      <c r="F32" s="105">
        <f>SUM('【方向別】自動車交通量(7)'!F32,'【方向別】自動車交通量(8)'!F32,'【方向別】自動車交通量(9)'!F32)</f>
        <v>19</v>
      </c>
      <c r="G32" s="105">
        <f>SUM('【方向別】自動車交通量(7)'!G32,'【方向別】自動車交通量(8)'!G32,'【方向別】自動車交通量(9)'!G32)</f>
        <v>3</v>
      </c>
      <c r="H32" s="105">
        <f t="shared" si="10"/>
        <v>346</v>
      </c>
      <c r="I32" s="105">
        <f t="shared" si="11"/>
        <v>22</v>
      </c>
      <c r="J32" s="105">
        <f t="shared" si="12"/>
        <v>368</v>
      </c>
      <c r="K32" s="104">
        <f t="shared" si="3"/>
        <v>6</v>
      </c>
      <c r="L32" s="103">
        <f t="shared" si="4"/>
        <v>7.9</v>
      </c>
    </row>
    <row r="33" spans="2:12" ht="14.45" customHeight="1">
      <c r="B33" s="108" t="s">
        <v>98</v>
      </c>
      <c r="C33" s="107"/>
      <c r="D33" s="106">
        <f>SUM('【方向別】自動車交通量(7)'!D33,'【方向別】自動車交通量(8)'!D33,'【方向別】自動車交通量(9)'!D33)</f>
        <v>255</v>
      </c>
      <c r="E33" s="105">
        <f>SUM('【方向別】自動車交通量(7)'!E33,'【方向別】自動車交通量(8)'!E33,'【方向別】自動車交通量(9)'!E33)</f>
        <v>61</v>
      </c>
      <c r="F33" s="105">
        <f>SUM('【方向別】自動車交通量(7)'!F33,'【方向別】自動車交通量(8)'!F33,'【方向別】自動車交通量(9)'!F33)</f>
        <v>11</v>
      </c>
      <c r="G33" s="105">
        <f>SUM('【方向別】自動車交通量(7)'!G33,'【方向別】自動車交通量(8)'!G33,'【方向別】自動車交通量(9)'!G33)</f>
        <v>3</v>
      </c>
      <c r="H33" s="105">
        <f t="shared" si="10"/>
        <v>316</v>
      </c>
      <c r="I33" s="105">
        <f t="shared" si="11"/>
        <v>14</v>
      </c>
      <c r="J33" s="105">
        <f t="shared" si="12"/>
        <v>330</v>
      </c>
      <c r="K33" s="104">
        <f t="shared" si="3"/>
        <v>4.2</v>
      </c>
      <c r="L33" s="103">
        <f t="shared" si="4"/>
        <v>7.1</v>
      </c>
    </row>
    <row r="34" spans="2:12" ht="14.45" customHeight="1">
      <c r="B34" s="108" t="s">
        <v>96</v>
      </c>
      <c r="C34" s="107"/>
      <c r="D34" s="106">
        <f>SUM('【方向別】自動車交通量(7)'!D34,'【方向別】自動車交通量(8)'!D34,'【方向別】自動車交通量(9)'!D34)</f>
        <v>248</v>
      </c>
      <c r="E34" s="105">
        <f>SUM('【方向別】自動車交通量(7)'!E34,'【方向別】自動車交通量(8)'!E34,'【方向別】自動車交通量(9)'!E34)</f>
        <v>49</v>
      </c>
      <c r="F34" s="105">
        <f>SUM('【方向別】自動車交通量(7)'!F34,'【方向別】自動車交通量(8)'!F34,'【方向別】自動車交通量(9)'!F34)</f>
        <v>12</v>
      </c>
      <c r="G34" s="105">
        <f>SUM('【方向別】自動車交通量(7)'!G34,'【方向別】自動車交通量(8)'!G34,'【方向別】自動車交通量(9)'!G34)</f>
        <v>3</v>
      </c>
      <c r="H34" s="105">
        <f t="shared" si="10"/>
        <v>297</v>
      </c>
      <c r="I34" s="105">
        <f t="shared" si="11"/>
        <v>15</v>
      </c>
      <c r="J34" s="105">
        <f t="shared" si="12"/>
        <v>312</v>
      </c>
      <c r="K34" s="104">
        <f t="shared" si="3"/>
        <v>4.8</v>
      </c>
      <c r="L34" s="103">
        <f t="shared" si="4"/>
        <v>6.7</v>
      </c>
    </row>
    <row r="35" spans="2:12" ht="14.45" customHeight="1">
      <c r="B35" s="108" t="s">
        <v>94</v>
      </c>
      <c r="C35" s="107"/>
      <c r="D35" s="106">
        <f>SUM('【方向別】自動車交通量(7)'!D35,'【方向別】自動車交通量(8)'!D35,'【方向別】自動車交通量(9)'!D35)</f>
        <v>201</v>
      </c>
      <c r="E35" s="105">
        <f>SUM('【方向別】自動車交通量(7)'!E35,'【方向別】自動車交通量(8)'!E35,'【方向別】自動車交通量(9)'!E35)</f>
        <v>53</v>
      </c>
      <c r="F35" s="105">
        <f>SUM('【方向別】自動車交通量(7)'!F35,'【方向別】自動車交通量(8)'!F35,'【方向別】自動車交通量(9)'!F35)</f>
        <v>12</v>
      </c>
      <c r="G35" s="105">
        <f>SUM('【方向別】自動車交通量(7)'!G35,'【方向別】自動車交通量(8)'!G35,'【方向別】自動車交通量(9)'!G35)</f>
        <v>4</v>
      </c>
      <c r="H35" s="105">
        <f t="shared" si="10"/>
        <v>254</v>
      </c>
      <c r="I35" s="105">
        <f t="shared" si="11"/>
        <v>16</v>
      </c>
      <c r="J35" s="105">
        <f t="shared" si="12"/>
        <v>270</v>
      </c>
      <c r="K35" s="104">
        <f t="shared" si="3"/>
        <v>5.9</v>
      </c>
      <c r="L35" s="103">
        <f t="shared" si="4"/>
        <v>5.8</v>
      </c>
    </row>
    <row r="36" spans="2:12" ht="14.45" customHeight="1">
      <c r="B36" s="108" t="s">
        <v>92</v>
      </c>
      <c r="C36" s="107"/>
      <c r="D36" s="106">
        <f>SUM('【方向別】自動車交通量(7)'!D36,'【方向別】自動車交通量(8)'!D36,'【方向別】自動車交通量(9)'!D36)</f>
        <v>263</v>
      </c>
      <c r="E36" s="105">
        <f>SUM('【方向別】自動車交通量(7)'!E36,'【方向別】自動車交通量(8)'!E36,'【方向別】自動車交通量(9)'!E36)</f>
        <v>55</v>
      </c>
      <c r="F36" s="105">
        <f>SUM('【方向別】自動車交通量(7)'!F36,'【方向別】自動車交通量(8)'!F36,'【方向別】自動車交通量(9)'!F36)</f>
        <v>9</v>
      </c>
      <c r="G36" s="105">
        <f>SUM('【方向別】自動車交通量(7)'!G36,'【方向別】自動車交通量(8)'!G36,'【方向別】自動車交通量(9)'!G36)</f>
        <v>7</v>
      </c>
      <c r="H36" s="105">
        <f t="shared" si="10"/>
        <v>318</v>
      </c>
      <c r="I36" s="105">
        <f t="shared" si="11"/>
        <v>16</v>
      </c>
      <c r="J36" s="105">
        <f t="shared" si="12"/>
        <v>334</v>
      </c>
      <c r="K36" s="104">
        <f t="shared" si="3"/>
        <v>4.8</v>
      </c>
      <c r="L36" s="103">
        <f t="shared" si="4"/>
        <v>7.2</v>
      </c>
    </row>
    <row r="37" spans="2:12" ht="14.45" customHeight="1">
      <c r="B37" s="108" t="s">
        <v>90</v>
      </c>
      <c r="C37" s="107"/>
      <c r="D37" s="106">
        <f>SUM('【方向別】自動車交通量(7)'!D37,'【方向別】自動車交通量(8)'!D37,'【方向別】自動車交通量(9)'!D37)</f>
        <v>306</v>
      </c>
      <c r="E37" s="105">
        <f>SUM('【方向別】自動車交通量(7)'!E37,'【方向別】自動車交通量(8)'!E37,'【方向別】自動車交通量(9)'!E37)</f>
        <v>72</v>
      </c>
      <c r="F37" s="105">
        <f>SUM('【方向別】自動車交通量(7)'!F37,'【方向別】自動車交通量(8)'!F37,'【方向別】自動車交通量(9)'!F37)</f>
        <v>15</v>
      </c>
      <c r="G37" s="105">
        <f>SUM('【方向別】自動車交通量(7)'!G37,'【方向別】自動車交通量(8)'!G37,'【方向別】自動車交通量(9)'!G37)</f>
        <v>4</v>
      </c>
      <c r="H37" s="105">
        <f t="shared" si="10"/>
        <v>378</v>
      </c>
      <c r="I37" s="105">
        <f t="shared" si="11"/>
        <v>19</v>
      </c>
      <c r="J37" s="105">
        <f t="shared" si="12"/>
        <v>397</v>
      </c>
      <c r="K37" s="104">
        <f t="shared" si="3"/>
        <v>4.8</v>
      </c>
      <c r="L37" s="103">
        <f t="shared" si="4"/>
        <v>8.5</v>
      </c>
    </row>
    <row r="38" spans="2:12" ht="14.45" customHeight="1">
      <c r="B38" s="102" t="s">
        <v>89</v>
      </c>
      <c r="C38" s="101"/>
      <c r="D38" s="100">
        <f>SUM('【方向別】自動車交通量(7)'!D38,'【方向別】自動車交通量(8)'!D38,'【方向別】自動車交通量(9)'!D38)</f>
        <v>60</v>
      </c>
      <c r="E38" s="99">
        <f>SUM('【方向別】自動車交通量(7)'!E38,'【方向別】自動車交通量(8)'!E38,'【方向別】自動車交通量(9)'!E38)</f>
        <v>7</v>
      </c>
      <c r="F38" s="99">
        <f>SUM('【方向別】自動車交通量(7)'!F38,'【方向別】自動車交通量(8)'!F38,'【方向別】自動車交通量(9)'!F38)</f>
        <v>1</v>
      </c>
      <c r="G38" s="99">
        <f>SUM('【方向別】自動車交通量(7)'!G38,'【方向別】自動車交通量(8)'!G38,'【方向別】自動車交通量(9)'!G38)</f>
        <v>0</v>
      </c>
      <c r="H38" s="99">
        <f t="shared" si="10"/>
        <v>67</v>
      </c>
      <c r="I38" s="99">
        <f t="shared" si="11"/>
        <v>1</v>
      </c>
      <c r="J38" s="99">
        <f t="shared" si="12"/>
        <v>68</v>
      </c>
      <c r="K38" s="98">
        <f t="shared" si="3"/>
        <v>1.5</v>
      </c>
      <c r="L38" s="97">
        <f t="shared" si="4"/>
        <v>1.5</v>
      </c>
    </row>
    <row r="39" spans="2:12" ht="14.45" customHeight="1">
      <c r="B39" s="96" t="s">
        <v>88</v>
      </c>
      <c r="C39" s="95"/>
      <c r="D39" s="94">
        <f>SUM('【方向別】自動車交通量(7)'!D39,'【方向別】自動車交通量(8)'!D39,'【方向別】自動車交通量(9)'!D39)</f>
        <v>78</v>
      </c>
      <c r="E39" s="93">
        <f>SUM('【方向別】自動車交通量(7)'!E39,'【方向別】自動車交通量(8)'!E39,'【方向別】自動車交通量(9)'!E39)</f>
        <v>16</v>
      </c>
      <c r="F39" s="93">
        <f>SUM('【方向別】自動車交通量(7)'!F39,'【方向別】自動車交通量(8)'!F39,'【方向別】自動車交通量(9)'!F39)</f>
        <v>0</v>
      </c>
      <c r="G39" s="93">
        <f>SUM('【方向別】自動車交通量(7)'!G39,'【方向別】自動車交通量(8)'!G39,'【方向別】自動車交通量(9)'!G39)</f>
        <v>1</v>
      </c>
      <c r="H39" s="93">
        <f t="shared" si="10"/>
        <v>94</v>
      </c>
      <c r="I39" s="93">
        <f t="shared" si="11"/>
        <v>1</v>
      </c>
      <c r="J39" s="93">
        <f t="shared" si="12"/>
        <v>95</v>
      </c>
      <c r="K39" s="92">
        <f t="shared" si="3"/>
        <v>1.1000000000000001</v>
      </c>
      <c r="L39" s="91">
        <f t="shared" si="4"/>
        <v>2</v>
      </c>
    </row>
    <row r="40" spans="2:12" ht="14.45" customHeight="1">
      <c r="B40" s="96" t="s">
        <v>87</v>
      </c>
      <c r="C40" s="95"/>
      <c r="D40" s="94">
        <f>SUM('【方向別】自動車交通量(7)'!D40,'【方向別】自動車交通量(8)'!D40,'【方向別】自動車交通量(9)'!D40)</f>
        <v>73</v>
      </c>
      <c r="E40" s="93">
        <f>SUM('【方向別】自動車交通量(7)'!E40,'【方向別】自動車交通量(8)'!E40,'【方向別】自動車交通量(9)'!E40)</f>
        <v>10</v>
      </c>
      <c r="F40" s="93">
        <f>SUM('【方向別】自動車交通量(7)'!F40,'【方向別】自動車交通量(8)'!F40,'【方向別】自動車交通量(9)'!F40)</f>
        <v>0</v>
      </c>
      <c r="G40" s="93">
        <f>SUM('【方向別】自動車交通量(7)'!G40,'【方向別】自動車交通量(8)'!G40,'【方向別】自動車交通量(9)'!G40)</f>
        <v>2</v>
      </c>
      <c r="H40" s="93">
        <f t="shared" si="10"/>
        <v>83</v>
      </c>
      <c r="I40" s="93">
        <f t="shared" si="11"/>
        <v>2</v>
      </c>
      <c r="J40" s="93">
        <f t="shared" si="12"/>
        <v>85</v>
      </c>
      <c r="K40" s="92">
        <f t="shared" si="3"/>
        <v>2.4</v>
      </c>
      <c r="L40" s="91">
        <f t="shared" si="4"/>
        <v>1.8</v>
      </c>
    </row>
    <row r="41" spans="2:12" ht="14.45" customHeight="1">
      <c r="B41" s="96" t="s">
        <v>86</v>
      </c>
      <c r="C41" s="95"/>
      <c r="D41" s="94">
        <f>SUM('【方向別】自動車交通量(7)'!D41,'【方向別】自動車交通量(8)'!D41,'【方向別】自動車交通量(9)'!D41)</f>
        <v>70</v>
      </c>
      <c r="E41" s="93">
        <f>SUM('【方向別】自動車交通量(7)'!E41,'【方向別】自動車交通量(8)'!E41,'【方向別】自動車交通量(9)'!E41)</f>
        <v>8</v>
      </c>
      <c r="F41" s="93">
        <f>SUM('【方向別】自動車交通量(7)'!F41,'【方向別】自動車交通量(8)'!F41,'【方向別】自動車交通量(9)'!F41)</f>
        <v>1</v>
      </c>
      <c r="G41" s="93">
        <f>SUM('【方向別】自動車交通量(7)'!G41,'【方向別】自動車交通量(8)'!G41,'【方向別】自動車交通量(9)'!G41)</f>
        <v>0</v>
      </c>
      <c r="H41" s="93">
        <f t="shared" si="10"/>
        <v>78</v>
      </c>
      <c r="I41" s="93">
        <f t="shared" si="11"/>
        <v>1</v>
      </c>
      <c r="J41" s="93">
        <f t="shared" si="12"/>
        <v>79</v>
      </c>
      <c r="K41" s="92">
        <f t="shared" si="3"/>
        <v>1.3</v>
      </c>
      <c r="L41" s="91">
        <f t="shared" si="4"/>
        <v>1.7</v>
      </c>
    </row>
    <row r="42" spans="2:12" ht="14.45" customHeight="1">
      <c r="B42" s="96" t="s">
        <v>85</v>
      </c>
      <c r="C42" s="95"/>
      <c r="D42" s="94">
        <f>SUM('【方向別】自動車交通量(7)'!D42,'【方向別】自動車交通量(8)'!D42,'【方向別】自動車交通量(9)'!D42)</f>
        <v>67</v>
      </c>
      <c r="E42" s="93">
        <f>SUM('【方向別】自動車交通量(7)'!E42,'【方向別】自動車交通量(8)'!E42,'【方向別】自動車交通量(9)'!E42)</f>
        <v>12</v>
      </c>
      <c r="F42" s="93">
        <f>SUM('【方向別】自動車交通量(7)'!F42,'【方向別】自動車交通量(8)'!F42,'【方向別】自動車交通量(9)'!F42)</f>
        <v>0</v>
      </c>
      <c r="G42" s="93">
        <f>SUM('【方向別】自動車交通量(7)'!G42,'【方向別】自動車交通量(8)'!G42,'【方向別】自動車交通量(9)'!G42)</f>
        <v>1</v>
      </c>
      <c r="H42" s="93">
        <f t="shared" si="10"/>
        <v>79</v>
      </c>
      <c r="I42" s="93">
        <f t="shared" si="11"/>
        <v>1</v>
      </c>
      <c r="J42" s="93">
        <f t="shared" si="12"/>
        <v>80</v>
      </c>
      <c r="K42" s="92">
        <f t="shared" si="3"/>
        <v>1.3</v>
      </c>
      <c r="L42" s="91">
        <f t="shared" si="4"/>
        <v>1.7</v>
      </c>
    </row>
    <row r="43" spans="2:12" ht="14.45" customHeight="1">
      <c r="B43" s="90" t="s">
        <v>151</v>
      </c>
      <c r="C43" s="89"/>
      <c r="D43" s="88">
        <f>SUM('【方向別】自動車交通量(7)'!D43,'【方向別】自動車交通量(8)'!D43,'【方向別】自動車交通量(9)'!D43)</f>
        <v>67</v>
      </c>
      <c r="E43" s="87">
        <f>SUM('【方向別】自動車交通量(7)'!E43,'【方向別】自動車交通量(8)'!E43,'【方向別】自動車交通量(9)'!E43)</f>
        <v>8</v>
      </c>
      <c r="F43" s="87">
        <f>SUM('【方向別】自動車交通量(7)'!F43,'【方向別】自動車交通量(8)'!F43,'【方向別】自動車交通量(9)'!F43)</f>
        <v>1</v>
      </c>
      <c r="G43" s="87">
        <f>SUM('【方向別】自動車交通量(7)'!G43,'【方向別】自動車交通量(8)'!G43,'【方向別】自動車交通量(9)'!G43)</f>
        <v>1</v>
      </c>
      <c r="H43" s="87">
        <f t="shared" si="10"/>
        <v>75</v>
      </c>
      <c r="I43" s="87">
        <f t="shared" si="11"/>
        <v>2</v>
      </c>
      <c r="J43" s="87">
        <f t="shared" si="12"/>
        <v>77</v>
      </c>
      <c r="K43" s="86">
        <f t="shared" si="3"/>
        <v>2.6</v>
      </c>
      <c r="L43" s="85">
        <f t="shared" si="4"/>
        <v>1.7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415</v>
      </c>
      <c r="E44" s="81">
        <f t="shared" si="13"/>
        <v>61</v>
      </c>
      <c r="F44" s="81">
        <f t="shared" si="13"/>
        <v>3</v>
      </c>
      <c r="G44" s="81">
        <f t="shared" si="13"/>
        <v>5</v>
      </c>
      <c r="H44" s="81">
        <f t="shared" si="13"/>
        <v>476</v>
      </c>
      <c r="I44" s="81">
        <f t="shared" si="13"/>
        <v>8</v>
      </c>
      <c r="J44" s="81">
        <f t="shared" si="13"/>
        <v>484</v>
      </c>
      <c r="K44" s="80">
        <f t="shared" si="3"/>
        <v>1.7</v>
      </c>
      <c r="L44" s="79">
        <f t="shared" si="4"/>
        <v>10.4</v>
      </c>
    </row>
    <row r="45" spans="2:12" ht="14.45" customHeight="1" thickTop="1">
      <c r="B45" s="102" t="s">
        <v>82</v>
      </c>
      <c r="C45" s="101"/>
      <c r="D45" s="100">
        <f>SUM('【方向別】自動車交通量(7)'!D45,'【方向別】自動車交通量(8)'!D45,'【方向別】自動車交通量(9)'!D45)</f>
        <v>66</v>
      </c>
      <c r="E45" s="99">
        <f>SUM('【方向別】自動車交通量(7)'!E45,'【方向別】自動車交通量(8)'!E45,'【方向別】自動車交通量(9)'!E45)</f>
        <v>13</v>
      </c>
      <c r="F45" s="99">
        <f>SUM('【方向別】自動車交通量(7)'!F45,'【方向別】自動車交通量(8)'!F45,'【方向別】自動車交通量(9)'!F45)</f>
        <v>0</v>
      </c>
      <c r="G45" s="99">
        <f>SUM('【方向別】自動車交通量(7)'!G45,'【方向別】自動車交通量(8)'!G45,'【方向別】自動車交通量(9)'!G45)</f>
        <v>0</v>
      </c>
      <c r="H45" s="99">
        <f t="shared" ref="H45:H50" si="14">SUM(D45:E45)</f>
        <v>79</v>
      </c>
      <c r="I45" s="99">
        <f t="shared" ref="I45:I50" si="15">SUM(F45:G45)</f>
        <v>0</v>
      </c>
      <c r="J45" s="99">
        <f t="shared" ref="J45:J50" si="16">SUM(H45:I45)</f>
        <v>79</v>
      </c>
      <c r="K45" s="98">
        <f t="shared" si="3"/>
        <v>0</v>
      </c>
      <c r="L45" s="97">
        <f t="shared" si="4"/>
        <v>1.7</v>
      </c>
    </row>
    <row r="46" spans="2:12" ht="14.45" customHeight="1">
      <c r="B46" s="96" t="s">
        <v>81</v>
      </c>
      <c r="C46" s="95"/>
      <c r="D46" s="94">
        <f>SUM('【方向別】自動車交通量(7)'!D46,'【方向別】自動車交通量(8)'!D46,'【方向別】自動車交通量(9)'!D46)</f>
        <v>44</v>
      </c>
      <c r="E46" s="93">
        <f>SUM('【方向別】自動車交通量(7)'!E46,'【方向別】自動車交通量(8)'!E46,'【方向別】自動車交通量(9)'!E46)</f>
        <v>4</v>
      </c>
      <c r="F46" s="93">
        <f>SUM('【方向別】自動車交通量(7)'!F46,'【方向別】自動車交通量(8)'!F46,'【方向別】自動車交通量(9)'!F46)</f>
        <v>0</v>
      </c>
      <c r="G46" s="93">
        <f>SUM('【方向別】自動車交通量(7)'!G46,'【方向別】自動車交通量(8)'!G46,'【方向別】自動車交通量(9)'!G46)</f>
        <v>0</v>
      </c>
      <c r="H46" s="93">
        <f t="shared" si="14"/>
        <v>48</v>
      </c>
      <c r="I46" s="93">
        <f t="shared" si="15"/>
        <v>0</v>
      </c>
      <c r="J46" s="93">
        <f t="shared" si="16"/>
        <v>48</v>
      </c>
      <c r="K46" s="92">
        <f t="shared" si="3"/>
        <v>0</v>
      </c>
      <c r="L46" s="91">
        <f t="shared" si="4"/>
        <v>1</v>
      </c>
    </row>
    <row r="47" spans="2:12" ht="14.45" customHeight="1">
      <c r="B47" s="96" t="s">
        <v>80</v>
      </c>
      <c r="C47" s="95"/>
      <c r="D47" s="94">
        <f>SUM('【方向別】自動車交通量(7)'!D47,'【方向別】自動車交通量(8)'!D47,'【方向別】自動車交通量(9)'!D47)</f>
        <v>48</v>
      </c>
      <c r="E47" s="93">
        <f>SUM('【方向別】自動車交通量(7)'!E47,'【方向別】自動車交通量(8)'!E47,'【方向別】自動車交通量(9)'!E47)</f>
        <v>9</v>
      </c>
      <c r="F47" s="93">
        <f>SUM('【方向別】自動車交通量(7)'!F47,'【方向別】自動車交通量(8)'!F47,'【方向別】自動車交通量(9)'!F47)</f>
        <v>0</v>
      </c>
      <c r="G47" s="93">
        <f>SUM('【方向別】自動車交通量(7)'!G47,'【方向別】自動車交通量(8)'!G47,'【方向別】自動車交通量(9)'!G47)</f>
        <v>0</v>
      </c>
      <c r="H47" s="93">
        <f t="shared" si="14"/>
        <v>57</v>
      </c>
      <c r="I47" s="93">
        <f t="shared" si="15"/>
        <v>0</v>
      </c>
      <c r="J47" s="93">
        <f t="shared" si="16"/>
        <v>57</v>
      </c>
      <c r="K47" s="92">
        <f t="shared" si="3"/>
        <v>0</v>
      </c>
      <c r="L47" s="91">
        <f t="shared" si="4"/>
        <v>1.2</v>
      </c>
    </row>
    <row r="48" spans="2:12" ht="14.45" customHeight="1">
      <c r="B48" s="96" t="s">
        <v>79</v>
      </c>
      <c r="C48" s="95"/>
      <c r="D48" s="94">
        <f>SUM('【方向別】自動車交通量(7)'!D48,'【方向別】自動車交通量(8)'!D48,'【方向別】自動車交通量(9)'!D48)</f>
        <v>58</v>
      </c>
      <c r="E48" s="93">
        <f>SUM('【方向別】自動車交通量(7)'!E48,'【方向別】自動車交通量(8)'!E48,'【方向別】自動車交通量(9)'!E48)</f>
        <v>12</v>
      </c>
      <c r="F48" s="93">
        <f>SUM('【方向別】自動車交通量(7)'!F48,'【方向別】自動車交通量(8)'!F48,'【方向別】自動車交通量(9)'!F48)</f>
        <v>0</v>
      </c>
      <c r="G48" s="93">
        <f>SUM('【方向別】自動車交通量(7)'!G48,'【方向別】自動車交通量(8)'!G48,'【方向別】自動車交通量(9)'!G48)</f>
        <v>1</v>
      </c>
      <c r="H48" s="93">
        <f t="shared" si="14"/>
        <v>70</v>
      </c>
      <c r="I48" s="93">
        <f t="shared" si="15"/>
        <v>1</v>
      </c>
      <c r="J48" s="93">
        <f t="shared" si="16"/>
        <v>71</v>
      </c>
      <c r="K48" s="92">
        <f t="shared" si="3"/>
        <v>1.4</v>
      </c>
      <c r="L48" s="91">
        <f t="shared" si="4"/>
        <v>1.5</v>
      </c>
    </row>
    <row r="49" spans="2:13" ht="14.45" customHeight="1">
      <c r="B49" s="96" t="s">
        <v>78</v>
      </c>
      <c r="C49" s="95"/>
      <c r="D49" s="94">
        <f>SUM('【方向別】自動車交通量(7)'!D49,'【方向別】自動車交通量(8)'!D49,'【方向別】自動車交通量(9)'!D49)</f>
        <v>76</v>
      </c>
      <c r="E49" s="93">
        <f>SUM('【方向別】自動車交通量(7)'!E49,'【方向別】自動車交通量(8)'!E49,'【方向別】自動車交通量(9)'!E49)</f>
        <v>13</v>
      </c>
      <c r="F49" s="93">
        <f>SUM('【方向別】自動車交通量(7)'!F49,'【方向別】自動車交通量(8)'!F49,'【方向別】自動車交通量(9)'!F49)</f>
        <v>1</v>
      </c>
      <c r="G49" s="93">
        <f>SUM('【方向別】自動車交通量(7)'!G49,'【方向別】自動車交通量(8)'!G49,'【方向別】自動車交通量(9)'!G49)</f>
        <v>1</v>
      </c>
      <c r="H49" s="93">
        <f t="shared" si="14"/>
        <v>89</v>
      </c>
      <c r="I49" s="93">
        <f t="shared" si="15"/>
        <v>2</v>
      </c>
      <c r="J49" s="93">
        <f t="shared" si="16"/>
        <v>91</v>
      </c>
      <c r="K49" s="92">
        <f t="shared" si="3"/>
        <v>2.2000000000000002</v>
      </c>
      <c r="L49" s="91">
        <f t="shared" si="4"/>
        <v>2</v>
      </c>
    </row>
    <row r="50" spans="2:13" ht="14.45" customHeight="1">
      <c r="B50" s="90" t="s">
        <v>150</v>
      </c>
      <c r="C50" s="89"/>
      <c r="D50" s="88">
        <f>SUM('【方向別】自動車交通量(7)'!D50,'【方向別】自動車交通量(8)'!D50,'【方向別】自動車交通量(9)'!D50)</f>
        <v>47</v>
      </c>
      <c r="E50" s="87">
        <f>SUM('【方向別】自動車交通量(7)'!E50,'【方向別】自動車交通量(8)'!E50,'【方向別】自動車交通量(9)'!E50)</f>
        <v>8</v>
      </c>
      <c r="F50" s="87">
        <f>SUM('【方向別】自動車交通量(7)'!F50,'【方向別】自動車交通量(8)'!F50,'【方向別】自動車交通量(9)'!F50)</f>
        <v>0</v>
      </c>
      <c r="G50" s="87">
        <f>SUM('【方向別】自動車交通量(7)'!G50,'【方向別】自動車交通量(8)'!G50,'【方向別】自動車交通量(9)'!G50)</f>
        <v>1</v>
      </c>
      <c r="H50" s="87">
        <f t="shared" si="14"/>
        <v>55</v>
      </c>
      <c r="I50" s="87">
        <f t="shared" si="15"/>
        <v>1</v>
      </c>
      <c r="J50" s="87">
        <f t="shared" si="16"/>
        <v>56</v>
      </c>
      <c r="K50" s="86">
        <f t="shared" si="3"/>
        <v>1.8</v>
      </c>
      <c r="L50" s="85">
        <f t="shared" si="4"/>
        <v>1.2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339</v>
      </c>
      <c r="E51" s="81">
        <f t="shared" si="17"/>
        <v>59</v>
      </c>
      <c r="F51" s="81">
        <f t="shared" si="17"/>
        <v>1</v>
      </c>
      <c r="G51" s="81">
        <f t="shared" si="17"/>
        <v>3</v>
      </c>
      <c r="H51" s="81">
        <f t="shared" si="17"/>
        <v>398</v>
      </c>
      <c r="I51" s="81">
        <f t="shared" si="17"/>
        <v>4</v>
      </c>
      <c r="J51" s="81">
        <f t="shared" si="17"/>
        <v>402</v>
      </c>
      <c r="K51" s="80">
        <f t="shared" si="3"/>
        <v>1</v>
      </c>
      <c r="L51" s="79">
        <f t="shared" si="4"/>
        <v>8.6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3779</v>
      </c>
      <c r="E52" s="75">
        <f t="shared" si="18"/>
        <v>699</v>
      </c>
      <c r="F52" s="75">
        <f t="shared" si="18"/>
        <v>131</v>
      </c>
      <c r="G52" s="75">
        <f t="shared" si="18"/>
        <v>56</v>
      </c>
      <c r="H52" s="75">
        <f t="shared" si="18"/>
        <v>4478</v>
      </c>
      <c r="I52" s="75">
        <f t="shared" si="18"/>
        <v>187</v>
      </c>
      <c r="J52" s="75">
        <f t="shared" si="18"/>
        <v>4665</v>
      </c>
      <c r="K52" s="74">
        <f t="shared" si="3"/>
        <v>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2:N54"/>
  <sheetViews>
    <sheetView showGridLines="0" zoomScaleNormal="100" zoomScaleSheetLayoutView="100" workbookViewId="0">
      <selection activeCell="N23" sqref="N23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182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SUM('【方向別】自動車交通量(2)'!D16,'【方向別】自動車交通量(6)'!D16,'【方向別】自動車交通量(10)'!D16)</f>
        <v>57</v>
      </c>
      <c r="E16" s="99">
        <f>SUM('【方向別】自動車交通量(2)'!E16,'【方向別】自動車交通量(6)'!E16,'【方向別】自動車交通量(10)'!E16)</f>
        <v>7</v>
      </c>
      <c r="F16" s="99">
        <f>SUM('【方向別】自動車交通量(2)'!F16,'【方向別】自動車交通量(6)'!F16,'【方向別】自動車交通量(10)'!F16)</f>
        <v>6</v>
      </c>
      <c r="G16" s="99">
        <f>SUM('【方向別】自動車交通量(2)'!G16,'【方向別】自動車交通量(6)'!G16,'【方向別】自動車交通量(10)'!G16)</f>
        <v>0</v>
      </c>
      <c r="H16" s="99">
        <f t="shared" ref="H16:H21" si="0">SUM(D16:E16)</f>
        <v>64</v>
      </c>
      <c r="I16" s="99">
        <f t="shared" ref="I16:I21" si="1">SUM(F16:G16)</f>
        <v>6</v>
      </c>
      <c r="J16" s="99">
        <f t="shared" ref="J16:J21" si="2">SUM(H16:I16)</f>
        <v>70</v>
      </c>
      <c r="K16" s="98">
        <f t="shared" ref="K16:K52" si="3">IF(J16=0,0,ROUND(I16/J16*100,1))</f>
        <v>8.6</v>
      </c>
      <c r="L16" s="97">
        <f t="shared" ref="L16:L52" si="4">IF(J16=0,0,ROUND(J16/$J$52*100,1))</f>
        <v>1.6</v>
      </c>
    </row>
    <row r="17" spans="2:12" ht="14.45" customHeight="1">
      <c r="B17" s="96" t="s">
        <v>157</v>
      </c>
      <c r="C17" s="95"/>
      <c r="D17" s="94">
        <f>SUM('【方向別】自動車交通量(2)'!D17,'【方向別】自動車交通量(6)'!D17,'【方向別】自動車交通量(10)'!D17)</f>
        <v>62</v>
      </c>
      <c r="E17" s="93">
        <f>SUM('【方向別】自動車交通量(2)'!E17,'【方向別】自動車交通量(6)'!E17,'【方向別】自動車交通量(10)'!E17)</f>
        <v>11</v>
      </c>
      <c r="F17" s="93">
        <f>SUM('【方向別】自動車交通量(2)'!F17,'【方向別】自動車交通量(6)'!F17,'【方向別】自動車交通量(10)'!F17)</f>
        <v>7</v>
      </c>
      <c r="G17" s="93">
        <f>SUM('【方向別】自動車交通量(2)'!G17,'【方向別】自動車交通量(6)'!G17,'【方向別】自動車交通量(10)'!G17)</f>
        <v>1</v>
      </c>
      <c r="H17" s="93">
        <f t="shared" si="0"/>
        <v>73</v>
      </c>
      <c r="I17" s="93">
        <f t="shared" si="1"/>
        <v>8</v>
      </c>
      <c r="J17" s="93">
        <f t="shared" si="2"/>
        <v>81</v>
      </c>
      <c r="K17" s="92">
        <f t="shared" si="3"/>
        <v>9.9</v>
      </c>
      <c r="L17" s="91">
        <f t="shared" si="4"/>
        <v>1.8</v>
      </c>
    </row>
    <row r="18" spans="2:12" ht="14.45" customHeight="1">
      <c r="B18" s="96" t="s">
        <v>156</v>
      </c>
      <c r="C18" s="95"/>
      <c r="D18" s="94">
        <f>SUM('【方向別】自動車交通量(2)'!D18,'【方向別】自動車交通量(6)'!D18,'【方向別】自動車交通量(10)'!D18)</f>
        <v>48</v>
      </c>
      <c r="E18" s="93">
        <f>SUM('【方向別】自動車交通量(2)'!E18,'【方向別】自動車交通量(6)'!E18,'【方向別】自動車交通量(10)'!E18)</f>
        <v>13</v>
      </c>
      <c r="F18" s="93">
        <f>SUM('【方向別】自動車交通量(2)'!F18,'【方向別】自動車交通量(6)'!F18,'【方向別】自動車交通量(10)'!F18)</f>
        <v>3</v>
      </c>
      <c r="G18" s="93">
        <f>SUM('【方向別】自動車交通量(2)'!G18,'【方向別】自動車交通量(6)'!G18,'【方向別】自動車交通量(10)'!G18)</f>
        <v>1</v>
      </c>
      <c r="H18" s="93">
        <f t="shared" si="0"/>
        <v>61</v>
      </c>
      <c r="I18" s="93">
        <f t="shared" si="1"/>
        <v>4</v>
      </c>
      <c r="J18" s="93">
        <f t="shared" si="2"/>
        <v>65</v>
      </c>
      <c r="K18" s="92">
        <f t="shared" si="3"/>
        <v>6.2</v>
      </c>
      <c r="L18" s="91">
        <f t="shared" si="4"/>
        <v>1.4</v>
      </c>
    </row>
    <row r="19" spans="2:12" ht="14.45" customHeight="1">
      <c r="B19" s="96" t="s">
        <v>155</v>
      </c>
      <c r="C19" s="95"/>
      <c r="D19" s="94">
        <f>SUM('【方向別】自動車交通量(2)'!D19,'【方向別】自動車交通量(6)'!D19,'【方向別】自動車交通量(10)'!D19)</f>
        <v>60</v>
      </c>
      <c r="E19" s="93">
        <f>SUM('【方向別】自動車交通量(2)'!E19,'【方向別】自動車交通量(6)'!E19,'【方向別】自動車交通量(10)'!E19)</f>
        <v>17</v>
      </c>
      <c r="F19" s="93">
        <f>SUM('【方向別】自動車交通量(2)'!F19,'【方向別】自動車交通量(6)'!F19,'【方向別】自動車交通量(10)'!F19)</f>
        <v>2</v>
      </c>
      <c r="G19" s="93">
        <f>SUM('【方向別】自動車交通量(2)'!G19,'【方向別】自動車交通量(6)'!G19,'【方向別】自動車交通量(10)'!G19)</f>
        <v>1</v>
      </c>
      <c r="H19" s="93">
        <f t="shared" si="0"/>
        <v>77</v>
      </c>
      <c r="I19" s="93">
        <f t="shared" si="1"/>
        <v>3</v>
      </c>
      <c r="J19" s="93">
        <f t="shared" si="2"/>
        <v>80</v>
      </c>
      <c r="K19" s="92">
        <f t="shared" si="3"/>
        <v>3.8</v>
      </c>
      <c r="L19" s="91">
        <f t="shared" si="4"/>
        <v>1.8</v>
      </c>
    </row>
    <row r="20" spans="2:12" ht="14.45" customHeight="1">
      <c r="B20" s="96" t="s">
        <v>154</v>
      </c>
      <c r="C20" s="95"/>
      <c r="D20" s="94">
        <f>SUM('【方向別】自動車交通量(2)'!D20,'【方向別】自動車交通量(6)'!D20,'【方向別】自動車交通量(10)'!D20)</f>
        <v>68</v>
      </c>
      <c r="E20" s="93">
        <f>SUM('【方向別】自動車交通量(2)'!E20,'【方向別】自動車交通量(6)'!E20,'【方向別】自動車交通量(10)'!E20)</f>
        <v>11</v>
      </c>
      <c r="F20" s="93">
        <f>SUM('【方向別】自動車交通量(2)'!F20,'【方向別】自動車交通量(6)'!F20,'【方向別】自動車交通量(10)'!F20)</f>
        <v>1</v>
      </c>
      <c r="G20" s="93">
        <f>SUM('【方向別】自動車交通量(2)'!G20,'【方向別】自動車交通量(6)'!G20,'【方向別】自動車交通量(10)'!G20)</f>
        <v>2</v>
      </c>
      <c r="H20" s="93">
        <f t="shared" si="0"/>
        <v>79</v>
      </c>
      <c r="I20" s="93">
        <f t="shared" si="1"/>
        <v>3</v>
      </c>
      <c r="J20" s="93">
        <f t="shared" si="2"/>
        <v>82</v>
      </c>
      <c r="K20" s="92">
        <f t="shared" si="3"/>
        <v>3.7</v>
      </c>
      <c r="L20" s="91">
        <f t="shared" si="4"/>
        <v>1.8</v>
      </c>
    </row>
    <row r="21" spans="2:12" ht="14.45" customHeight="1">
      <c r="B21" s="90" t="s">
        <v>153</v>
      </c>
      <c r="C21" s="89"/>
      <c r="D21" s="88">
        <f>SUM('【方向別】自動車交通量(2)'!D21,'【方向別】自動車交通量(6)'!D21,'【方向別】自動車交通量(10)'!D21)</f>
        <v>47</v>
      </c>
      <c r="E21" s="87">
        <f>SUM('【方向別】自動車交通量(2)'!E21,'【方向別】自動車交通量(6)'!E21,'【方向別】自動車交通量(10)'!E21)</f>
        <v>9</v>
      </c>
      <c r="F21" s="87">
        <f>SUM('【方向別】自動車交通量(2)'!F21,'【方向別】自動車交通量(6)'!F21,'【方向別】自動車交通量(10)'!F21)</f>
        <v>3</v>
      </c>
      <c r="G21" s="87">
        <f>SUM('【方向別】自動車交通量(2)'!G21,'【方向別】自動車交通量(6)'!G21,'【方向別】自動車交通量(10)'!G21)</f>
        <v>0</v>
      </c>
      <c r="H21" s="87">
        <f t="shared" si="0"/>
        <v>56</v>
      </c>
      <c r="I21" s="87">
        <f t="shared" si="1"/>
        <v>3</v>
      </c>
      <c r="J21" s="87">
        <f t="shared" si="2"/>
        <v>59</v>
      </c>
      <c r="K21" s="86">
        <f t="shared" si="3"/>
        <v>5.0999999999999996</v>
      </c>
      <c r="L21" s="85">
        <f t="shared" si="4"/>
        <v>1.3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342</v>
      </c>
      <c r="E22" s="81">
        <f t="shared" si="5"/>
        <v>68</v>
      </c>
      <c r="F22" s="81">
        <f t="shared" si="5"/>
        <v>22</v>
      </c>
      <c r="G22" s="81">
        <f t="shared" si="5"/>
        <v>5</v>
      </c>
      <c r="H22" s="81">
        <f t="shared" si="5"/>
        <v>410</v>
      </c>
      <c r="I22" s="81">
        <f t="shared" si="5"/>
        <v>27</v>
      </c>
      <c r="J22" s="81">
        <f t="shared" si="5"/>
        <v>437</v>
      </c>
      <c r="K22" s="80">
        <f t="shared" si="3"/>
        <v>6.2</v>
      </c>
      <c r="L22" s="79">
        <f t="shared" si="4"/>
        <v>9.6999999999999993</v>
      </c>
    </row>
    <row r="23" spans="2:12" ht="14.45" customHeight="1" thickTop="1">
      <c r="B23" s="102" t="s">
        <v>110</v>
      </c>
      <c r="C23" s="101"/>
      <c r="D23" s="100">
        <f>SUM('【方向別】自動車交通量(2)'!D23,'【方向別】自動車交通量(6)'!D23,'【方向別】自動車交通量(10)'!D23)</f>
        <v>43</v>
      </c>
      <c r="E23" s="99">
        <f>SUM('【方向別】自動車交通量(2)'!E23,'【方向別】自動車交通量(6)'!E23,'【方向別】自動車交通量(10)'!E23)</f>
        <v>12</v>
      </c>
      <c r="F23" s="99">
        <f>SUM('【方向別】自動車交通量(2)'!F23,'【方向別】自動車交通量(6)'!F23,'【方向別】自動車交通量(10)'!F23)</f>
        <v>5</v>
      </c>
      <c r="G23" s="99">
        <f>SUM('【方向別】自動車交通量(2)'!G23,'【方向別】自動車交通量(6)'!G23,'【方向別】自動車交通量(10)'!G23)</f>
        <v>1</v>
      </c>
      <c r="H23" s="99">
        <f t="shared" ref="H23:H28" si="6">SUM(D23:E23)</f>
        <v>55</v>
      </c>
      <c r="I23" s="99">
        <f t="shared" ref="I23:I28" si="7">SUM(F23:G23)</f>
        <v>6</v>
      </c>
      <c r="J23" s="99">
        <f t="shared" ref="J23:J28" si="8">SUM(H23:I23)</f>
        <v>61</v>
      </c>
      <c r="K23" s="98">
        <f t="shared" si="3"/>
        <v>9.8000000000000007</v>
      </c>
      <c r="L23" s="97">
        <f t="shared" si="4"/>
        <v>1.4</v>
      </c>
    </row>
    <row r="24" spans="2:12" ht="14.45" customHeight="1">
      <c r="B24" s="96" t="s">
        <v>109</v>
      </c>
      <c r="C24" s="95"/>
      <c r="D24" s="94">
        <f>SUM('【方向別】自動車交通量(2)'!D24,'【方向別】自動車交通量(6)'!D24,'【方向別】自動車交通量(10)'!D24)</f>
        <v>51</v>
      </c>
      <c r="E24" s="93">
        <f>SUM('【方向別】自動車交通量(2)'!E24,'【方向別】自動車交通量(6)'!E24,'【方向別】自動車交通量(10)'!E24)</f>
        <v>10</v>
      </c>
      <c r="F24" s="93">
        <f>SUM('【方向別】自動車交通量(2)'!F24,'【方向別】自動車交通量(6)'!F24,'【方向別】自動車交通量(10)'!F24)</f>
        <v>1</v>
      </c>
      <c r="G24" s="93">
        <f>SUM('【方向別】自動車交通量(2)'!G24,'【方向別】自動車交通量(6)'!G24,'【方向別】自動車交通量(10)'!G24)</f>
        <v>2</v>
      </c>
      <c r="H24" s="93">
        <f t="shared" si="6"/>
        <v>61</v>
      </c>
      <c r="I24" s="93">
        <f t="shared" si="7"/>
        <v>3</v>
      </c>
      <c r="J24" s="93">
        <f t="shared" si="8"/>
        <v>64</v>
      </c>
      <c r="K24" s="92">
        <f t="shared" si="3"/>
        <v>4.7</v>
      </c>
      <c r="L24" s="91">
        <f t="shared" si="4"/>
        <v>1.4</v>
      </c>
    </row>
    <row r="25" spans="2:12" ht="14.45" customHeight="1">
      <c r="B25" s="96" t="s">
        <v>108</v>
      </c>
      <c r="C25" s="95"/>
      <c r="D25" s="94">
        <f>SUM('【方向別】自動車交通量(2)'!D25,'【方向別】自動車交通量(6)'!D25,'【方向別】自動車交通量(10)'!D25)</f>
        <v>48</v>
      </c>
      <c r="E25" s="93">
        <f>SUM('【方向別】自動車交通量(2)'!E25,'【方向別】自動車交通量(6)'!E25,'【方向別】自動車交通量(10)'!E25)</f>
        <v>13</v>
      </c>
      <c r="F25" s="93">
        <f>SUM('【方向別】自動車交通量(2)'!F25,'【方向別】自動車交通量(6)'!F25,'【方向別】自動車交通量(10)'!F25)</f>
        <v>4</v>
      </c>
      <c r="G25" s="93">
        <f>SUM('【方向別】自動車交通量(2)'!G25,'【方向別】自動車交通量(6)'!G25,'【方向別】自動車交通量(10)'!G25)</f>
        <v>0</v>
      </c>
      <c r="H25" s="93">
        <f t="shared" si="6"/>
        <v>61</v>
      </c>
      <c r="I25" s="93">
        <f t="shared" si="7"/>
        <v>4</v>
      </c>
      <c r="J25" s="93">
        <f t="shared" si="8"/>
        <v>65</v>
      </c>
      <c r="K25" s="92">
        <f t="shared" si="3"/>
        <v>6.2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f>SUM('【方向別】自動車交通量(2)'!D26,'【方向別】自動車交通量(6)'!D26,'【方向別】自動車交通量(10)'!D26)</f>
        <v>34</v>
      </c>
      <c r="E26" s="93">
        <f>SUM('【方向別】自動車交通量(2)'!E26,'【方向別】自動車交通量(6)'!E26,'【方向別】自動車交通量(10)'!E26)</f>
        <v>5</v>
      </c>
      <c r="F26" s="93">
        <f>SUM('【方向別】自動車交通量(2)'!F26,'【方向別】自動車交通量(6)'!F26,'【方向別】自動車交通量(10)'!F26)</f>
        <v>2</v>
      </c>
      <c r="G26" s="93">
        <f>SUM('【方向別】自動車交通量(2)'!G26,'【方向別】自動車交通量(6)'!G26,'【方向別】自動車交通量(10)'!G26)</f>
        <v>2</v>
      </c>
      <c r="H26" s="93">
        <f t="shared" si="6"/>
        <v>39</v>
      </c>
      <c r="I26" s="93">
        <f t="shared" si="7"/>
        <v>4</v>
      </c>
      <c r="J26" s="93">
        <f t="shared" si="8"/>
        <v>43</v>
      </c>
      <c r="K26" s="92">
        <f t="shared" si="3"/>
        <v>9.3000000000000007</v>
      </c>
      <c r="L26" s="91">
        <f t="shared" si="4"/>
        <v>1</v>
      </c>
    </row>
    <row r="27" spans="2:12" ht="14.45" customHeight="1">
      <c r="B27" s="96" t="s">
        <v>106</v>
      </c>
      <c r="C27" s="95"/>
      <c r="D27" s="94">
        <f>SUM('【方向別】自動車交通量(2)'!D27,'【方向別】自動車交通量(6)'!D27,'【方向別】自動車交通量(10)'!D27)</f>
        <v>54</v>
      </c>
      <c r="E27" s="93">
        <f>SUM('【方向別】自動車交通量(2)'!E27,'【方向別】自動車交通量(6)'!E27,'【方向別】自動車交通量(10)'!E27)</f>
        <v>10</v>
      </c>
      <c r="F27" s="93">
        <f>SUM('【方向別】自動車交通量(2)'!F27,'【方向別】自動車交通量(6)'!F27,'【方向別】自動車交通量(10)'!F27)</f>
        <v>4</v>
      </c>
      <c r="G27" s="93">
        <f>SUM('【方向別】自動車交通量(2)'!G27,'【方向別】自動車交通量(6)'!G27,'【方向別】自動車交通量(10)'!G27)</f>
        <v>0</v>
      </c>
      <c r="H27" s="93">
        <f t="shared" si="6"/>
        <v>64</v>
      </c>
      <c r="I27" s="93">
        <f t="shared" si="7"/>
        <v>4</v>
      </c>
      <c r="J27" s="93">
        <f t="shared" si="8"/>
        <v>68</v>
      </c>
      <c r="K27" s="92">
        <f t="shared" si="3"/>
        <v>5.9</v>
      </c>
      <c r="L27" s="91">
        <f t="shared" si="4"/>
        <v>1.5</v>
      </c>
    </row>
    <row r="28" spans="2:12" ht="14.45" customHeight="1">
      <c r="B28" s="90" t="s">
        <v>152</v>
      </c>
      <c r="C28" s="89"/>
      <c r="D28" s="88">
        <f>SUM('【方向別】自動車交通量(2)'!D28,'【方向別】自動車交通量(6)'!D28,'【方向別】自動車交通量(10)'!D28)</f>
        <v>46</v>
      </c>
      <c r="E28" s="87">
        <f>SUM('【方向別】自動車交通量(2)'!E28,'【方向別】自動車交通量(6)'!E28,'【方向別】自動車交通量(10)'!E28)</f>
        <v>8</v>
      </c>
      <c r="F28" s="87">
        <f>SUM('【方向別】自動車交通量(2)'!F28,'【方向別】自動車交通量(6)'!F28,'【方向別】自動車交通量(10)'!F28)</f>
        <v>4</v>
      </c>
      <c r="G28" s="87">
        <f>SUM('【方向別】自動車交通量(2)'!G28,'【方向別】自動車交通量(6)'!G28,'【方向別】自動車交通量(10)'!G28)</f>
        <v>1</v>
      </c>
      <c r="H28" s="87">
        <f t="shared" si="6"/>
        <v>54</v>
      </c>
      <c r="I28" s="87">
        <f t="shared" si="7"/>
        <v>5</v>
      </c>
      <c r="J28" s="87">
        <f t="shared" si="8"/>
        <v>59</v>
      </c>
      <c r="K28" s="86">
        <f t="shared" si="3"/>
        <v>8.5</v>
      </c>
      <c r="L28" s="85">
        <f t="shared" si="4"/>
        <v>1.3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276</v>
      </c>
      <c r="E29" s="81">
        <f t="shared" si="9"/>
        <v>58</v>
      </c>
      <c r="F29" s="81">
        <f t="shared" si="9"/>
        <v>20</v>
      </c>
      <c r="G29" s="81">
        <f t="shared" si="9"/>
        <v>6</v>
      </c>
      <c r="H29" s="81">
        <f t="shared" si="9"/>
        <v>334</v>
      </c>
      <c r="I29" s="81">
        <f t="shared" si="9"/>
        <v>26</v>
      </c>
      <c r="J29" s="81">
        <f t="shared" si="9"/>
        <v>360</v>
      </c>
      <c r="K29" s="80">
        <f t="shared" si="3"/>
        <v>7.2</v>
      </c>
      <c r="L29" s="79">
        <f t="shared" si="4"/>
        <v>8</v>
      </c>
    </row>
    <row r="30" spans="2:12" ht="14.45" customHeight="1" thickTop="1">
      <c r="B30" s="110" t="s">
        <v>102</v>
      </c>
      <c r="C30" s="109"/>
      <c r="D30" s="76">
        <f>SUM('【方向別】自動車交通量(2)'!D30,'【方向別】自動車交通量(6)'!D30,'【方向別】自動車交通量(10)'!D30)</f>
        <v>230</v>
      </c>
      <c r="E30" s="75">
        <f>SUM('【方向別】自動車交通量(2)'!E30,'【方向別】自動車交通量(6)'!E30,'【方向別】自動車交通量(10)'!E30)</f>
        <v>57</v>
      </c>
      <c r="F30" s="75">
        <f>SUM('【方向別】自動車交通量(2)'!F30,'【方向別】自動車交通量(6)'!F30,'【方向別】自動車交通量(10)'!F30)</f>
        <v>19</v>
      </c>
      <c r="G30" s="75">
        <f>SUM('【方向別】自動車交通量(2)'!G30,'【方向別】自動車交通量(6)'!G30,'【方向別】自動車交通量(10)'!G30)</f>
        <v>5</v>
      </c>
      <c r="H30" s="75">
        <f t="shared" ref="H30:H43" si="10">SUM(D30:E30)</f>
        <v>287</v>
      </c>
      <c r="I30" s="75">
        <f t="shared" ref="I30:I43" si="11">SUM(F30:G30)</f>
        <v>24</v>
      </c>
      <c r="J30" s="75">
        <f t="shared" ref="J30:J43" si="12">SUM(H30:I30)</f>
        <v>311</v>
      </c>
      <c r="K30" s="74">
        <f t="shared" si="3"/>
        <v>7.7</v>
      </c>
      <c r="L30" s="73">
        <f t="shared" si="4"/>
        <v>6.9</v>
      </c>
    </row>
    <row r="31" spans="2:12" ht="14.45" customHeight="1">
      <c r="B31" s="108" t="s">
        <v>139</v>
      </c>
      <c r="C31" s="107"/>
      <c r="D31" s="106">
        <f>SUM('【方向別】自動車交通量(2)'!D31,'【方向別】自動車交通量(6)'!D31,'【方向別】自動車交通量(10)'!D31)</f>
        <v>237</v>
      </c>
      <c r="E31" s="105">
        <f>SUM('【方向別】自動車交通量(2)'!E31,'【方向別】自動車交通量(6)'!E31,'【方向別】自動車交通量(10)'!E31)</f>
        <v>51</v>
      </c>
      <c r="F31" s="105">
        <f>SUM('【方向別】自動車交通量(2)'!F31,'【方向別】自動車交通量(6)'!F31,'【方向別】自動車交通量(10)'!F31)</f>
        <v>13</v>
      </c>
      <c r="G31" s="105">
        <f>SUM('【方向別】自動車交通量(2)'!G31,'【方向別】自動車交通量(6)'!G31,'【方向別】自動車交通量(10)'!G31)</f>
        <v>1</v>
      </c>
      <c r="H31" s="105">
        <f t="shared" si="10"/>
        <v>288</v>
      </c>
      <c r="I31" s="105">
        <f t="shared" si="11"/>
        <v>14</v>
      </c>
      <c r="J31" s="105">
        <f t="shared" si="12"/>
        <v>302</v>
      </c>
      <c r="K31" s="104">
        <f t="shared" si="3"/>
        <v>4.5999999999999996</v>
      </c>
      <c r="L31" s="103">
        <f t="shared" si="4"/>
        <v>6.7</v>
      </c>
    </row>
    <row r="32" spans="2:12" ht="14.45" customHeight="1">
      <c r="B32" s="108" t="s">
        <v>137</v>
      </c>
      <c r="C32" s="107"/>
      <c r="D32" s="106">
        <f>SUM('【方向別】自動車交通量(2)'!D32,'【方向別】自動車交通量(6)'!D32,'【方向別】自動車交通量(10)'!D32)</f>
        <v>215</v>
      </c>
      <c r="E32" s="105">
        <f>SUM('【方向別】自動車交通量(2)'!E32,'【方向別】自動車交通量(6)'!E32,'【方向別】自動車交通量(10)'!E32)</f>
        <v>44</v>
      </c>
      <c r="F32" s="105">
        <f>SUM('【方向別】自動車交通量(2)'!F32,'【方向別】自動車交通量(6)'!F32,'【方向別】自動車交通量(10)'!F32)</f>
        <v>8</v>
      </c>
      <c r="G32" s="105">
        <f>SUM('【方向別】自動車交通量(2)'!G32,'【方向別】自動車交通量(6)'!G32,'【方向別】自動車交通量(10)'!G32)</f>
        <v>3</v>
      </c>
      <c r="H32" s="105">
        <f t="shared" si="10"/>
        <v>259</v>
      </c>
      <c r="I32" s="105">
        <f t="shared" si="11"/>
        <v>11</v>
      </c>
      <c r="J32" s="105">
        <f t="shared" si="12"/>
        <v>270</v>
      </c>
      <c r="K32" s="104">
        <f t="shared" si="3"/>
        <v>4.0999999999999996</v>
      </c>
      <c r="L32" s="103">
        <f t="shared" si="4"/>
        <v>6</v>
      </c>
    </row>
    <row r="33" spans="2:12" ht="14.45" customHeight="1">
      <c r="B33" s="108" t="s">
        <v>98</v>
      </c>
      <c r="C33" s="107"/>
      <c r="D33" s="106">
        <f>SUM('【方向別】自動車交通量(2)'!D33,'【方向別】自動車交通量(6)'!D33,'【方向別】自動車交通量(10)'!D33)</f>
        <v>311</v>
      </c>
      <c r="E33" s="105">
        <f>SUM('【方向別】自動車交通量(2)'!E33,'【方向別】自動車交通量(6)'!E33,'【方向別】自動車交通量(10)'!E33)</f>
        <v>57</v>
      </c>
      <c r="F33" s="105">
        <f>SUM('【方向別】自動車交通量(2)'!F33,'【方向別】自動車交通量(6)'!F33,'【方向別】自動車交通量(10)'!F33)</f>
        <v>9</v>
      </c>
      <c r="G33" s="105">
        <f>SUM('【方向別】自動車交通量(2)'!G33,'【方向別】自動車交通量(6)'!G33,'【方向別】自動車交通量(10)'!G33)</f>
        <v>3</v>
      </c>
      <c r="H33" s="105">
        <f t="shared" si="10"/>
        <v>368</v>
      </c>
      <c r="I33" s="105">
        <f t="shared" si="11"/>
        <v>12</v>
      </c>
      <c r="J33" s="105">
        <f t="shared" si="12"/>
        <v>380</v>
      </c>
      <c r="K33" s="104">
        <f t="shared" si="3"/>
        <v>3.2</v>
      </c>
      <c r="L33" s="103">
        <f t="shared" si="4"/>
        <v>8.4</v>
      </c>
    </row>
    <row r="34" spans="2:12" ht="14.45" customHeight="1">
      <c r="B34" s="108" t="s">
        <v>96</v>
      </c>
      <c r="C34" s="107"/>
      <c r="D34" s="106">
        <f>SUM('【方向別】自動車交通量(2)'!D34,'【方向別】自動車交通量(6)'!D34,'【方向別】自動車交通量(10)'!D34)</f>
        <v>278</v>
      </c>
      <c r="E34" s="105">
        <f>SUM('【方向別】自動車交通量(2)'!E34,'【方向別】自動車交通量(6)'!E34,'【方向別】自動車交通量(10)'!E34)</f>
        <v>55</v>
      </c>
      <c r="F34" s="105">
        <f>SUM('【方向別】自動車交通量(2)'!F34,'【方向別】自動車交通量(6)'!F34,'【方向別】自動車交通量(10)'!F34)</f>
        <v>14</v>
      </c>
      <c r="G34" s="105">
        <f>SUM('【方向別】自動車交通量(2)'!G34,'【方向別】自動車交通量(6)'!G34,'【方向別】自動車交通量(10)'!G34)</f>
        <v>4</v>
      </c>
      <c r="H34" s="105">
        <f t="shared" si="10"/>
        <v>333</v>
      </c>
      <c r="I34" s="105">
        <f t="shared" si="11"/>
        <v>18</v>
      </c>
      <c r="J34" s="105">
        <f t="shared" si="12"/>
        <v>351</v>
      </c>
      <c r="K34" s="104">
        <f t="shared" si="3"/>
        <v>5.0999999999999996</v>
      </c>
      <c r="L34" s="103">
        <f t="shared" si="4"/>
        <v>7.8</v>
      </c>
    </row>
    <row r="35" spans="2:12" ht="14.45" customHeight="1">
      <c r="B35" s="108" t="s">
        <v>94</v>
      </c>
      <c r="C35" s="107"/>
      <c r="D35" s="106">
        <f>SUM('【方向別】自動車交通量(2)'!D35,'【方向別】自動車交通量(6)'!D35,'【方向別】自動車交通量(10)'!D35)</f>
        <v>305</v>
      </c>
      <c r="E35" s="105">
        <f>SUM('【方向別】自動車交通量(2)'!E35,'【方向別】自動車交通量(6)'!E35,'【方向別】自動車交通量(10)'!E35)</f>
        <v>58</v>
      </c>
      <c r="F35" s="105">
        <f>SUM('【方向別】自動車交通量(2)'!F35,'【方向別】自動車交通量(6)'!F35,'【方向別】自動車交通量(10)'!F35)</f>
        <v>8</v>
      </c>
      <c r="G35" s="105">
        <f>SUM('【方向別】自動車交通量(2)'!G35,'【方向別】自動車交通量(6)'!G35,'【方向別】自動車交通量(10)'!G35)</f>
        <v>7</v>
      </c>
      <c r="H35" s="105">
        <f t="shared" si="10"/>
        <v>363</v>
      </c>
      <c r="I35" s="105">
        <f t="shared" si="11"/>
        <v>15</v>
      </c>
      <c r="J35" s="105">
        <f t="shared" si="12"/>
        <v>378</v>
      </c>
      <c r="K35" s="104">
        <f t="shared" si="3"/>
        <v>4</v>
      </c>
      <c r="L35" s="103">
        <f t="shared" si="4"/>
        <v>8.4</v>
      </c>
    </row>
    <row r="36" spans="2:12" ht="14.45" customHeight="1">
      <c r="B36" s="108" t="s">
        <v>92</v>
      </c>
      <c r="C36" s="107"/>
      <c r="D36" s="106">
        <f>SUM('【方向別】自動車交通量(2)'!D36,'【方向別】自動車交通量(6)'!D36,'【方向別】自動車交通量(10)'!D36)</f>
        <v>330</v>
      </c>
      <c r="E36" s="105">
        <f>SUM('【方向別】自動車交通量(2)'!E36,'【方向別】自動車交通量(6)'!E36,'【方向別】自動車交通量(10)'!E36)</f>
        <v>62</v>
      </c>
      <c r="F36" s="105">
        <f>SUM('【方向別】自動車交通量(2)'!F36,'【方向別】自動車交通量(6)'!F36,'【方向別】自動車交通量(10)'!F36)</f>
        <v>9</v>
      </c>
      <c r="G36" s="105">
        <f>SUM('【方向別】自動車交通量(2)'!G36,'【方向別】自動車交通量(6)'!G36,'【方向別】自動車交通量(10)'!G36)</f>
        <v>3</v>
      </c>
      <c r="H36" s="105">
        <f t="shared" si="10"/>
        <v>392</v>
      </c>
      <c r="I36" s="105">
        <f t="shared" si="11"/>
        <v>12</v>
      </c>
      <c r="J36" s="105">
        <f t="shared" si="12"/>
        <v>404</v>
      </c>
      <c r="K36" s="104">
        <f t="shared" si="3"/>
        <v>3</v>
      </c>
      <c r="L36" s="103">
        <f t="shared" si="4"/>
        <v>9</v>
      </c>
    </row>
    <row r="37" spans="2:12" ht="14.45" customHeight="1">
      <c r="B37" s="108" t="s">
        <v>90</v>
      </c>
      <c r="C37" s="107"/>
      <c r="D37" s="106">
        <f>SUM('【方向別】自動車交通量(2)'!D37,'【方向別】自動車交通量(6)'!D37,'【方向別】自動車交通量(10)'!D37)</f>
        <v>325</v>
      </c>
      <c r="E37" s="105">
        <f>SUM('【方向別】自動車交通量(2)'!E37,'【方向別】自動車交通量(6)'!E37,'【方向別】自動車交通量(10)'!E37)</f>
        <v>58</v>
      </c>
      <c r="F37" s="105">
        <f>SUM('【方向別】自動車交通量(2)'!F37,'【方向別】自動車交通量(6)'!F37,'【方向別】自動車交通量(10)'!F37)</f>
        <v>9</v>
      </c>
      <c r="G37" s="105">
        <f>SUM('【方向別】自動車交通量(2)'!G37,'【方向別】自動車交通量(6)'!G37,'【方向別】自動車交通量(10)'!G37)</f>
        <v>3</v>
      </c>
      <c r="H37" s="105">
        <f t="shared" si="10"/>
        <v>383</v>
      </c>
      <c r="I37" s="105">
        <f t="shared" si="11"/>
        <v>12</v>
      </c>
      <c r="J37" s="105">
        <f t="shared" si="12"/>
        <v>395</v>
      </c>
      <c r="K37" s="104">
        <f t="shared" si="3"/>
        <v>3</v>
      </c>
      <c r="L37" s="103">
        <f t="shared" si="4"/>
        <v>8.8000000000000007</v>
      </c>
    </row>
    <row r="38" spans="2:12" ht="14.45" customHeight="1">
      <c r="B38" s="102" t="s">
        <v>89</v>
      </c>
      <c r="C38" s="101"/>
      <c r="D38" s="100">
        <f>SUM('【方向別】自動車交通量(2)'!D38,'【方向別】自動車交通量(6)'!D38,'【方向別】自動車交通量(10)'!D38)</f>
        <v>43</v>
      </c>
      <c r="E38" s="99">
        <f>SUM('【方向別】自動車交通量(2)'!E38,'【方向別】自動車交通量(6)'!E38,'【方向別】自動車交通量(10)'!E38)</f>
        <v>5</v>
      </c>
      <c r="F38" s="99">
        <f>SUM('【方向別】自動車交通量(2)'!F38,'【方向別】自動車交通量(6)'!F38,'【方向別】自動車交通量(10)'!F38)</f>
        <v>0</v>
      </c>
      <c r="G38" s="99">
        <f>SUM('【方向別】自動車交通量(2)'!G38,'【方向別】自動車交通量(6)'!G38,'【方向別】自動車交通量(10)'!G38)</f>
        <v>0</v>
      </c>
      <c r="H38" s="99">
        <f t="shared" si="10"/>
        <v>48</v>
      </c>
      <c r="I38" s="99">
        <f t="shared" si="11"/>
        <v>0</v>
      </c>
      <c r="J38" s="99">
        <f t="shared" si="12"/>
        <v>48</v>
      </c>
      <c r="K38" s="98">
        <f t="shared" si="3"/>
        <v>0</v>
      </c>
      <c r="L38" s="97">
        <f t="shared" si="4"/>
        <v>1.1000000000000001</v>
      </c>
    </row>
    <row r="39" spans="2:12" ht="14.45" customHeight="1">
      <c r="B39" s="96" t="s">
        <v>88</v>
      </c>
      <c r="C39" s="95"/>
      <c r="D39" s="94">
        <f>SUM('【方向別】自動車交通量(2)'!D39,'【方向別】自動車交通量(6)'!D39,'【方向別】自動車交通量(10)'!D39)</f>
        <v>76</v>
      </c>
      <c r="E39" s="93">
        <f>SUM('【方向別】自動車交通量(2)'!E39,'【方向別】自動車交通量(6)'!E39,'【方向別】自動車交通量(10)'!E39)</f>
        <v>13</v>
      </c>
      <c r="F39" s="93">
        <f>SUM('【方向別】自動車交通量(2)'!F39,'【方向別】自動車交通量(6)'!F39,'【方向別】自動車交通量(10)'!F39)</f>
        <v>1</v>
      </c>
      <c r="G39" s="93">
        <f>SUM('【方向別】自動車交通量(2)'!G39,'【方向別】自動車交通量(6)'!G39,'【方向別】自動車交通量(10)'!G39)</f>
        <v>0</v>
      </c>
      <c r="H39" s="93">
        <f t="shared" si="10"/>
        <v>89</v>
      </c>
      <c r="I39" s="93">
        <f t="shared" si="11"/>
        <v>1</v>
      </c>
      <c r="J39" s="93">
        <f t="shared" si="12"/>
        <v>90</v>
      </c>
      <c r="K39" s="92">
        <f t="shared" si="3"/>
        <v>1.1000000000000001</v>
      </c>
      <c r="L39" s="91">
        <f t="shared" si="4"/>
        <v>2</v>
      </c>
    </row>
    <row r="40" spans="2:12" ht="14.45" customHeight="1">
      <c r="B40" s="96" t="s">
        <v>87</v>
      </c>
      <c r="C40" s="95"/>
      <c r="D40" s="94">
        <f>SUM('【方向別】自動車交通量(2)'!D40,'【方向別】自動車交通量(6)'!D40,'【方向別】自動車交通量(10)'!D40)</f>
        <v>64</v>
      </c>
      <c r="E40" s="93">
        <f>SUM('【方向別】自動車交通量(2)'!E40,'【方向別】自動車交通量(6)'!E40,'【方向別】自動車交通量(10)'!E40)</f>
        <v>13</v>
      </c>
      <c r="F40" s="93">
        <f>SUM('【方向別】自動車交通量(2)'!F40,'【方向別】自動車交通量(6)'!F40,'【方向別】自動車交通量(10)'!F40)</f>
        <v>0</v>
      </c>
      <c r="G40" s="93">
        <f>SUM('【方向別】自動車交通量(2)'!G40,'【方向別】自動車交通量(6)'!G40,'【方向別】自動車交通量(10)'!G40)</f>
        <v>0</v>
      </c>
      <c r="H40" s="93">
        <f t="shared" si="10"/>
        <v>77</v>
      </c>
      <c r="I40" s="93">
        <f t="shared" si="11"/>
        <v>0</v>
      </c>
      <c r="J40" s="93">
        <f t="shared" si="12"/>
        <v>77</v>
      </c>
      <c r="K40" s="92">
        <f t="shared" si="3"/>
        <v>0</v>
      </c>
      <c r="L40" s="91">
        <f t="shared" si="4"/>
        <v>1.7</v>
      </c>
    </row>
    <row r="41" spans="2:12" ht="14.45" customHeight="1">
      <c r="B41" s="96" t="s">
        <v>86</v>
      </c>
      <c r="C41" s="95"/>
      <c r="D41" s="94">
        <f>SUM('【方向別】自動車交通量(2)'!D41,'【方向別】自動車交通量(6)'!D41,'【方向別】自動車交通量(10)'!D41)</f>
        <v>70</v>
      </c>
      <c r="E41" s="93">
        <f>SUM('【方向別】自動車交通量(2)'!E41,'【方向別】自動車交通量(6)'!E41,'【方向別】自動車交通量(10)'!E41)</f>
        <v>13</v>
      </c>
      <c r="F41" s="93">
        <f>SUM('【方向別】自動車交通量(2)'!F41,'【方向別】自動車交通量(6)'!F41,'【方向別】自動車交通量(10)'!F41)</f>
        <v>3</v>
      </c>
      <c r="G41" s="93">
        <f>SUM('【方向別】自動車交通量(2)'!G41,'【方向別】自動車交通量(6)'!G41,'【方向別】自動車交通量(10)'!G41)</f>
        <v>2</v>
      </c>
      <c r="H41" s="93">
        <f t="shared" si="10"/>
        <v>83</v>
      </c>
      <c r="I41" s="93">
        <f t="shared" si="11"/>
        <v>5</v>
      </c>
      <c r="J41" s="93">
        <f t="shared" si="12"/>
        <v>88</v>
      </c>
      <c r="K41" s="92">
        <f t="shared" si="3"/>
        <v>5.7</v>
      </c>
      <c r="L41" s="91">
        <f t="shared" si="4"/>
        <v>2</v>
      </c>
    </row>
    <row r="42" spans="2:12" ht="14.45" customHeight="1">
      <c r="B42" s="96" t="s">
        <v>85</v>
      </c>
      <c r="C42" s="95"/>
      <c r="D42" s="94">
        <f>SUM('【方向別】自動車交通量(2)'!D42,'【方向別】自動車交通量(6)'!D42,'【方向別】自動車交通量(10)'!D42)</f>
        <v>72</v>
      </c>
      <c r="E42" s="93">
        <f>SUM('【方向別】自動車交通量(2)'!E42,'【方向別】自動車交通量(6)'!E42,'【方向別】自動車交通量(10)'!E42)</f>
        <v>13</v>
      </c>
      <c r="F42" s="93">
        <f>SUM('【方向別】自動車交通量(2)'!F42,'【方向別】自動車交通量(6)'!F42,'【方向別】自動車交通量(10)'!F42)</f>
        <v>2</v>
      </c>
      <c r="G42" s="93">
        <f>SUM('【方向別】自動車交通量(2)'!G42,'【方向別】自動車交通量(6)'!G42,'【方向別】自動車交通量(10)'!G42)</f>
        <v>0</v>
      </c>
      <c r="H42" s="93">
        <f t="shared" si="10"/>
        <v>85</v>
      </c>
      <c r="I42" s="93">
        <f t="shared" si="11"/>
        <v>2</v>
      </c>
      <c r="J42" s="93">
        <f t="shared" si="12"/>
        <v>87</v>
      </c>
      <c r="K42" s="92">
        <f t="shared" si="3"/>
        <v>2.2999999999999998</v>
      </c>
      <c r="L42" s="91">
        <f t="shared" si="4"/>
        <v>1.9</v>
      </c>
    </row>
    <row r="43" spans="2:12" ht="14.45" customHeight="1">
      <c r="B43" s="90" t="s">
        <v>151</v>
      </c>
      <c r="C43" s="89"/>
      <c r="D43" s="88">
        <f>SUM('【方向別】自動車交通量(2)'!D43,'【方向別】自動車交通量(6)'!D43,'【方向別】自動車交通量(10)'!D43)</f>
        <v>52</v>
      </c>
      <c r="E43" s="87">
        <f>SUM('【方向別】自動車交通量(2)'!E43,'【方向別】自動車交通量(6)'!E43,'【方向別】自動車交通量(10)'!E43)</f>
        <v>6</v>
      </c>
      <c r="F43" s="87">
        <f>SUM('【方向別】自動車交通量(2)'!F43,'【方向別】自動車交通量(6)'!F43,'【方向別】自動車交通量(10)'!F43)</f>
        <v>0</v>
      </c>
      <c r="G43" s="87">
        <f>SUM('【方向別】自動車交通量(2)'!G43,'【方向別】自動車交通量(6)'!G43,'【方向別】自動車交通量(10)'!G43)</f>
        <v>2</v>
      </c>
      <c r="H43" s="87">
        <f t="shared" si="10"/>
        <v>58</v>
      </c>
      <c r="I43" s="87">
        <f t="shared" si="11"/>
        <v>2</v>
      </c>
      <c r="J43" s="87">
        <f t="shared" si="12"/>
        <v>60</v>
      </c>
      <c r="K43" s="86">
        <f t="shared" si="3"/>
        <v>3.3</v>
      </c>
      <c r="L43" s="85">
        <f t="shared" si="4"/>
        <v>1.3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377</v>
      </c>
      <c r="E44" s="81">
        <f t="shared" si="13"/>
        <v>63</v>
      </c>
      <c r="F44" s="81">
        <f t="shared" si="13"/>
        <v>6</v>
      </c>
      <c r="G44" s="81">
        <f t="shared" si="13"/>
        <v>4</v>
      </c>
      <c r="H44" s="81">
        <f t="shared" si="13"/>
        <v>440</v>
      </c>
      <c r="I44" s="81">
        <f t="shared" si="13"/>
        <v>10</v>
      </c>
      <c r="J44" s="81">
        <f t="shared" si="13"/>
        <v>450</v>
      </c>
      <c r="K44" s="80">
        <f t="shared" si="3"/>
        <v>2.2000000000000002</v>
      </c>
      <c r="L44" s="79">
        <f t="shared" si="4"/>
        <v>10</v>
      </c>
    </row>
    <row r="45" spans="2:12" ht="14.45" customHeight="1" thickTop="1">
      <c r="B45" s="102" t="s">
        <v>82</v>
      </c>
      <c r="C45" s="101"/>
      <c r="D45" s="100">
        <f>SUM('【方向別】自動車交通量(2)'!D45,'【方向別】自動車交通量(6)'!D45,'【方向別】自動車交通量(10)'!D45)</f>
        <v>76</v>
      </c>
      <c r="E45" s="99">
        <f>SUM('【方向別】自動車交通量(2)'!E45,'【方向別】自動車交通量(6)'!E45,'【方向別】自動車交通量(10)'!E45)</f>
        <v>14</v>
      </c>
      <c r="F45" s="99">
        <f>SUM('【方向別】自動車交通量(2)'!F45,'【方向別】自動車交通量(6)'!F45,'【方向別】自動車交通量(10)'!F45)</f>
        <v>0</v>
      </c>
      <c r="G45" s="99">
        <f>SUM('【方向別】自動車交通量(2)'!G45,'【方向別】自動車交通量(6)'!G45,'【方向別】自動車交通量(10)'!G45)</f>
        <v>0</v>
      </c>
      <c r="H45" s="99">
        <f t="shared" ref="H45:H50" si="14">SUM(D45:E45)</f>
        <v>90</v>
      </c>
      <c r="I45" s="99">
        <f t="shared" ref="I45:I50" si="15">SUM(F45:G45)</f>
        <v>0</v>
      </c>
      <c r="J45" s="99">
        <f t="shared" ref="J45:J50" si="16">SUM(H45:I45)</f>
        <v>90</v>
      </c>
      <c r="K45" s="98">
        <f t="shared" si="3"/>
        <v>0</v>
      </c>
      <c r="L45" s="97">
        <f t="shared" si="4"/>
        <v>2</v>
      </c>
    </row>
    <row r="46" spans="2:12" ht="14.45" customHeight="1">
      <c r="B46" s="96" t="s">
        <v>81</v>
      </c>
      <c r="C46" s="95"/>
      <c r="D46" s="94">
        <f>SUM('【方向別】自動車交通量(2)'!D46,'【方向別】自動車交通量(6)'!D46,'【方向別】自動車交通量(10)'!D46)</f>
        <v>53</v>
      </c>
      <c r="E46" s="93">
        <f>SUM('【方向別】自動車交通量(2)'!E46,'【方向別】自動車交通量(6)'!E46,'【方向別】自動車交通量(10)'!E46)</f>
        <v>5</v>
      </c>
      <c r="F46" s="93">
        <f>SUM('【方向別】自動車交通量(2)'!F46,'【方向別】自動車交通量(6)'!F46,'【方向別】自動車交通量(10)'!F46)</f>
        <v>0</v>
      </c>
      <c r="G46" s="93">
        <f>SUM('【方向別】自動車交通量(2)'!G46,'【方向別】自動車交通量(6)'!G46,'【方向別】自動車交通量(10)'!G46)</f>
        <v>0</v>
      </c>
      <c r="H46" s="93">
        <f t="shared" si="14"/>
        <v>58</v>
      </c>
      <c r="I46" s="93">
        <f t="shared" si="15"/>
        <v>0</v>
      </c>
      <c r="J46" s="93">
        <f t="shared" si="16"/>
        <v>58</v>
      </c>
      <c r="K46" s="92">
        <f t="shared" si="3"/>
        <v>0</v>
      </c>
      <c r="L46" s="91">
        <f t="shared" si="4"/>
        <v>1.3</v>
      </c>
    </row>
    <row r="47" spans="2:12" ht="14.45" customHeight="1">
      <c r="B47" s="96" t="s">
        <v>80</v>
      </c>
      <c r="C47" s="95"/>
      <c r="D47" s="94">
        <f>SUM('【方向別】自動車交通量(2)'!D47,'【方向別】自動車交通量(6)'!D47,'【方向別】自動車交通量(10)'!D47)</f>
        <v>81</v>
      </c>
      <c r="E47" s="93">
        <f>SUM('【方向別】自動車交通量(2)'!E47,'【方向別】自動車交通量(6)'!E47,'【方向別】自動車交通量(10)'!E47)</f>
        <v>7</v>
      </c>
      <c r="F47" s="93">
        <f>SUM('【方向別】自動車交通量(2)'!F47,'【方向別】自動車交通量(6)'!F47,'【方向別】自動車交通量(10)'!F47)</f>
        <v>0</v>
      </c>
      <c r="G47" s="93">
        <f>SUM('【方向別】自動車交通量(2)'!G47,'【方向別】自動車交通量(6)'!G47,'【方向別】自動車交通量(10)'!G47)</f>
        <v>1</v>
      </c>
      <c r="H47" s="93">
        <f t="shared" si="14"/>
        <v>88</v>
      </c>
      <c r="I47" s="93">
        <f t="shared" si="15"/>
        <v>1</v>
      </c>
      <c r="J47" s="93">
        <f t="shared" si="16"/>
        <v>89</v>
      </c>
      <c r="K47" s="92">
        <f t="shared" si="3"/>
        <v>1.1000000000000001</v>
      </c>
      <c r="L47" s="91">
        <f t="shared" si="4"/>
        <v>2</v>
      </c>
    </row>
    <row r="48" spans="2:12" ht="14.45" customHeight="1">
      <c r="B48" s="96" t="s">
        <v>79</v>
      </c>
      <c r="C48" s="95"/>
      <c r="D48" s="94">
        <f>SUM('【方向別】自動車交通量(2)'!D48,'【方向別】自動車交通量(6)'!D48,'【方向別】自動車交通量(10)'!D48)</f>
        <v>63</v>
      </c>
      <c r="E48" s="93">
        <f>SUM('【方向別】自動車交通量(2)'!E48,'【方向別】自動車交通量(6)'!E48,'【方向別】自動車交通量(10)'!E48)</f>
        <v>8</v>
      </c>
      <c r="F48" s="93">
        <f>SUM('【方向別】自動車交通量(2)'!F48,'【方向別】自動車交通量(6)'!F48,'【方向別】自動車交通量(10)'!F48)</f>
        <v>0</v>
      </c>
      <c r="G48" s="93">
        <f>SUM('【方向別】自動車交通量(2)'!G48,'【方向別】自動車交通量(6)'!G48,'【方向別】自動車交通量(10)'!G48)</f>
        <v>0</v>
      </c>
      <c r="H48" s="93">
        <f t="shared" si="14"/>
        <v>71</v>
      </c>
      <c r="I48" s="93">
        <f t="shared" si="15"/>
        <v>0</v>
      </c>
      <c r="J48" s="93">
        <f t="shared" si="16"/>
        <v>71</v>
      </c>
      <c r="K48" s="92">
        <f t="shared" si="3"/>
        <v>0</v>
      </c>
      <c r="L48" s="91">
        <f t="shared" si="4"/>
        <v>1.6</v>
      </c>
    </row>
    <row r="49" spans="2:13" ht="14.45" customHeight="1">
      <c r="B49" s="96" t="s">
        <v>78</v>
      </c>
      <c r="C49" s="95"/>
      <c r="D49" s="94">
        <f>SUM('【方向別】自動車交通量(2)'!D49,'【方向別】自動車交通量(6)'!D49,'【方向別】自動車交通量(10)'!D49)</f>
        <v>74</v>
      </c>
      <c r="E49" s="93">
        <f>SUM('【方向別】自動車交通量(2)'!E49,'【方向別】自動車交通量(6)'!E49,'【方向別】自動車交通量(10)'!E49)</f>
        <v>7</v>
      </c>
      <c r="F49" s="93">
        <f>SUM('【方向別】自動車交通量(2)'!F49,'【方向別】自動車交通量(6)'!F49,'【方向別】自動車交通量(10)'!F49)</f>
        <v>1</v>
      </c>
      <c r="G49" s="93">
        <f>SUM('【方向別】自動車交通量(2)'!G49,'【方向別】自動車交通量(6)'!G49,'【方向別】自動車交通量(10)'!G49)</f>
        <v>1</v>
      </c>
      <c r="H49" s="93">
        <f t="shared" si="14"/>
        <v>81</v>
      </c>
      <c r="I49" s="93">
        <f t="shared" si="15"/>
        <v>2</v>
      </c>
      <c r="J49" s="93">
        <f t="shared" si="16"/>
        <v>83</v>
      </c>
      <c r="K49" s="92">
        <f t="shared" si="3"/>
        <v>2.4</v>
      </c>
      <c r="L49" s="91">
        <f t="shared" si="4"/>
        <v>1.8</v>
      </c>
    </row>
    <row r="50" spans="2:13" ht="14.45" customHeight="1">
      <c r="B50" s="90" t="s">
        <v>150</v>
      </c>
      <c r="C50" s="89"/>
      <c r="D50" s="88">
        <f>SUM('【方向別】自動車交通量(2)'!D50,'【方向別】自動車交通量(6)'!D50,'【方向別】自動車交通量(10)'!D50)</f>
        <v>65</v>
      </c>
      <c r="E50" s="87">
        <f>SUM('【方向別】自動車交通量(2)'!E50,'【方向別】自動車交通量(6)'!E50,'【方向別】自動車交通量(10)'!E50)</f>
        <v>11</v>
      </c>
      <c r="F50" s="87">
        <f>SUM('【方向別】自動車交通量(2)'!F50,'【方向別】自動車交通量(6)'!F50,'【方向別】自動車交通量(10)'!F50)</f>
        <v>0</v>
      </c>
      <c r="G50" s="87">
        <f>SUM('【方向別】自動車交通量(2)'!G50,'【方向別】自動車交通量(6)'!G50,'【方向別】自動車交通量(10)'!G50)</f>
        <v>0</v>
      </c>
      <c r="H50" s="87">
        <f t="shared" si="14"/>
        <v>76</v>
      </c>
      <c r="I50" s="87">
        <f t="shared" si="15"/>
        <v>0</v>
      </c>
      <c r="J50" s="87">
        <f t="shared" si="16"/>
        <v>76</v>
      </c>
      <c r="K50" s="86">
        <f t="shared" si="3"/>
        <v>0</v>
      </c>
      <c r="L50" s="85">
        <f t="shared" si="4"/>
        <v>1.7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412</v>
      </c>
      <c r="E51" s="81">
        <f t="shared" si="17"/>
        <v>52</v>
      </c>
      <c r="F51" s="81">
        <f t="shared" si="17"/>
        <v>1</v>
      </c>
      <c r="G51" s="81">
        <f t="shared" si="17"/>
        <v>2</v>
      </c>
      <c r="H51" s="81">
        <f t="shared" si="17"/>
        <v>464</v>
      </c>
      <c r="I51" s="81">
        <f t="shared" si="17"/>
        <v>3</v>
      </c>
      <c r="J51" s="81">
        <f t="shared" si="17"/>
        <v>467</v>
      </c>
      <c r="K51" s="80">
        <f t="shared" si="3"/>
        <v>0.6</v>
      </c>
      <c r="L51" s="79">
        <f t="shared" si="4"/>
        <v>10.4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3638</v>
      </c>
      <c r="E52" s="75">
        <f t="shared" si="18"/>
        <v>683</v>
      </c>
      <c r="F52" s="75">
        <f t="shared" si="18"/>
        <v>138</v>
      </c>
      <c r="G52" s="75">
        <f t="shared" si="18"/>
        <v>46</v>
      </c>
      <c r="H52" s="75">
        <f t="shared" si="18"/>
        <v>4321</v>
      </c>
      <c r="I52" s="75">
        <f t="shared" si="18"/>
        <v>184</v>
      </c>
      <c r="J52" s="75">
        <f t="shared" si="18"/>
        <v>4505</v>
      </c>
      <c r="K52" s="74">
        <f t="shared" si="3"/>
        <v>4.0999999999999996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I35"/>
  <sheetViews>
    <sheetView showGridLines="0" topLeftCell="A2" zoomScaleNormal="100" zoomScaleSheetLayoutView="100" workbookViewId="0">
      <selection activeCell="A2" sqref="A2"/>
    </sheetView>
  </sheetViews>
  <sheetFormatPr defaultColWidth="8.875" defaultRowHeight="11.25"/>
  <cols>
    <col min="1" max="1" width="2.25" style="63" customWidth="1"/>
    <col min="2" max="3" width="5.125" style="63" customWidth="1"/>
    <col min="4" max="9" width="11.25" style="63" customWidth="1"/>
    <col min="10" max="16384" width="8.875" style="63"/>
  </cols>
  <sheetData>
    <row r="2" spans="2:9" ht="14.25">
      <c r="B2" s="65" t="s">
        <v>75</v>
      </c>
    </row>
    <row r="3" spans="2:9" ht="9" customHeight="1"/>
    <row r="4" spans="2:9">
      <c r="B4" s="63" t="s">
        <v>74</v>
      </c>
      <c r="D4" s="63" t="s">
        <v>73</v>
      </c>
    </row>
    <row r="5" spans="2:9" ht="9" customHeight="1"/>
    <row r="6" spans="2:9">
      <c r="B6" s="63" t="s">
        <v>72</v>
      </c>
      <c r="D6" s="63" t="s">
        <v>71</v>
      </c>
      <c r="G6" s="63" t="s">
        <v>70</v>
      </c>
      <c r="H6" s="63" t="s">
        <v>69</v>
      </c>
    </row>
    <row r="7" spans="2:9" ht="9" customHeight="1"/>
    <row r="8" spans="2:9">
      <c r="B8" s="63" t="s">
        <v>68</v>
      </c>
      <c r="I8" s="64" t="s">
        <v>67</v>
      </c>
    </row>
    <row r="9" spans="2:9" s="342" customFormat="1" ht="18.75" customHeight="1">
      <c r="B9" s="339"/>
      <c r="C9" s="340"/>
      <c r="D9" s="341"/>
      <c r="E9" s="377" t="s">
        <v>66</v>
      </c>
      <c r="F9" s="378"/>
      <c r="G9" s="378"/>
      <c r="H9" s="378"/>
      <c r="I9" s="379"/>
    </row>
    <row r="10" spans="2:9" s="342" customFormat="1" ht="18.75" customHeight="1">
      <c r="B10" s="343"/>
      <c r="C10" s="344"/>
      <c r="D10" s="345" t="s">
        <v>65</v>
      </c>
      <c r="E10" s="346" t="s">
        <v>63</v>
      </c>
      <c r="F10" s="346" t="s">
        <v>62</v>
      </c>
      <c r="G10" s="346" t="s">
        <v>61</v>
      </c>
      <c r="H10" s="346" t="s">
        <v>60</v>
      </c>
      <c r="I10" s="347" t="s">
        <v>55</v>
      </c>
    </row>
    <row r="11" spans="2:9" s="342" customFormat="1" ht="18.75" customHeight="1">
      <c r="B11" s="380" t="s">
        <v>64</v>
      </c>
      <c r="C11" s="383" t="s">
        <v>63</v>
      </c>
      <c r="D11" s="348" t="s">
        <v>59</v>
      </c>
      <c r="E11" s="349"/>
      <c r="F11" s="350">
        <v>3760</v>
      </c>
      <c r="G11" s="350">
        <v>2171</v>
      </c>
      <c r="H11" s="350">
        <v>87</v>
      </c>
      <c r="I11" s="351">
        <f>SUM(E11:H11)</f>
        <v>6018</v>
      </c>
    </row>
    <row r="12" spans="2:9" s="342" customFormat="1" ht="18.75" customHeight="1">
      <c r="B12" s="381"/>
      <c r="C12" s="384"/>
      <c r="D12" s="352" t="s">
        <v>58</v>
      </c>
      <c r="E12" s="353"/>
      <c r="F12" s="354">
        <v>539</v>
      </c>
      <c r="G12" s="354">
        <v>342</v>
      </c>
      <c r="H12" s="354">
        <v>31</v>
      </c>
      <c r="I12" s="355">
        <f>SUM(E12:H12)</f>
        <v>912</v>
      </c>
    </row>
    <row r="13" spans="2:9" s="342" customFormat="1" ht="18.75" customHeight="1">
      <c r="B13" s="381"/>
      <c r="C13" s="384"/>
      <c r="D13" s="352" t="s">
        <v>57</v>
      </c>
      <c r="E13" s="353"/>
      <c r="F13" s="354">
        <v>160</v>
      </c>
      <c r="G13" s="354">
        <v>43</v>
      </c>
      <c r="H13" s="354">
        <v>7</v>
      </c>
      <c r="I13" s="355">
        <f>SUM(E13:H13)</f>
        <v>210</v>
      </c>
    </row>
    <row r="14" spans="2:9" s="342" customFormat="1" ht="18.75" customHeight="1">
      <c r="B14" s="381"/>
      <c r="C14" s="384"/>
      <c r="D14" s="356" t="s">
        <v>56</v>
      </c>
      <c r="E14" s="357"/>
      <c r="F14" s="358">
        <v>31</v>
      </c>
      <c r="G14" s="358">
        <v>41</v>
      </c>
      <c r="H14" s="358">
        <v>1</v>
      </c>
      <c r="I14" s="359">
        <f>SUM(E14:H14)</f>
        <v>73</v>
      </c>
    </row>
    <row r="15" spans="2:9" s="342" customFormat="1" ht="18.75" customHeight="1" thickBot="1">
      <c r="B15" s="381"/>
      <c r="C15" s="385"/>
      <c r="D15" s="360" t="s">
        <v>55</v>
      </c>
      <c r="E15" s="361"/>
      <c r="F15" s="362">
        <f>SUM(F11:F14)</f>
        <v>4490</v>
      </c>
      <c r="G15" s="362">
        <f>SUM(G11:G14)</f>
        <v>2597</v>
      </c>
      <c r="H15" s="362">
        <f>SUM(H11:H14)</f>
        <v>126</v>
      </c>
      <c r="I15" s="363">
        <f>SUM(I11:I14)</f>
        <v>7213</v>
      </c>
    </row>
    <row r="16" spans="2:9" s="342" customFormat="1" ht="18.75" customHeight="1" thickTop="1">
      <c r="B16" s="381"/>
      <c r="C16" s="383" t="s">
        <v>62</v>
      </c>
      <c r="D16" s="348" t="s">
        <v>59</v>
      </c>
      <c r="E16" s="350">
        <v>3681</v>
      </c>
      <c r="F16" s="350">
        <v>15</v>
      </c>
      <c r="G16" s="350">
        <v>800</v>
      </c>
      <c r="H16" s="350">
        <v>4242</v>
      </c>
      <c r="I16" s="351">
        <f>SUM(E16:H16)</f>
        <v>8738</v>
      </c>
    </row>
    <row r="17" spans="2:9" s="342" customFormat="1" ht="18.75" customHeight="1">
      <c r="B17" s="381"/>
      <c r="C17" s="384"/>
      <c r="D17" s="352" t="s">
        <v>58</v>
      </c>
      <c r="E17" s="354">
        <v>417</v>
      </c>
      <c r="F17" s="354">
        <v>5</v>
      </c>
      <c r="G17" s="354">
        <v>175</v>
      </c>
      <c r="H17" s="354">
        <v>825</v>
      </c>
      <c r="I17" s="355">
        <f>SUM(E17:H17)</f>
        <v>1422</v>
      </c>
    </row>
    <row r="18" spans="2:9" s="342" customFormat="1" ht="18.75" customHeight="1">
      <c r="B18" s="381"/>
      <c r="C18" s="384"/>
      <c r="D18" s="352" t="s">
        <v>57</v>
      </c>
      <c r="E18" s="354">
        <v>101</v>
      </c>
      <c r="F18" s="354">
        <v>0</v>
      </c>
      <c r="G18" s="354">
        <v>52</v>
      </c>
      <c r="H18" s="354">
        <v>568</v>
      </c>
      <c r="I18" s="355">
        <f>SUM(E18:H18)</f>
        <v>721</v>
      </c>
    </row>
    <row r="19" spans="2:9" s="342" customFormat="1" ht="18.75" customHeight="1">
      <c r="B19" s="381"/>
      <c r="C19" s="384"/>
      <c r="D19" s="356" t="s">
        <v>56</v>
      </c>
      <c r="E19" s="358">
        <v>25</v>
      </c>
      <c r="F19" s="358">
        <v>0</v>
      </c>
      <c r="G19" s="358">
        <v>3</v>
      </c>
      <c r="H19" s="358">
        <v>34</v>
      </c>
      <c r="I19" s="359">
        <f>SUM(E19:H19)</f>
        <v>62</v>
      </c>
    </row>
    <row r="20" spans="2:9" s="342" customFormat="1" ht="18.75" customHeight="1" thickBot="1">
      <c r="B20" s="381"/>
      <c r="C20" s="385"/>
      <c r="D20" s="360" t="s">
        <v>55</v>
      </c>
      <c r="E20" s="362">
        <f>SUM(E16:E19)</f>
        <v>4224</v>
      </c>
      <c r="F20" s="362">
        <f>SUM(F16:F19)</f>
        <v>20</v>
      </c>
      <c r="G20" s="362">
        <f>SUM(G16:G19)</f>
        <v>1030</v>
      </c>
      <c r="H20" s="362">
        <f>SUM(H16:H19)</f>
        <v>5669</v>
      </c>
      <c r="I20" s="363">
        <f>SUM(I16:I19)</f>
        <v>10943</v>
      </c>
    </row>
    <row r="21" spans="2:9" s="342" customFormat="1" ht="18.75" customHeight="1" thickTop="1">
      <c r="B21" s="381"/>
      <c r="C21" s="383" t="s">
        <v>61</v>
      </c>
      <c r="D21" s="348" t="s">
        <v>59</v>
      </c>
      <c r="E21" s="350">
        <v>2997</v>
      </c>
      <c r="F21" s="350">
        <v>496</v>
      </c>
      <c r="G21" s="349"/>
      <c r="H21" s="350">
        <v>286</v>
      </c>
      <c r="I21" s="351">
        <f>SUM(E21:H21)</f>
        <v>3779</v>
      </c>
    </row>
    <row r="22" spans="2:9" s="342" customFormat="1" ht="18.75" customHeight="1">
      <c r="B22" s="381"/>
      <c r="C22" s="384"/>
      <c r="D22" s="352" t="s">
        <v>58</v>
      </c>
      <c r="E22" s="354">
        <v>470</v>
      </c>
      <c r="F22" s="354">
        <v>141</v>
      </c>
      <c r="G22" s="353"/>
      <c r="H22" s="354">
        <v>88</v>
      </c>
      <c r="I22" s="355">
        <f>SUM(E22:H22)</f>
        <v>699</v>
      </c>
    </row>
    <row r="23" spans="2:9" s="342" customFormat="1" ht="18.75" customHeight="1">
      <c r="B23" s="381"/>
      <c r="C23" s="384"/>
      <c r="D23" s="352" t="s">
        <v>57</v>
      </c>
      <c r="E23" s="354">
        <v>50</v>
      </c>
      <c r="F23" s="354">
        <v>61</v>
      </c>
      <c r="G23" s="353"/>
      <c r="H23" s="354">
        <v>20</v>
      </c>
      <c r="I23" s="355">
        <f>SUM(E23:H23)</f>
        <v>131</v>
      </c>
    </row>
    <row r="24" spans="2:9" s="342" customFormat="1" ht="18.75" customHeight="1">
      <c r="B24" s="381"/>
      <c r="C24" s="384"/>
      <c r="D24" s="356" t="s">
        <v>56</v>
      </c>
      <c r="E24" s="358">
        <v>52</v>
      </c>
      <c r="F24" s="358">
        <v>4</v>
      </c>
      <c r="G24" s="357"/>
      <c r="H24" s="358">
        <v>0</v>
      </c>
      <c r="I24" s="359">
        <f>SUM(E24:H24)</f>
        <v>56</v>
      </c>
    </row>
    <row r="25" spans="2:9" s="342" customFormat="1" ht="18.75" customHeight="1" thickBot="1">
      <c r="B25" s="381"/>
      <c r="C25" s="385"/>
      <c r="D25" s="360" t="s">
        <v>55</v>
      </c>
      <c r="E25" s="362">
        <f>SUM(E21:E24)</f>
        <v>3569</v>
      </c>
      <c r="F25" s="362">
        <f>SUM(F21:F24)</f>
        <v>702</v>
      </c>
      <c r="G25" s="361"/>
      <c r="H25" s="362">
        <f>SUM(H21:H24)</f>
        <v>394</v>
      </c>
      <c r="I25" s="363">
        <f>SUM(I21:I24)</f>
        <v>4665</v>
      </c>
    </row>
    <row r="26" spans="2:9" s="342" customFormat="1" ht="18.75" customHeight="1" thickTop="1">
      <c r="B26" s="381"/>
      <c r="C26" s="383" t="s">
        <v>60</v>
      </c>
      <c r="D26" s="348" t="s">
        <v>59</v>
      </c>
      <c r="E26" s="350">
        <v>96</v>
      </c>
      <c r="F26" s="350">
        <v>3585</v>
      </c>
      <c r="G26" s="350">
        <v>667</v>
      </c>
      <c r="H26" s="350">
        <v>12</v>
      </c>
      <c r="I26" s="351">
        <f>SUM(E26:H26)</f>
        <v>4360</v>
      </c>
    </row>
    <row r="27" spans="2:9" s="342" customFormat="1" ht="18.75" customHeight="1">
      <c r="B27" s="381"/>
      <c r="C27" s="384"/>
      <c r="D27" s="352" t="s">
        <v>58</v>
      </c>
      <c r="E27" s="354">
        <v>32</v>
      </c>
      <c r="F27" s="354">
        <v>732</v>
      </c>
      <c r="G27" s="354">
        <v>166</v>
      </c>
      <c r="H27" s="354">
        <v>9</v>
      </c>
      <c r="I27" s="355">
        <f>SUM(E27:H27)</f>
        <v>939</v>
      </c>
    </row>
    <row r="28" spans="2:9" s="342" customFormat="1" ht="18.75" customHeight="1">
      <c r="B28" s="381"/>
      <c r="C28" s="384"/>
      <c r="D28" s="352" t="s">
        <v>57</v>
      </c>
      <c r="E28" s="354">
        <v>18</v>
      </c>
      <c r="F28" s="354">
        <v>552</v>
      </c>
      <c r="G28" s="354">
        <v>43</v>
      </c>
      <c r="H28" s="354">
        <v>1</v>
      </c>
      <c r="I28" s="355">
        <f>SUM(E28:H28)</f>
        <v>614</v>
      </c>
    </row>
    <row r="29" spans="2:9" s="342" customFormat="1" ht="18.75" customHeight="1">
      <c r="B29" s="381"/>
      <c r="C29" s="384"/>
      <c r="D29" s="356" t="s">
        <v>56</v>
      </c>
      <c r="E29" s="358">
        <v>2</v>
      </c>
      <c r="F29" s="358">
        <v>42</v>
      </c>
      <c r="G29" s="358">
        <v>2</v>
      </c>
      <c r="H29" s="358">
        <v>0</v>
      </c>
      <c r="I29" s="359">
        <f>SUM(E29:H29)</f>
        <v>46</v>
      </c>
    </row>
    <row r="30" spans="2:9" s="342" customFormat="1" ht="18.75" customHeight="1" thickBot="1">
      <c r="B30" s="381"/>
      <c r="C30" s="385"/>
      <c r="D30" s="364" t="s">
        <v>55</v>
      </c>
      <c r="E30" s="362">
        <f>SUM(E26:E29)</f>
        <v>148</v>
      </c>
      <c r="F30" s="362">
        <f>SUM(F26:F29)</f>
        <v>4911</v>
      </c>
      <c r="G30" s="362">
        <f>SUM(G26:G29)</f>
        <v>878</v>
      </c>
      <c r="H30" s="362">
        <f>SUM(H26:H29)</f>
        <v>22</v>
      </c>
      <c r="I30" s="363">
        <f>SUM(I26:I29)</f>
        <v>5959</v>
      </c>
    </row>
    <row r="31" spans="2:9" s="342" customFormat="1" ht="18.75" customHeight="1" thickTop="1">
      <c r="B31" s="381"/>
      <c r="C31" s="384" t="s">
        <v>55</v>
      </c>
      <c r="D31" s="365" t="s">
        <v>59</v>
      </c>
      <c r="E31" s="366">
        <f t="shared" ref="E31:H34" si="0">SUM(E11,E16,E21,E26)</f>
        <v>6774</v>
      </c>
      <c r="F31" s="366">
        <f t="shared" si="0"/>
        <v>7856</v>
      </c>
      <c r="G31" s="366">
        <f t="shared" si="0"/>
        <v>3638</v>
      </c>
      <c r="H31" s="366">
        <f t="shared" si="0"/>
        <v>4627</v>
      </c>
      <c r="I31" s="367">
        <f>SUM(E31:H31)</f>
        <v>22895</v>
      </c>
    </row>
    <row r="32" spans="2:9" s="342" customFormat="1" ht="18.75" customHeight="1">
      <c r="B32" s="381"/>
      <c r="C32" s="384"/>
      <c r="D32" s="352" t="s">
        <v>58</v>
      </c>
      <c r="E32" s="368">
        <f t="shared" si="0"/>
        <v>919</v>
      </c>
      <c r="F32" s="368">
        <f t="shared" si="0"/>
        <v>1417</v>
      </c>
      <c r="G32" s="368">
        <f t="shared" si="0"/>
        <v>683</v>
      </c>
      <c r="H32" s="368">
        <f t="shared" si="0"/>
        <v>953</v>
      </c>
      <c r="I32" s="355">
        <f>SUM(E32:H32)</f>
        <v>3972</v>
      </c>
    </row>
    <row r="33" spans="2:9" s="342" customFormat="1" ht="18.75" customHeight="1">
      <c r="B33" s="381"/>
      <c r="C33" s="384"/>
      <c r="D33" s="352" t="s">
        <v>57</v>
      </c>
      <c r="E33" s="368">
        <f t="shared" si="0"/>
        <v>169</v>
      </c>
      <c r="F33" s="368">
        <f t="shared" si="0"/>
        <v>773</v>
      </c>
      <c r="G33" s="368">
        <f t="shared" si="0"/>
        <v>138</v>
      </c>
      <c r="H33" s="368">
        <f t="shared" si="0"/>
        <v>596</v>
      </c>
      <c r="I33" s="355">
        <f>SUM(E33:H33)</f>
        <v>1676</v>
      </c>
    </row>
    <row r="34" spans="2:9" s="342" customFormat="1" ht="18.75" customHeight="1">
      <c r="B34" s="381"/>
      <c r="C34" s="384"/>
      <c r="D34" s="356" t="s">
        <v>56</v>
      </c>
      <c r="E34" s="369">
        <f t="shared" si="0"/>
        <v>79</v>
      </c>
      <c r="F34" s="369">
        <f t="shared" si="0"/>
        <v>77</v>
      </c>
      <c r="G34" s="369">
        <f t="shared" si="0"/>
        <v>46</v>
      </c>
      <c r="H34" s="369">
        <f t="shared" si="0"/>
        <v>35</v>
      </c>
      <c r="I34" s="359">
        <f>SUM(E34:H34)</f>
        <v>237</v>
      </c>
    </row>
    <row r="35" spans="2:9" s="342" customFormat="1" ht="18.75" customHeight="1">
      <c r="B35" s="382"/>
      <c r="C35" s="386"/>
      <c r="D35" s="370" t="s">
        <v>55</v>
      </c>
      <c r="E35" s="371">
        <f>SUM(E31:E34)</f>
        <v>7941</v>
      </c>
      <c r="F35" s="371">
        <f>SUM(F31:F34)</f>
        <v>10123</v>
      </c>
      <c r="G35" s="371">
        <f>SUM(G31:G34)</f>
        <v>4505</v>
      </c>
      <c r="H35" s="371">
        <f>SUM(H31:H34)</f>
        <v>6211</v>
      </c>
      <c r="I35" s="372">
        <f>SUM(I31:I34)</f>
        <v>28780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183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SUM('【断面別】自動車交通量(C断面流入)'!D16,'【断面別】自動車交通量(C断面流出)'!D16)</f>
        <v>168</v>
      </c>
      <c r="E16" s="99">
        <f>SUM('【断面別】自動車交通量(C断面流入)'!E16,'【断面別】自動車交通量(C断面流出)'!E16)</f>
        <v>31</v>
      </c>
      <c r="F16" s="99">
        <f>SUM('【断面別】自動車交通量(C断面流入)'!F16,'【断面別】自動車交通量(C断面流出)'!F16)</f>
        <v>9</v>
      </c>
      <c r="G16" s="99">
        <f>SUM('【断面別】自動車交通量(C断面流入)'!G16,'【断面別】自動車交通量(C断面流出)'!G16)</f>
        <v>2</v>
      </c>
      <c r="H16" s="99">
        <f t="shared" ref="H16:H21" si="0">SUM(D16:E16)</f>
        <v>199</v>
      </c>
      <c r="I16" s="99">
        <f t="shared" ref="I16:I21" si="1">SUM(F16:G16)</f>
        <v>11</v>
      </c>
      <c r="J16" s="99">
        <f t="shared" ref="J16:J21" si="2">SUM(H16:I16)</f>
        <v>210</v>
      </c>
      <c r="K16" s="98">
        <f t="shared" ref="K16:K52" si="3">IF(J16=0,0,ROUND(I16/J16*100,1))</f>
        <v>5.2</v>
      </c>
      <c r="L16" s="97">
        <f t="shared" ref="L16:L52" si="4">IF(J16=0,0,ROUND(J16/$J$52*100,1))</f>
        <v>2.2999999999999998</v>
      </c>
    </row>
    <row r="17" spans="2:12" ht="14.45" customHeight="1">
      <c r="B17" s="96" t="s">
        <v>157</v>
      </c>
      <c r="C17" s="95"/>
      <c r="D17" s="94">
        <f>SUM('【断面別】自動車交通量(C断面流入)'!D17,'【断面別】自動車交通量(C断面流出)'!D17)</f>
        <v>139</v>
      </c>
      <c r="E17" s="93">
        <f>SUM('【断面別】自動車交通量(C断面流入)'!E17,'【断面別】自動車交通量(C断面流出)'!E17)</f>
        <v>20</v>
      </c>
      <c r="F17" s="93">
        <f>SUM('【断面別】自動車交通量(C断面流入)'!F17,'【断面別】自動車交通量(C断面流出)'!F17)</f>
        <v>8</v>
      </c>
      <c r="G17" s="93">
        <f>SUM('【断面別】自動車交通量(C断面流入)'!G17,'【断面別】自動車交通量(C断面流出)'!G17)</f>
        <v>2</v>
      </c>
      <c r="H17" s="93">
        <f t="shared" si="0"/>
        <v>159</v>
      </c>
      <c r="I17" s="93">
        <f t="shared" si="1"/>
        <v>10</v>
      </c>
      <c r="J17" s="93">
        <f t="shared" si="2"/>
        <v>169</v>
      </c>
      <c r="K17" s="92">
        <f t="shared" si="3"/>
        <v>5.9</v>
      </c>
      <c r="L17" s="91">
        <f t="shared" si="4"/>
        <v>1.8</v>
      </c>
    </row>
    <row r="18" spans="2:12" ht="14.45" customHeight="1">
      <c r="B18" s="96" t="s">
        <v>156</v>
      </c>
      <c r="C18" s="95"/>
      <c r="D18" s="94">
        <f>SUM('【断面別】自動車交通量(C断面流入)'!D18,'【断面別】自動車交通量(C断面流出)'!D18)</f>
        <v>164</v>
      </c>
      <c r="E18" s="93">
        <f>SUM('【断面別】自動車交通量(C断面流入)'!E18,'【断面別】自動車交通量(C断面流出)'!E18)</f>
        <v>27</v>
      </c>
      <c r="F18" s="93">
        <f>SUM('【断面別】自動車交通量(C断面流入)'!F18,'【断面別】自動車交通量(C断面流出)'!F18)</f>
        <v>4</v>
      </c>
      <c r="G18" s="93">
        <f>SUM('【断面別】自動車交通量(C断面流入)'!G18,'【断面別】自動車交通量(C断面流出)'!G18)</f>
        <v>2</v>
      </c>
      <c r="H18" s="93">
        <f t="shared" si="0"/>
        <v>191</v>
      </c>
      <c r="I18" s="93">
        <f t="shared" si="1"/>
        <v>6</v>
      </c>
      <c r="J18" s="93">
        <f t="shared" si="2"/>
        <v>197</v>
      </c>
      <c r="K18" s="92">
        <f t="shared" si="3"/>
        <v>3</v>
      </c>
      <c r="L18" s="91">
        <f t="shared" si="4"/>
        <v>2.1</v>
      </c>
    </row>
    <row r="19" spans="2:12" ht="14.45" customHeight="1">
      <c r="B19" s="96" t="s">
        <v>155</v>
      </c>
      <c r="C19" s="95"/>
      <c r="D19" s="94">
        <f>SUM('【断面別】自動車交通量(C断面流入)'!D19,'【断面別】自動車交通量(C断面流出)'!D19)</f>
        <v>108</v>
      </c>
      <c r="E19" s="93">
        <f>SUM('【断面別】自動車交通量(C断面流入)'!E19,'【断面別】自動車交通量(C断面流出)'!E19)</f>
        <v>24</v>
      </c>
      <c r="F19" s="93">
        <f>SUM('【断面別】自動車交通量(C断面流入)'!F19,'【断面別】自動車交通量(C断面流出)'!F19)</f>
        <v>6</v>
      </c>
      <c r="G19" s="93">
        <f>SUM('【断面別】自動車交通量(C断面流入)'!G19,'【断面別】自動車交通量(C断面流出)'!G19)</f>
        <v>3</v>
      </c>
      <c r="H19" s="93">
        <f t="shared" si="0"/>
        <v>132</v>
      </c>
      <c r="I19" s="93">
        <f t="shared" si="1"/>
        <v>9</v>
      </c>
      <c r="J19" s="93">
        <f t="shared" si="2"/>
        <v>141</v>
      </c>
      <c r="K19" s="92">
        <f t="shared" si="3"/>
        <v>6.4</v>
      </c>
      <c r="L19" s="91">
        <f t="shared" si="4"/>
        <v>1.5</v>
      </c>
    </row>
    <row r="20" spans="2:12" ht="14.45" customHeight="1">
      <c r="B20" s="96" t="s">
        <v>154</v>
      </c>
      <c r="C20" s="95"/>
      <c r="D20" s="94">
        <f>SUM('【断面別】自動車交通量(C断面流入)'!D20,'【断面別】自動車交通量(C断面流出)'!D20)</f>
        <v>159</v>
      </c>
      <c r="E20" s="93">
        <f>SUM('【断面別】自動車交通量(C断面流入)'!E20,'【断面別】自動車交通量(C断面流出)'!E20)</f>
        <v>19</v>
      </c>
      <c r="F20" s="93">
        <f>SUM('【断面別】自動車交通量(C断面流入)'!F20,'【断面別】自動車交通量(C断面流出)'!F20)</f>
        <v>1</v>
      </c>
      <c r="G20" s="93">
        <f>SUM('【断面別】自動車交通量(C断面流入)'!G20,'【断面別】自動車交通量(C断面流出)'!G20)</f>
        <v>2</v>
      </c>
      <c r="H20" s="93">
        <f t="shared" si="0"/>
        <v>178</v>
      </c>
      <c r="I20" s="93">
        <f t="shared" si="1"/>
        <v>3</v>
      </c>
      <c r="J20" s="93">
        <f t="shared" si="2"/>
        <v>181</v>
      </c>
      <c r="K20" s="92">
        <f t="shared" si="3"/>
        <v>1.7</v>
      </c>
      <c r="L20" s="91">
        <f t="shared" si="4"/>
        <v>2</v>
      </c>
    </row>
    <row r="21" spans="2:12" ht="14.45" customHeight="1">
      <c r="B21" s="90" t="s">
        <v>153</v>
      </c>
      <c r="C21" s="89"/>
      <c r="D21" s="88">
        <f>SUM('【断面別】自動車交通量(C断面流入)'!D21,'【断面別】自動車交通量(C断面流出)'!D21)</f>
        <v>121</v>
      </c>
      <c r="E21" s="87">
        <f>SUM('【断面別】自動車交通量(C断面流入)'!E21,'【断面別】自動車交通量(C断面流出)'!E21)</f>
        <v>24</v>
      </c>
      <c r="F21" s="87">
        <f>SUM('【断面別】自動車交通量(C断面流入)'!F21,'【断面別】自動車交通量(C断面流出)'!F21)</f>
        <v>4</v>
      </c>
      <c r="G21" s="87">
        <f>SUM('【断面別】自動車交通量(C断面流入)'!G21,'【断面別】自動車交通量(C断面流出)'!G21)</f>
        <v>1</v>
      </c>
      <c r="H21" s="87">
        <f t="shared" si="0"/>
        <v>145</v>
      </c>
      <c r="I21" s="87">
        <f t="shared" si="1"/>
        <v>5</v>
      </c>
      <c r="J21" s="87">
        <f t="shared" si="2"/>
        <v>150</v>
      </c>
      <c r="K21" s="86">
        <f t="shared" si="3"/>
        <v>3.3</v>
      </c>
      <c r="L21" s="85">
        <f t="shared" si="4"/>
        <v>1.6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859</v>
      </c>
      <c r="E22" s="81">
        <f t="shared" si="5"/>
        <v>145</v>
      </c>
      <c r="F22" s="81">
        <f t="shared" si="5"/>
        <v>32</v>
      </c>
      <c r="G22" s="81">
        <f t="shared" si="5"/>
        <v>12</v>
      </c>
      <c r="H22" s="81">
        <f t="shared" si="5"/>
        <v>1004</v>
      </c>
      <c r="I22" s="81">
        <f t="shared" si="5"/>
        <v>44</v>
      </c>
      <c r="J22" s="81">
        <f t="shared" si="5"/>
        <v>1048</v>
      </c>
      <c r="K22" s="80">
        <f t="shared" si="3"/>
        <v>4.2</v>
      </c>
      <c r="L22" s="79">
        <f t="shared" si="4"/>
        <v>11.4</v>
      </c>
    </row>
    <row r="23" spans="2:12" ht="14.45" customHeight="1" thickTop="1">
      <c r="B23" s="102" t="s">
        <v>110</v>
      </c>
      <c r="C23" s="101"/>
      <c r="D23" s="100">
        <f>SUM('【断面別】自動車交通量(C断面流入)'!D23,'【断面別】自動車交通量(C断面流出)'!D23)</f>
        <v>100</v>
      </c>
      <c r="E23" s="99">
        <f>SUM('【断面別】自動車交通量(C断面流入)'!E23,'【断面別】自動車交通量(C断面流出)'!E23)</f>
        <v>20</v>
      </c>
      <c r="F23" s="99">
        <f>SUM('【断面別】自動車交通量(C断面流入)'!F23,'【断面別】自動車交通量(C断面流出)'!F23)</f>
        <v>5</v>
      </c>
      <c r="G23" s="99">
        <f>SUM('【断面別】自動車交通量(C断面流入)'!G23,'【断面別】自動車交通量(C断面流出)'!G23)</f>
        <v>1</v>
      </c>
      <c r="H23" s="99">
        <f t="shared" ref="H23:H28" si="6">SUM(D23:E23)</f>
        <v>120</v>
      </c>
      <c r="I23" s="99">
        <f t="shared" ref="I23:I28" si="7">SUM(F23:G23)</f>
        <v>6</v>
      </c>
      <c r="J23" s="99">
        <f t="shared" ref="J23:J28" si="8">SUM(H23:I23)</f>
        <v>126</v>
      </c>
      <c r="K23" s="98">
        <f t="shared" si="3"/>
        <v>4.8</v>
      </c>
      <c r="L23" s="97">
        <f t="shared" si="4"/>
        <v>1.4</v>
      </c>
    </row>
    <row r="24" spans="2:12" ht="14.45" customHeight="1">
      <c r="B24" s="96" t="s">
        <v>109</v>
      </c>
      <c r="C24" s="95"/>
      <c r="D24" s="94">
        <f>SUM('【断面別】自動車交通量(C断面流入)'!D24,'【断面別】自動車交通量(C断面流出)'!D24)</f>
        <v>115</v>
      </c>
      <c r="E24" s="93">
        <f>SUM('【断面別】自動車交通量(C断面流入)'!E24,'【断面別】自動車交通量(C断面流出)'!E24)</f>
        <v>22</v>
      </c>
      <c r="F24" s="93">
        <f>SUM('【断面別】自動車交通量(C断面流入)'!F24,'【断面別】自動車交通量(C断面流出)'!F24)</f>
        <v>4</v>
      </c>
      <c r="G24" s="93">
        <f>SUM('【断面別】自動車交通量(C断面流入)'!G24,'【断面別】自動車交通量(C断面流出)'!G24)</f>
        <v>3</v>
      </c>
      <c r="H24" s="93">
        <f t="shared" si="6"/>
        <v>137</v>
      </c>
      <c r="I24" s="93">
        <f t="shared" si="7"/>
        <v>7</v>
      </c>
      <c r="J24" s="93">
        <f t="shared" si="8"/>
        <v>144</v>
      </c>
      <c r="K24" s="92">
        <f t="shared" si="3"/>
        <v>4.9000000000000004</v>
      </c>
      <c r="L24" s="91">
        <f t="shared" si="4"/>
        <v>1.6</v>
      </c>
    </row>
    <row r="25" spans="2:12" ht="14.45" customHeight="1">
      <c r="B25" s="96" t="s">
        <v>108</v>
      </c>
      <c r="C25" s="95"/>
      <c r="D25" s="94">
        <f>SUM('【断面別】自動車交通量(C断面流入)'!D25,'【断面別】自動車交通量(C断面流出)'!D25)</f>
        <v>118</v>
      </c>
      <c r="E25" s="93">
        <f>SUM('【断面別】自動車交通量(C断面流入)'!E25,'【断面別】自動車交通量(C断面流出)'!E25)</f>
        <v>25</v>
      </c>
      <c r="F25" s="93">
        <f>SUM('【断面別】自動車交通量(C断面流入)'!F25,'【断面別】自動車交通量(C断面流出)'!F25)</f>
        <v>7</v>
      </c>
      <c r="G25" s="93">
        <f>SUM('【断面別】自動車交通量(C断面流入)'!G25,'【断面別】自動車交通量(C断面流出)'!G25)</f>
        <v>2</v>
      </c>
      <c r="H25" s="93">
        <f t="shared" si="6"/>
        <v>143</v>
      </c>
      <c r="I25" s="93">
        <f t="shared" si="7"/>
        <v>9</v>
      </c>
      <c r="J25" s="93">
        <f t="shared" si="8"/>
        <v>152</v>
      </c>
      <c r="K25" s="92">
        <f t="shared" si="3"/>
        <v>5.9</v>
      </c>
      <c r="L25" s="91">
        <f t="shared" si="4"/>
        <v>1.7</v>
      </c>
    </row>
    <row r="26" spans="2:12" ht="14.45" customHeight="1">
      <c r="B26" s="96" t="s">
        <v>107</v>
      </c>
      <c r="C26" s="95"/>
      <c r="D26" s="94">
        <f>SUM('【断面別】自動車交通量(C断面流入)'!D26,'【断面別】自動車交通量(C断面流出)'!D26)</f>
        <v>95</v>
      </c>
      <c r="E26" s="93">
        <f>SUM('【断面別】自動車交通量(C断面流入)'!E26,'【断面別】自動車交通量(C断面流出)'!E26)</f>
        <v>13</v>
      </c>
      <c r="F26" s="93">
        <f>SUM('【断面別】自動車交通量(C断面流入)'!F26,'【断面別】自動車交通量(C断面流出)'!F26)</f>
        <v>9</v>
      </c>
      <c r="G26" s="93">
        <f>SUM('【断面別】自動車交通量(C断面流入)'!G26,'【断面別】自動車交通量(C断面流出)'!G26)</f>
        <v>5</v>
      </c>
      <c r="H26" s="93">
        <f t="shared" si="6"/>
        <v>108</v>
      </c>
      <c r="I26" s="93">
        <f t="shared" si="7"/>
        <v>14</v>
      </c>
      <c r="J26" s="93">
        <f t="shared" si="8"/>
        <v>122</v>
      </c>
      <c r="K26" s="92">
        <f t="shared" si="3"/>
        <v>11.5</v>
      </c>
      <c r="L26" s="91">
        <f t="shared" si="4"/>
        <v>1.3</v>
      </c>
    </row>
    <row r="27" spans="2:12" ht="14.45" customHeight="1">
      <c r="B27" s="96" t="s">
        <v>106</v>
      </c>
      <c r="C27" s="95"/>
      <c r="D27" s="94">
        <f>SUM('【断面別】自動車交通量(C断面流入)'!D27,'【断面別】自動車交通量(C断面流出)'!D27)</f>
        <v>99</v>
      </c>
      <c r="E27" s="93">
        <f>SUM('【断面別】自動車交通量(C断面流入)'!E27,'【断面別】自動車交通量(C断面流出)'!E27)</f>
        <v>14</v>
      </c>
      <c r="F27" s="93">
        <f>SUM('【断面別】自動車交通量(C断面流入)'!F27,'【断面別】自動車交通量(C断面流出)'!F27)</f>
        <v>6</v>
      </c>
      <c r="G27" s="93">
        <f>SUM('【断面別】自動車交通量(C断面流入)'!G27,'【断面別】自動車交通量(C断面流出)'!G27)</f>
        <v>1</v>
      </c>
      <c r="H27" s="93">
        <f t="shared" si="6"/>
        <v>113</v>
      </c>
      <c r="I27" s="93">
        <f t="shared" si="7"/>
        <v>7</v>
      </c>
      <c r="J27" s="93">
        <f t="shared" si="8"/>
        <v>120</v>
      </c>
      <c r="K27" s="92">
        <f t="shared" si="3"/>
        <v>5.8</v>
      </c>
      <c r="L27" s="91">
        <f t="shared" si="4"/>
        <v>1.3</v>
      </c>
    </row>
    <row r="28" spans="2:12" ht="14.45" customHeight="1">
      <c r="B28" s="90" t="s">
        <v>152</v>
      </c>
      <c r="C28" s="89"/>
      <c r="D28" s="88">
        <f>SUM('【断面別】自動車交通量(C断面流入)'!D28,'【断面別】自動車交通量(C断面流出)'!D28)</f>
        <v>90</v>
      </c>
      <c r="E28" s="87">
        <f>SUM('【断面別】自動車交通量(C断面流入)'!E28,'【断面別】自動車交通量(C断面流出)'!E28)</f>
        <v>17</v>
      </c>
      <c r="F28" s="87">
        <f>SUM('【断面別】自動車交通量(C断面流入)'!F28,'【断面別】自動車交通量(C断面流出)'!F28)</f>
        <v>4</v>
      </c>
      <c r="G28" s="87">
        <f>SUM('【断面別】自動車交通量(C断面流入)'!G28,'【断面別】自動車交通量(C断面流出)'!G28)</f>
        <v>2</v>
      </c>
      <c r="H28" s="87">
        <f t="shared" si="6"/>
        <v>107</v>
      </c>
      <c r="I28" s="87">
        <f t="shared" si="7"/>
        <v>6</v>
      </c>
      <c r="J28" s="87">
        <f t="shared" si="8"/>
        <v>113</v>
      </c>
      <c r="K28" s="86">
        <f t="shared" si="3"/>
        <v>5.3</v>
      </c>
      <c r="L28" s="85">
        <f t="shared" si="4"/>
        <v>1.2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617</v>
      </c>
      <c r="E29" s="81">
        <f t="shared" si="9"/>
        <v>111</v>
      </c>
      <c r="F29" s="81">
        <f t="shared" si="9"/>
        <v>35</v>
      </c>
      <c r="G29" s="81">
        <f t="shared" si="9"/>
        <v>14</v>
      </c>
      <c r="H29" s="81">
        <f t="shared" si="9"/>
        <v>728</v>
      </c>
      <c r="I29" s="81">
        <f t="shared" si="9"/>
        <v>49</v>
      </c>
      <c r="J29" s="81">
        <f t="shared" si="9"/>
        <v>777</v>
      </c>
      <c r="K29" s="80">
        <f t="shared" si="3"/>
        <v>6.3</v>
      </c>
      <c r="L29" s="79">
        <f t="shared" si="4"/>
        <v>8.5</v>
      </c>
    </row>
    <row r="30" spans="2:12" ht="14.45" customHeight="1" thickTop="1">
      <c r="B30" s="110" t="s">
        <v>102</v>
      </c>
      <c r="C30" s="109"/>
      <c r="D30" s="76">
        <f>SUM('【断面別】自動車交通量(C断面流入)'!D30,'【断面別】自動車交通量(C断面流出)'!D30)</f>
        <v>551</v>
      </c>
      <c r="E30" s="75">
        <f>SUM('【断面別】自動車交通量(C断面流入)'!E30,'【断面別】自動車交通量(C断面流出)'!E30)</f>
        <v>97</v>
      </c>
      <c r="F30" s="75">
        <f>SUM('【断面別】自動車交通量(C断面流入)'!F30,'【断面別】自動車交通量(C断面流出)'!F30)</f>
        <v>35</v>
      </c>
      <c r="G30" s="75">
        <f>SUM('【断面別】自動車交通量(C断面流入)'!G30,'【断面別】自動車交通量(C断面流出)'!G30)</f>
        <v>11</v>
      </c>
      <c r="H30" s="75">
        <f t="shared" ref="H30:H43" si="10">SUM(D30:E30)</f>
        <v>648</v>
      </c>
      <c r="I30" s="75">
        <f t="shared" ref="I30:I43" si="11">SUM(F30:G30)</f>
        <v>46</v>
      </c>
      <c r="J30" s="75">
        <f t="shared" ref="J30:J43" si="12">SUM(H30:I30)</f>
        <v>694</v>
      </c>
      <c r="K30" s="74">
        <f t="shared" si="3"/>
        <v>6.6</v>
      </c>
      <c r="L30" s="73">
        <f t="shared" si="4"/>
        <v>7.6</v>
      </c>
    </row>
    <row r="31" spans="2:12" ht="14.45" customHeight="1">
      <c r="B31" s="108" t="s">
        <v>139</v>
      </c>
      <c r="C31" s="107"/>
      <c r="D31" s="106">
        <f>SUM('【断面別】自動車交通量(C断面流入)'!D31,'【断面別】自動車交通量(C断面流出)'!D31)</f>
        <v>532</v>
      </c>
      <c r="E31" s="105">
        <f>SUM('【断面別】自動車交通量(C断面流入)'!E31,'【断面別】自動車交通量(C断面流出)'!E31)</f>
        <v>102</v>
      </c>
      <c r="F31" s="105">
        <f>SUM('【断面別】自動車交通量(C断面流入)'!F31,'【断面別】自動車交通量(C断面流出)'!F31)</f>
        <v>21</v>
      </c>
      <c r="G31" s="105">
        <f>SUM('【断面別】自動車交通量(C断面流入)'!G31,'【断面別】自動車交通量(C断面流出)'!G31)</f>
        <v>4</v>
      </c>
      <c r="H31" s="105">
        <f t="shared" si="10"/>
        <v>634</v>
      </c>
      <c r="I31" s="105">
        <f t="shared" si="11"/>
        <v>25</v>
      </c>
      <c r="J31" s="105">
        <f t="shared" si="12"/>
        <v>659</v>
      </c>
      <c r="K31" s="104">
        <f t="shared" si="3"/>
        <v>3.8</v>
      </c>
      <c r="L31" s="103">
        <f t="shared" si="4"/>
        <v>7.2</v>
      </c>
    </row>
    <row r="32" spans="2:12" ht="14.45" customHeight="1">
      <c r="B32" s="108" t="s">
        <v>137</v>
      </c>
      <c r="C32" s="107"/>
      <c r="D32" s="106">
        <f>SUM('【断面別】自動車交通量(C断面流入)'!D32,'【断面別】自動車交通量(C断面流出)'!D32)</f>
        <v>493</v>
      </c>
      <c r="E32" s="105">
        <f>SUM('【断面別】自動車交通量(C断面流入)'!E32,'【断面別】自動車交通量(C断面流出)'!E32)</f>
        <v>112</v>
      </c>
      <c r="F32" s="105">
        <f>SUM('【断面別】自動車交通量(C断面流入)'!F32,'【断面別】自動車交通量(C断面流出)'!F32)</f>
        <v>27</v>
      </c>
      <c r="G32" s="105">
        <f>SUM('【断面別】自動車交通量(C断面流入)'!G32,'【断面別】自動車交通量(C断面流出)'!G32)</f>
        <v>6</v>
      </c>
      <c r="H32" s="105">
        <f t="shared" si="10"/>
        <v>605</v>
      </c>
      <c r="I32" s="105">
        <f t="shared" si="11"/>
        <v>33</v>
      </c>
      <c r="J32" s="105">
        <f t="shared" si="12"/>
        <v>638</v>
      </c>
      <c r="K32" s="104">
        <f t="shared" si="3"/>
        <v>5.2</v>
      </c>
      <c r="L32" s="103">
        <f t="shared" si="4"/>
        <v>7</v>
      </c>
    </row>
    <row r="33" spans="2:12" ht="14.45" customHeight="1">
      <c r="B33" s="108" t="s">
        <v>98</v>
      </c>
      <c r="C33" s="107"/>
      <c r="D33" s="106">
        <f>SUM('【断面別】自動車交通量(C断面流入)'!D33,'【断面別】自動車交通量(C断面流出)'!D33)</f>
        <v>566</v>
      </c>
      <c r="E33" s="105">
        <f>SUM('【断面別】自動車交通量(C断面流入)'!E33,'【断面別】自動車交通量(C断面流出)'!E33)</f>
        <v>118</v>
      </c>
      <c r="F33" s="105">
        <f>SUM('【断面別】自動車交通量(C断面流入)'!F33,'【断面別】自動車交通量(C断面流出)'!F33)</f>
        <v>20</v>
      </c>
      <c r="G33" s="105">
        <f>SUM('【断面別】自動車交通量(C断面流入)'!G33,'【断面別】自動車交通量(C断面流出)'!G33)</f>
        <v>6</v>
      </c>
      <c r="H33" s="105">
        <f t="shared" si="10"/>
        <v>684</v>
      </c>
      <c r="I33" s="105">
        <f t="shared" si="11"/>
        <v>26</v>
      </c>
      <c r="J33" s="105">
        <f t="shared" si="12"/>
        <v>710</v>
      </c>
      <c r="K33" s="104">
        <f t="shared" si="3"/>
        <v>3.7</v>
      </c>
      <c r="L33" s="103">
        <f t="shared" si="4"/>
        <v>7.7</v>
      </c>
    </row>
    <row r="34" spans="2:12" ht="14.45" customHeight="1">
      <c r="B34" s="108" t="s">
        <v>96</v>
      </c>
      <c r="C34" s="107"/>
      <c r="D34" s="106">
        <f>SUM('【断面別】自動車交通量(C断面流入)'!D34,'【断面別】自動車交通量(C断面流出)'!D34)</f>
        <v>526</v>
      </c>
      <c r="E34" s="105">
        <f>SUM('【断面別】自動車交通量(C断面流入)'!E34,'【断面別】自動車交通量(C断面流出)'!E34)</f>
        <v>104</v>
      </c>
      <c r="F34" s="105">
        <f>SUM('【断面別】自動車交通量(C断面流入)'!F34,'【断面別】自動車交通量(C断面流出)'!F34)</f>
        <v>26</v>
      </c>
      <c r="G34" s="105">
        <f>SUM('【断面別】自動車交通量(C断面流入)'!G34,'【断面別】自動車交通量(C断面流出)'!G34)</f>
        <v>7</v>
      </c>
      <c r="H34" s="105">
        <f t="shared" si="10"/>
        <v>630</v>
      </c>
      <c r="I34" s="105">
        <f t="shared" si="11"/>
        <v>33</v>
      </c>
      <c r="J34" s="105">
        <f t="shared" si="12"/>
        <v>663</v>
      </c>
      <c r="K34" s="104">
        <f t="shared" si="3"/>
        <v>5</v>
      </c>
      <c r="L34" s="103">
        <f t="shared" si="4"/>
        <v>7.2</v>
      </c>
    </row>
    <row r="35" spans="2:12" ht="14.45" customHeight="1">
      <c r="B35" s="108" t="s">
        <v>94</v>
      </c>
      <c r="C35" s="107"/>
      <c r="D35" s="106">
        <f>SUM('【断面別】自動車交通量(C断面流入)'!D35,'【断面別】自動車交通量(C断面流出)'!D35)</f>
        <v>506</v>
      </c>
      <c r="E35" s="105">
        <f>SUM('【断面別】自動車交通量(C断面流入)'!E35,'【断面別】自動車交通量(C断面流出)'!E35)</f>
        <v>111</v>
      </c>
      <c r="F35" s="105">
        <f>SUM('【断面別】自動車交通量(C断面流入)'!F35,'【断面別】自動車交通量(C断面流出)'!F35)</f>
        <v>20</v>
      </c>
      <c r="G35" s="105">
        <f>SUM('【断面別】自動車交通量(C断面流入)'!G35,'【断面別】自動車交通量(C断面流出)'!G35)</f>
        <v>11</v>
      </c>
      <c r="H35" s="105">
        <f t="shared" si="10"/>
        <v>617</v>
      </c>
      <c r="I35" s="105">
        <f t="shared" si="11"/>
        <v>31</v>
      </c>
      <c r="J35" s="105">
        <f t="shared" si="12"/>
        <v>648</v>
      </c>
      <c r="K35" s="104">
        <f t="shared" si="3"/>
        <v>4.8</v>
      </c>
      <c r="L35" s="103">
        <f t="shared" si="4"/>
        <v>7.1</v>
      </c>
    </row>
    <row r="36" spans="2:12" ht="14.45" customHeight="1">
      <c r="B36" s="108" t="s">
        <v>92</v>
      </c>
      <c r="C36" s="107"/>
      <c r="D36" s="106">
        <f>SUM('【断面別】自動車交通量(C断面流入)'!D36,'【断面別】自動車交通量(C断面流出)'!D36)</f>
        <v>593</v>
      </c>
      <c r="E36" s="105">
        <f>SUM('【断面別】自動車交通量(C断面流入)'!E36,'【断面別】自動車交通量(C断面流出)'!E36)</f>
        <v>117</v>
      </c>
      <c r="F36" s="105">
        <f>SUM('【断面別】自動車交通量(C断面流入)'!F36,'【断面別】自動車交通量(C断面流出)'!F36)</f>
        <v>18</v>
      </c>
      <c r="G36" s="105">
        <f>SUM('【断面別】自動車交通量(C断面流入)'!G36,'【断面別】自動車交通量(C断面流出)'!G36)</f>
        <v>10</v>
      </c>
      <c r="H36" s="105">
        <f t="shared" si="10"/>
        <v>710</v>
      </c>
      <c r="I36" s="105">
        <f t="shared" si="11"/>
        <v>28</v>
      </c>
      <c r="J36" s="105">
        <f t="shared" si="12"/>
        <v>738</v>
      </c>
      <c r="K36" s="104">
        <f t="shared" si="3"/>
        <v>3.8</v>
      </c>
      <c r="L36" s="103">
        <f t="shared" si="4"/>
        <v>8</v>
      </c>
    </row>
    <row r="37" spans="2:12" ht="14.45" customHeight="1">
      <c r="B37" s="108" t="s">
        <v>90</v>
      </c>
      <c r="C37" s="107"/>
      <c r="D37" s="106">
        <f>SUM('【断面別】自動車交通量(C断面流入)'!D37,'【断面別】自動車交通量(C断面流出)'!D37)</f>
        <v>631</v>
      </c>
      <c r="E37" s="105">
        <f>SUM('【断面別】自動車交通量(C断面流入)'!E37,'【断面別】自動車交通量(C断面流出)'!E37)</f>
        <v>130</v>
      </c>
      <c r="F37" s="105">
        <f>SUM('【断面別】自動車交通量(C断面流入)'!F37,'【断面別】自動車交通量(C断面流出)'!F37)</f>
        <v>24</v>
      </c>
      <c r="G37" s="105">
        <f>SUM('【断面別】自動車交通量(C断面流入)'!G37,'【断面別】自動車交通量(C断面流出)'!G37)</f>
        <v>7</v>
      </c>
      <c r="H37" s="105">
        <f t="shared" si="10"/>
        <v>761</v>
      </c>
      <c r="I37" s="105">
        <f t="shared" si="11"/>
        <v>31</v>
      </c>
      <c r="J37" s="105">
        <f t="shared" si="12"/>
        <v>792</v>
      </c>
      <c r="K37" s="104">
        <f t="shared" si="3"/>
        <v>3.9</v>
      </c>
      <c r="L37" s="103">
        <f t="shared" si="4"/>
        <v>8.6</v>
      </c>
    </row>
    <row r="38" spans="2:12" ht="14.45" customHeight="1">
      <c r="B38" s="102" t="s">
        <v>89</v>
      </c>
      <c r="C38" s="101"/>
      <c r="D38" s="100">
        <f>SUM('【断面別】自動車交通量(C断面流入)'!D38,'【断面別】自動車交通量(C断面流出)'!D38)</f>
        <v>103</v>
      </c>
      <c r="E38" s="99">
        <f>SUM('【断面別】自動車交通量(C断面流入)'!E38,'【断面別】自動車交通量(C断面流出)'!E38)</f>
        <v>12</v>
      </c>
      <c r="F38" s="99">
        <f>SUM('【断面別】自動車交通量(C断面流入)'!F38,'【断面別】自動車交通量(C断面流出)'!F38)</f>
        <v>1</v>
      </c>
      <c r="G38" s="99">
        <f>SUM('【断面別】自動車交通量(C断面流入)'!G38,'【断面別】自動車交通量(C断面流出)'!G38)</f>
        <v>0</v>
      </c>
      <c r="H38" s="99">
        <f t="shared" si="10"/>
        <v>115</v>
      </c>
      <c r="I38" s="99">
        <f t="shared" si="11"/>
        <v>1</v>
      </c>
      <c r="J38" s="99">
        <f t="shared" si="12"/>
        <v>116</v>
      </c>
      <c r="K38" s="98">
        <f t="shared" si="3"/>
        <v>0.9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f>SUM('【断面別】自動車交通量(C断面流入)'!D39,'【断面別】自動車交通量(C断面流出)'!D39)</f>
        <v>154</v>
      </c>
      <c r="E39" s="93">
        <f>SUM('【断面別】自動車交通量(C断面流入)'!E39,'【断面別】自動車交通量(C断面流出)'!E39)</f>
        <v>29</v>
      </c>
      <c r="F39" s="93">
        <f>SUM('【断面別】自動車交通量(C断面流入)'!F39,'【断面別】自動車交通量(C断面流出)'!F39)</f>
        <v>1</v>
      </c>
      <c r="G39" s="93">
        <f>SUM('【断面別】自動車交通量(C断面流入)'!G39,'【断面別】自動車交通量(C断面流出)'!G39)</f>
        <v>1</v>
      </c>
      <c r="H39" s="93">
        <f t="shared" si="10"/>
        <v>183</v>
      </c>
      <c r="I39" s="93">
        <f t="shared" si="11"/>
        <v>2</v>
      </c>
      <c r="J39" s="93">
        <f t="shared" si="12"/>
        <v>185</v>
      </c>
      <c r="K39" s="92">
        <f t="shared" si="3"/>
        <v>1.1000000000000001</v>
      </c>
      <c r="L39" s="91">
        <f t="shared" si="4"/>
        <v>2</v>
      </c>
    </row>
    <row r="40" spans="2:12" ht="14.45" customHeight="1">
      <c r="B40" s="96" t="s">
        <v>87</v>
      </c>
      <c r="C40" s="95"/>
      <c r="D40" s="94">
        <f>SUM('【断面別】自動車交通量(C断面流入)'!D40,'【断面別】自動車交通量(C断面流出)'!D40)</f>
        <v>137</v>
      </c>
      <c r="E40" s="93">
        <f>SUM('【断面別】自動車交通量(C断面流入)'!E40,'【断面別】自動車交通量(C断面流出)'!E40)</f>
        <v>23</v>
      </c>
      <c r="F40" s="93">
        <f>SUM('【断面別】自動車交通量(C断面流入)'!F40,'【断面別】自動車交通量(C断面流出)'!F40)</f>
        <v>0</v>
      </c>
      <c r="G40" s="93">
        <f>SUM('【断面別】自動車交通量(C断面流入)'!G40,'【断面別】自動車交通量(C断面流出)'!G40)</f>
        <v>2</v>
      </c>
      <c r="H40" s="93">
        <f t="shared" si="10"/>
        <v>160</v>
      </c>
      <c r="I40" s="93">
        <f t="shared" si="11"/>
        <v>2</v>
      </c>
      <c r="J40" s="93">
        <f t="shared" si="12"/>
        <v>162</v>
      </c>
      <c r="K40" s="92">
        <f t="shared" si="3"/>
        <v>1.2</v>
      </c>
      <c r="L40" s="91">
        <f t="shared" si="4"/>
        <v>1.8</v>
      </c>
    </row>
    <row r="41" spans="2:12" ht="14.45" customHeight="1">
      <c r="B41" s="96" t="s">
        <v>86</v>
      </c>
      <c r="C41" s="95"/>
      <c r="D41" s="94">
        <f>SUM('【断面別】自動車交通量(C断面流入)'!D41,'【断面別】自動車交通量(C断面流出)'!D41)</f>
        <v>140</v>
      </c>
      <c r="E41" s="93">
        <f>SUM('【断面別】自動車交通量(C断面流入)'!E41,'【断面別】自動車交通量(C断面流出)'!E41)</f>
        <v>21</v>
      </c>
      <c r="F41" s="93">
        <f>SUM('【断面別】自動車交通量(C断面流入)'!F41,'【断面別】自動車交通量(C断面流出)'!F41)</f>
        <v>4</v>
      </c>
      <c r="G41" s="93">
        <f>SUM('【断面別】自動車交通量(C断面流入)'!G41,'【断面別】自動車交通量(C断面流出)'!G41)</f>
        <v>2</v>
      </c>
      <c r="H41" s="93">
        <f t="shared" si="10"/>
        <v>161</v>
      </c>
      <c r="I41" s="93">
        <f t="shared" si="11"/>
        <v>6</v>
      </c>
      <c r="J41" s="93">
        <f t="shared" si="12"/>
        <v>167</v>
      </c>
      <c r="K41" s="92">
        <f t="shared" si="3"/>
        <v>3.6</v>
      </c>
      <c r="L41" s="91">
        <f t="shared" si="4"/>
        <v>1.8</v>
      </c>
    </row>
    <row r="42" spans="2:12" ht="14.45" customHeight="1">
      <c r="B42" s="96" t="s">
        <v>85</v>
      </c>
      <c r="C42" s="95"/>
      <c r="D42" s="94">
        <f>SUM('【断面別】自動車交通量(C断面流入)'!D42,'【断面別】自動車交通量(C断面流出)'!D42)</f>
        <v>139</v>
      </c>
      <c r="E42" s="93">
        <f>SUM('【断面別】自動車交通量(C断面流入)'!E42,'【断面別】自動車交通量(C断面流出)'!E42)</f>
        <v>25</v>
      </c>
      <c r="F42" s="93">
        <f>SUM('【断面別】自動車交通量(C断面流入)'!F42,'【断面別】自動車交通量(C断面流出)'!F42)</f>
        <v>2</v>
      </c>
      <c r="G42" s="93">
        <f>SUM('【断面別】自動車交通量(C断面流入)'!G42,'【断面別】自動車交通量(C断面流出)'!G42)</f>
        <v>1</v>
      </c>
      <c r="H42" s="93">
        <f t="shared" si="10"/>
        <v>164</v>
      </c>
      <c r="I42" s="93">
        <f t="shared" si="11"/>
        <v>3</v>
      </c>
      <c r="J42" s="93">
        <f t="shared" si="12"/>
        <v>167</v>
      </c>
      <c r="K42" s="92">
        <f t="shared" si="3"/>
        <v>1.8</v>
      </c>
      <c r="L42" s="91">
        <f t="shared" si="4"/>
        <v>1.8</v>
      </c>
    </row>
    <row r="43" spans="2:12" ht="14.45" customHeight="1">
      <c r="B43" s="90" t="s">
        <v>151</v>
      </c>
      <c r="C43" s="89"/>
      <c r="D43" s="88">
        <f>SUM('【断面別】自動車交通量(C断面流入)'!D43,'【断面別】自動車交通量(C断面流出)'!D43)</f>
        <v>119</v>
      </c>
      <c r="E43" s="87">
        <f>SUM('【断面別】自動車交通量(C断面流入)'!E43,'【断面別】自動車交通量(C断面流出)'!E43)</f>
        <v>14</v>
      </c>
      <c r="F43" s="87">
        <f>SUM('【断面別】自動車交通量(C断面流入)'!F43,'【断面別】自動車交通量(C断面流出)'!F43)</f>
        <v>1</v>
      </c>
      <c r="G43" s="87">
        <f>SUM('【断面別】自動車交通量(C断面流入)'!G43,'【断面別】自動車交通量(C断面流出)'!G43)</f>
        <v>3</v>
      </c>
      <c r="H43" s="87">
        <f t="shared" si="10"/>
        <v>133</v>
      </c>
      <c r="I43" s="87">
        <f t="shared" si="11"/>
        <v>4</v>
      </c>
      <c r="J43" s="87">
        <f t="shared" si="12"/>
        <v>137</v>
      </c>
      <c r="K43" s="86">
        <f t="shared" si="3"/>
        <v>2.9</v>
      </c>
      <c r="L43" s="85">
        <f t="shared" si="4"/>
        <v>1.5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792</v>
      </c>
      <c r="E44" s="81">
        <f t="shared" si="13"/>
        <v>124</v>
      </c>
      <c r="F44" s="81">
        <f t="shared" si="13"/>
        <v>9</v>
      </c>
      <c r="G44" s="81">
        <f t="shared" si="13"/>
        <v>9</v>
      </c>
      <c r="H44" s="81">
        <f t="shared" si="13"/>
        <v>916</v>
      </c>
      <c r="I44" s="81">
        <f t="shared" si="13"/>
        <v>18</v>
      </c>
      <c r="J44" s="81">
        <f t="shared" si="13"/>
        <v>934</v>
      </c>
      <c r="K44" s="80">
        <f t="shared" si="3"/>
        <v>1.9</v>
      </c>
      <c r="L44" s="79">
        <f t="shared" si="4"/>
        <v>10.199999999999999</v>
      </c>
    </row>
    <row r="45" spans="2:12" ht="14.45" customHeight="1" thickTop="1">
      <c r="B45" s="102" t="s">
        <v>82</v>
      </c>
      <c r="C45" s="101"/>
      <c r="D45" s="100">
        <f>SUM('【断面別】自動車交通量(C断面流入)'!D45,'【断面別】自動車交通量(C断面流出)'!D45)</f>
        <v>142</v>
      </c>
      <c r="E45" s="99">
        <f>SUM('【断面別】自動車交通量(C断面流入)'!E45,'【断面別】自動車交通量(C断面流出)'!E45)</f>
        <v>27</v>
      </c>
      <c r="F45" s="99">
        <f>SUM('【断面別】自動車交通量(C断面流入)'!F45,'【断面別】自動車交通量(C断面流出)'!F45)</f>
        <v>0</v>
      </c>
      <c r="G45" s="99">
        <f>SUM('【断面別】自動車交通量(C断面流入)'!G45,'【断面別】自動車交通量(C断面流出)'!G45)</f>
        <v>0</v>
      </c>
      <c r="H45" s="99">
        <f t="shared" ref="H45:H50" si="14">SUM(D45:E45)</f>
        <v>169</v>
      </c>
      <c r="I45" s="99">
        <f t="shared" ref="I45:I50" si="15">SUM(F45:G45)</f>
        <v>0</v>
      </c>
      <c r="J45" s="99">
        <f t="shared" ref="J45:J50" si="16">SUM(H45:I45)</f>
        <v>169</v>
      </c>
      <c r="K45" s="98">
        <f t="shared" si="3"/>
        <v>0</v>
      </c>
      <c r="L45" s="97">
        <f t="shared" si="4"/>
        <v>1.8</v>
      </c>
    </row>
    <row r="46" spans="2:12" ht="14.45" customHeight="1">
      <c r="B46" s="96" t="s">
        <v>81</v>
      </c>
      <c r="C46" s="95"/>
      <c r="D46" s="94">
        <f>SUM('【断面別】自動車交通量(C断面流入)'!D46,'【断面別】自動車交通量(C断面流出)'!D46)</f>
        <v>97</v>
      </c>
      <c r="E46" s="93">
        <f>SUM('【断面別】自動車交通量(C断面流入)'!E46,'【断面別】自動車交通量(C断面流出)'!E46)</f>
        <v>9</v>
      </c>
      <c r="F46" s="93">
        <f>SUM('【断面別】自動車交通量(C断面流入)'!F46,'【断面別】自動車交通量(C断面流出)'!F46)</f>
        <v>0</v>
      </c>
      <c r="G46" s="93">
        <f>SUM('【断面別】自動車交通量(C断面流入)'!G46,'【断面別】自動車交通量(C断面流出)'!G46)</f>
        <v>0</v>
      </c>
      <c r="H46" s="93">
        <f t="shared" si="14"/>
        <v>106</v>
      </c>
      <c r="I46" s="93">
        <f t="shared" si="15"/>
        <v>0</v>
      </c>
      <c r="J46" s="93">
        <f t="shared" si="16"/>
        <v>106</v>
      </c>
      <c r="K46" s="92">
        <f t="shared" si="3"/>
        <v>0</v>
      </c>
      <c r="L46" s="91">
        <f t="shared" si="4"/>
        <v>1.2</v>
      </c>
    </row>
    <row r="47" spans="2:12" ht="14.45" customHeight="1">
      <c r="B47" s="96" t="s">
        <v>80</v>
      </c>
      <c r="C47" s="95"/>
      <c r="D47" s="94">
        <f>SUM('【断面別】自動車交通量(C断面流入)'!D47,'【断面別】自動車交通量(C断面流出)'!D47)</f>
        <v>129</v>
      </c>
      <c r="E47" s="93">
        <f>SUM('【断面別】自動車交通量(C断面流入)'!E47,'【断面別】自動車交通量(C断面流出)'!E47)</f>
        <v>16</v>
      </c>
      <c r="F47" s="93">
        <f>SUM('【断面別】自動車交通量(C断面流入)'!F47,'【断面別】自動車交通量(C断面流出)'!F47)</f>
        <v>0</v>
      </c>
      <c r="G47" s="93">
        <f>SUM('【断面別】自動車交通量(C断面流入)'!G47,'【断面別】自動車交通量(C断面流出)'!G47)</f>
        <v>1</v>
      </c>
      <c r="H47" s="93">
        <f t="shared" si="14"/>
        <v>145</v>
      </c>
      <c r="I47" s="93">
        <f t="shared" si="15"/>
        <v>1</v>
      </c>
      <c r="J47" s="93">
        <f t="shared" si="16"/>
        <v>146</v>
      </c>
      <c r="K47" s="92">
        <f t="shared" si="3"/>
        <v>0.7</v>
      </c>
      <c r="L47" s="91">
        <f t="shared" si="4"/>
        <v>1.6</v>
      </c>
    </row>
    <row r="48" spans="2:12" ht="14.45" customHeight="1">
      <c r="B48" s="96" t="s">
        <v>79</v>
      </c>
      <c r="C48" s="95"/>
      <c r="D48" s="94">
        <f>SUM('【断面別】自動車交通量(C断面流入)'!D48,'【断面別】自動車交通量(C断面流出)'!D48)</f>
        <v>121</v>
      </c>
      <c r="E48" s="93">
        <f>SUM('【断面別】自動車交通量(C断面流入)'!E48,'【断面別】自動車交通量(C断面流出)'!E48)</f>
        <v>20</v>
      </c>
      <c r="F48" s="93">
        <f>SUM('【断面別】自動車交通量(C断面流入)'!F48,'【断面別】自動車交通量(C断面流出)'!F48)</f>
        <v>0</v>
      </c>
      <c r="G48" s="93">
        <f>SUM('【断面別】自動車交通量(C断面流入)'!G48,'【断面別】自動車交通量(C断面流出)'!G48)</f>
        <v>1</v>
      </c>
      <c r="H48" s="93">
        <f t="shared" si="14"/>
        <v>141</v>
      </c>
      <c r="I48" s="93">
        <f t="shared" si="15"/>
        <v>1</v>
      </c>
      <c r="J48" s="93">
        <f t="shared" si="16"/>
        <v>142</v>
      </c>
      <c r="K48" s="92">
        <f t="shared" si="3"/>
        <v>0.7</v>
      </c>
      <c r="L48" s="91">
        <f t="shared" si="4"/>
        <v>1.5</v>
      </c>
    </row>
    <row r="49" spans="2:13" ht="14.45" customHeight="1">
      <c r="B49" s="96" t="s">
        <v>78</v>
      </c>
      <c r="C49" s="95"/>
      <c r="D49" s="94">
        <f>SUM('【断面別】自動車交通量(C断面流入)'!D49,'【断面別】自動車交通量(C断面流出)'!D49)</f>
        <v>150</v>
      </c>
      <c r="E49" s="93">
        <f>SUM('【断面別】自動車交通量(C断面流入)'!E49,'【断面別】自動車交通量(C断面流出)'!E49)</f>
        <v>20</v>
      </c>
      <c r="F49" s="93">
        <f>SUM('【断面別】自動車交通量(C断面流入)'!F49,'【断面別】自動車交通量(C断面流出)'!F49)</f>
        <v>2</v>
      </c>
      <c r="G49" s="93">
        <f>SUM('【断面別】自動車交通量(C断面流入)'!G49,'【断面別】自動車交通量(C断面流出)'!G49)</f>
        <v>2</v>
      </c>
      <c r="H49" s="93">
        <f t="shared" si="14"/>
        <v>170</v>
      </c>
      <c r="I49" s="93">
        <f t="shared" si="15"/>
        <v>4</v>
      </c>
      <c r="J49" s="93">
        <f t="shared" si="16"/>
        <v>174</v>
      </c>
      <c r="K49" s="92">
        <f t="shared" si="3"/>
        <v>2.2999999999999998</v>
      </c>
      <c r="L49" s="91">
        <f t="shared" si="4"/>
        <v>1.9</v>
      </c>
    </row>
    <row r="50" spans="2:13" ht="14.45" customHeight="1">
      <c r="B50" s="90" t="s">
        <v>150</v>
      </c>
      <c r="C50" s="89"/>
      <c r="D50" s="88">
        <f>SUM('【断面別】自動車交通量(C断面流入)'!D50,'【断面別】自動車交通量(C断面流出)'!D50)</f>
        <v>112</v>
      </c>
      <c r="E50" s="87">
        <f>SUM('【断面別】自動車交通量(C断面流入)'!E50,'【断面別】自動車交通量(C断面流出)'!E50)</f>
        <v>19</v>
      </c>
      <c r="F50" s="87">
        <f>SUM('【断面別】自動車交通量(C断面流入)'!F50,'【断面別】自動車交通量(C断面流出)'!F50)</f>
        <v>0</v>
      </c>
      <c r="G50" s="87">
        <f>SUM('【断面別】自動車交通量(C断面流入)'!G50,'【断面別】自動車交通量(C断面流出)'!G50)</f>
        <v>1</v>
      </c>
      <c r="H50" s="87">
        <f t="shared" si="14"/>
        <v>131</v>
      </c>
      <c r="I50" s="87">
        <f t="shared" si="15"/>
        <v>1</v>
      </c>
      <c r="J50" s="87">
        <f t="shared" si="16"/>
        <v>132</v>
      </c>
      <c r="K50" s="86">
        <f t="shared" si="3"/>
        <v>0.8</v>
      </c>
      <c r="L50" s="85">
        <f t="shared" si="4"/>
        <v>1.4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751</v>
      </c>
      <c r="E51" s="81">
        <f t="shared" si="17"/>
        <v>111</v>
      </c>
      <c r="F51" s="81">
        <f t="shared" si="17"/>
        <v>2</v>
      </c>
      <c r="G51" s="81">
        <f t="shared" si="17"/>
        <v>5</v>
      </c>
      <c r="H51" s="81">
        <f t="shared" si="17"/>
        <v>862</v>
      </c>
      <c r="I51" s="81">
        <f t="shared" si="17"/>
        <v>7</v>
      </c>
      <c r="J51" s="81">
        <f t="shared" si="17"/>
        <v>869</v>
      </c>
      <c r="K51" s="80">
        <f t="shared" si="3"/>
        <v>0.8</v>
      </c>
      <c r="L51" s="79">
        <f t="shared" si="4"/>
        <v>9.5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7417</v>
      </c>
      <c r="E52" s="75">
        <f t="shared" si="18"/>
        <v>1382</v>
      </c>
      <c r="F52" s="75">
        <f t="shared" si="18"/>
        <v>269</v>
      </c>
      <c r="G52" s="75">
        <f t="shared" si="18"/>
        <v>102</v>
      </c>
      <c r="H52" s="75">
        <f t="shared" si="18"/>
        <v>8799</v>
      </c>
      <c r="I52" s="75">
        <f t="shared" si="18"/>
        <v>371</v>
      </c>
      <c r="J52" s="75">
        <f t="shared" si="18"/>
        <v>9170</v>
      </c>
      <c r="K52" s="74">
        <f t="shared" si="3"/>
        <v>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2:N54"/>
  <sheetViews>
    <sheetView showGridLines="0" zoomScaleNormal="100" zoomScaleSheetLayoutView="100" workbookViewId="0">
      <selection activeCell="N19" sqref="N19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184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SUM('【方向別】自動車交通量(10)'!D16,'【方向別】自動車交通量(11)'!D16,'【方向別】自動車交通量(12)'!D16,'【方向別】自動車交通量(14)'!D16)</f>
        <v>68</v>
      </c>
      <c r="E16" s="99">
        <f>SUM('【方向別】自動車交通量(10)'!E16,'【方向別】自動車交通量(11)'!E16,'【方向別】自動車交通量(12)'!E16,'【方向別】自動車交通量(14)'!E16)</f>
        <v>11</v>
      </c>
      <c r="F16" s="99">
        <f>SUM('【方向別】自動車交通量(10)'!F16,'【方向別】自動車交通量(11)'!F16,'【方向別】自動車交通量(12)'!F16,'【方向別】自動車交通量(14)'!F16)</f>
        <v>17</v>
      </c>
      <c r="G16" s="99">
        <f>SUM('【方向別】自動車交通量(10)'!G16,'【方向別】自動車交通量(11)'!G16,'【方向別】自動車交通量(12)'!G16,'【方向別】自動車交通量(14)'!G16)</f>
        <v>0</v>
      </c>
      <c r="H16" s="99">
        <f t="shared" ref="H16:H21" si="0">SUM(D16:E16)</f>
        <v>79</v>
      </c>
      <c r="I16" s="99">
        <f t="shared" ref="I16:I21" si="1">SUM(F16:G16)</f>
        <v>17</v>
      </c>
      <c r="J16" s="99">
        <f t="shared" ref="J16:J21" si="2">SUM(H16:I16)</f>
        <v>96</v>
      </c>
      <c r="K16" s="98">
        <f t="shared" ref="K16:K52" si="3">IF(J16=0,0,ROUND(I16/J16*100,1))</f>
        <v>17.7</v>
      </c>
      <c r="L16" s="97">
        <f t="shared" ref="L16:L52" si="4">IF(J16=0,0,ROUND(J16/$J$52*100,1))</f>
        <v>1.6</v>
      </c>
    </row>
    <row r="17" spans="2:12" ht="14.45" customHeight="1">
      <c r="B17" s="96" t="s">
        <v>157</v>
      </c>
      <c r="C17" s="95"/>
      <c r="D17" s="94">
        <f>SUM('【方向別】自動車交通量(10)'!D17,'【方向別】自動車交通量(11)'!D17,'【方向別】自動車交通量(12)'!D17,'【方向別】自動車交通量(14)'!D17)</f>
        <v>76</v>
      </c>
      <c r="E17" s="93">
        <f>SUM('【方向別】自動車交通量(10)'!E17,'【方向別】自動車交通量(11)'!E17,'【方向別】自動車交通量(12)'!E17,'【方向別】自動車交通量(14)'!E17)</f>
        <v>10</v>
      </c>
      <c r="F17" s="93">
        <f>SUM('【方向別】自動車交通量(10)'!F17,'【方向別】自動車交通量(11)'!F17,'【方向別】自動車交通量(12)'!F17,'【方向別】自動車交通量(14)'!F17)</f>
        <v>13</v>
      </c>
      <c r="G17" s="93">
        <f>SUM('【方向別】自動車交通量(10)'!G17,'【方向別】自動車交通量(11)'!G17,'【方向別】自動車交通量(12)'!G17,'【方向別】自動車交通量(14)'!G17)</f>
        <v>2</v>
      </c>
      <c r="H17" s="93">
        <f t="shared" si="0"/>
        <v>86</v>
      </c>
      <c r="I17" s="93">
        <f t="shared" si="1"/>
        <v>15</v>
      </c>
      <c r="J17" s="93">
        <f t="shared" si="2"/>
        <v>101</v>
      </c>
      <c r="K17" s="92">
        <f t="shared" si="3"/>
        <v>14.9</v>
      </c>
      <c r="L17" s="91">
        <f t="shared" si="4"/>
        <v>1.7</v>
      </c>
    </row>
    <row r="18" spans="2:12" ht="14.45" customHeight="1">
      <c r="B18" s="96" t="s">
        <v>156</v>
      </c>
      <c r="C18" s="95"/>
      <c r="D18" s="94">
        <f>SUM('【方向別】自動車交通量(10)'!D18,'【方向別】自動車交通量(11)'!D18,'【方向別】自動車交通量(12)'!D18,'【方向別】自動車交通量(14)'!D18)</f>
        <v>67</v>
      </c>
      <c r="E18" s="93">
        <f>SUM('【方向別】自動車交通量(10)'!E18,'【方向別】自動車交通量(11)'!E18,'【方向別】自動車交通量(12)'!E18,'【方向別】自動車交通量(14)'!E18)</f>
        <v>12</v>
      </c>
      <c r="F18" s="93">
        <f>SUM('【方向別】自動車交通量(10)'!F18,'【方向別】自動車交通量(11)'!F18,'【方向別】自動車交通量(12)'!F18,'【方向別】自動車交通量(14)'!F18)</f>
        <v>5</v>
      </c>
      <c r="G18" s="93">
        <f>SUM('【方向別】自動車交通量(10)'!G18,'【方向別】自動車交通量(11)'!G18,'【方向別】自動車交通量(12)'!G18,'【方向別】自動車交通量(14)'!G18)</f>
        <v>0</v>
      </c>
      <c r="H18" s="93">
        <f t="shared" si="0"/>
        <v>79</v>
      </c>
      <c r="I18" s="93">
        <f t="shared" si="1"/>
        <v>5</v>
      </c>
      <c r="J18" s="93">
        <f t="shared" si="2"/>
        <v>84</v>
      </c>
      <c r="K18" s="92">
        <f t="shared" si="3"/>
        <v>6</v>
      </c>
      <c r="L18" s="91">
        <f t="shared" si="4"/>
        <v>1.4</v>
      </c>
    </row>
    <row r="19" spans="2:12" ht="14.45" customHeight="1">
      <c r="B19" s="96" t="s">
        <v>155</v>
      </c>
      <c r="C19" s="95"/>
      <c r="D19" s="94">
        <f>SUM('【方向別】自動車交通量(10)'!D19,'【方向別】自動車交通量(11)'!D19,'【方向別】自動車交通量(12)'!D19,'【方向別】自動車交通量(14)'!D19)</f>
        <v>92</v>
      </c>
      <c r="E19" s="93">
        <f>SUM('【方向別】自動車交通量(10)'!E19,'【方向別】自動車交通量(11)'!E19,'【方向別】自動車交通量(12)'!E19,'【方向別】自動車交通量(14)'!E19)</f>
        <v>24</v>
      </c>
      <c r="F19" s="93">
        <f>SUM('【方向別】自動車交通量(10)'!F19,'【方向別】自動車交通量(11)'!F19,'【方向別】自動車交通量(12)'!F19,'【方向別】自動車交通量(14)'!F19)</f>
        <v>17</v>
      </c>
      <c r="G19" s="93">
        <f>SUM('【方向別】自動車交通量(10)'!G19,'【方向別】自動車交通量(11)'!G19,'【方向別】自動車交通量(12)'!G19,'【方向別】自動車交通量(14)'!G19)</f>
        <v>0</v>
      </c>
      <c r="H19" s="93">
        <f t="shared" si="0"/>
        <v>116</v>
      </c>
      <c r="I19" s="93">
        <f t="shared" si="1"/>
        <v>17</v>
      </c>
      <c r="J19" s="93">
        <f t="shared" si="2"/>
        <v>133</v>
      </c>
      <c r="K19" s="92">
        <f t="shared" si="3"/>
        <v>12.8</v>
      </c>
      <c r="L19" s="91">
        <f t="shared" si="4"/>
        <v>2.2000000000000002</v>
      </c>
    </row>
    <row r="20" spans="2:12" ht="14.45" customHeight="1">
      <c r="B20" s="96" t="s">
        <v>154</v>
      </c>
      <c r="C20" s="95"/>
      <c r="D20" s="94">
        <f>SUM('【方向別】自動車交通量(10)'!D20,'【方向別】自動車交通量(11)'!D20,'【方向別】自動車交通量(12)'!D20,'【方向別】自動車交通量(14)'!D20)</f>
        <v>89</v>
      </c>
      <c r="E20" s="93">
        <f>SUM('【方向別】自動車交通量(10)'!E20,'【方向別】自動車交通量(11)'!E20,'【方向別】自動車交通量(12)'!E20,'【方向別】自動車交通量(14)'!E20)</f>
        <v>21</v>
      </c>
      <c r="F20" s="93">
        <f>SUM('【方向別】自動車交通量(10)'!F20,'【方向別】自動車交通量(11)'!F20,'【方向別】自動車交通量(12)'!F20,'【方向別】自動車交通量(14)'!F20)</f>
        <v>10</v>
      </c>
      <c r="G20" s="93">
        <f>SUM('【方向別】自動車交通量(10)'!G20,'【方向別】自動車交通量(11)'!G20,'【方向別】自動車交通量(12)'!G20,'【方向別】自動車交通量(14)'!G20)</f>
        <v>0</v>
      </c>
      <c r="H20" s="93">
        <f t="shared" si="0"/>
        <v>110</v>
      </c>
      <c r="I20" s="93">
        <f t="shared" si="1"/>
        <v>10</v>
      </c>
      <c r="J20" s="93">
        <f t="shared" si="2"/>
        <v>120</v>
      </c>
      <c r="K20" s="92">
        <f t="shared" si="3"/>
        <v>8.3000000000000007</v>
      </c>
      <c r="L20" s="91">
        <f t="shared" si="4"/>
        <v>2</v>
      </c>
    </row>
    <row r="21" spans="2:12" ht="14.45" customHeight="1">
      <c r="B21" s="90" t="s">
        <v>153</v>
      </c>
      <c r="C21" s="89"/>
      <c r="D21" s="88">
        <f>SUM('【方向別】自動車交通量(10)'!D21,'【方向別】自動車交通量(11)'!D21,'【方向別】自動車交通量(12)'!D21,'【方向別】自動車交通量(14)'!D21)</f>
        <v>77</v>
      </c>
      <c r="E21" s="87">
        <f>SUM('【方向別】自動車交通量(10)'!E21,'【方向別】自動車交通量(11)'!E21,'【方向別】自動車交通量(12)'!E21,'【方向別】自動車交通量(14)'!E21)</f>
        <v>17</v>
      </c>
      <c r="F21" s="87">
        <f>SUM('【方向別】自動車交通量(10)'!F21,'【方向別】自動車交通量(11)'!F21,'【方向別】自動車交通量(12)'!F21,'【方向別】自動車交通量(14)'!F21)</f>
        <v>8</v>
      </c>
      <c r="G21" s="87">
        <f>SUM('【方向別】自動車交通量(10)'!G21,'【方向別】自動車交通量(11)'!G21,'【方向別】自動車交通量(12)'!G21,'【方向別】自動車交通量(14)'!G21)</f>
        <v>1</v>
      </c>
      <c r="H21" s="87">
        <f t="shared" si="0"/>
        <v>94</v>
      </c>
      <c r="I21" s="87">
        <f t="shared" si="1"/>
        <v>9</v>
      </c>
      <c r="J21" s="87">
        <f t="shared" si="2"/>
        <v>103</v>
      </c>
      <c r="K21" s="86">
        <f t="shared" si="3"/>
        <v>8.6999999999999993</v>
      </c>
      <c r="L21" s="85">
        <f t="shared" si="4"/>
        <v>1.7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469</v>
      </c>
      <c r="E22" s="81">
        <f t="shared" si="5"/>
        <v>95</v>
      </c>
      <c r="F22" s="81">
        <f t="shared" si="5"/>
        <v>70</v>
      </c>
      <c r="G22" s="81">
        <f t="shared" si="5"/>
        <v>3</v>
      </c>
      <c r="H22" s="81">
        <f t="shared" si="5"/>
        <v>564</v>
      </c>
      <c r="I22" s="81">
        <f t="shared" si="5"/>
        <v>73</v>
      </c>
      <c r="J22" s="81">
        <f t="shared" si="5"/>
        <v>637</v>
      </c>
      <c r="K22" s="80">
        <f t="shared" si="3"/>
        <v>11.5</v>
      </c>
      <c r="L22" s="79">
        <f t="shared" si="4"/>
        <v>10.7</v>
      </c>
    </row>
    <row r="23" spans="2:12" ht="14.45" customHeight="1" thickTop="1">
      <c r="B23" s="102" t="s">
        <v>110</v>
      </c>
      <c r="C23" s="101"/>
      <c r="D23" s="100">
        <f>SUM('【方向別】自動車交通量(10)'!D23,'【方向別】自動車交通量(11)'!D23,'【方向別】自動車交通量(12)'!D23,'【方向別】自動車交通量(14)'!D23)</f>
        <v>74</v>
      </c>
      <c r="E23" s="99">
        <f>SUM('【方向別】自動車交通量(10)'!E23,'【方向別】自動車交通量(11)'!E23,'【方向別】自動車交通量(12)'!E23,'【方向別】自動車交通量(14)'!E23)</f>
        <v>21</v>
      </c>
      <c r="F23" s="99">
        <f>SUM('【方向別】自動車交通量(10)'!F23,'【方向別】自動車交通量(11)'!F23,'【方向別】自動車交通量(12)'!F23,'【方向別】自動車交通量(14)'!F23)</f>
        <v>8</v>
      </c>
      <c r="G23" s="99">
        <f>SUM('【方向別】自動車交通量(10)'!G23,'【方向別】自動車交通量(11)'!G23,'【方向別】自動車交通量(12)'!G23,'【方向別】自動車交通量(14)'!G23)</f>
        <v>1</v>
      </c>
      <c r="H23" s="99">
        <f t="shared" ref="H23:H28" si="6">SUM(D23:E23)</f>
        <v>95</v>
      </c>
      <c r="I23" s="99">
        <f t="shared" ref="I23:I28" si="7">SUM(F23:G23)</f>
        <v>9</v>
      </c>
      <c r="J23" s="99">
        <f t="shared" ref="J23:J28" si="8">SUM(H23:I23)</f>
        <v>104</v>
      </c>
      <c r="K23" s="98">
        <f t="shared" si="3"/>
        <v>8.6999999999999993</v>
      </c>
      <c r="L23" s="97">
        <f t="shared" si="4"/>
        <v>1.7</v>
      </c>
    </row>
    <row r="24" spans="2:12" ht="14.45" customHeight="1">
      <c r="B24" s="96" t="s">
        <v>109</v>
      </c>
      <c r="C24" s="95"/>
      <c r="D24" s="94">
        <f>SUM('【方向別】自動車交通量(10)'!D24,'【方向別】自動車交通量(11)'!D24,'【方向別】自動車交通量(12)'!D24,'【方向別】自動車交通量(14)'!D24)</f>
        <v>55</v>
      </c>
      <c r="E24" s="93">
        <f>SUM('【方向別】自動車交通量(10)'!E24,'【方向別】自動車交通量(11)'!E24,'【方向別】自動車交通量(12)'!E24,'【方向別】自動車交通量(14)'!E24)</f>
        <v>12</v>
      </c>
      <c r="F24" s="93">
        <f>SUM('【方向別】自動車交通量(10)'!F24,'【方向別】自動車交通量(11)'!F24,'【方向別】自動車交通量(12)'!F24,'【方向別】自動車交通量(14)'!F24)</f>
        <v>8</v>
      </c>
      <c r="G24" s="93">
        <f>SUM('【方向別】自動車交通量(10)'!G24,'【方向別】自動車交通量(11)'!G24,'【方向別】自動車交通量(12)'!G24,'【方向別】自動車交通量(14)'!G24)</f>
        <v>0</v>
      </c>
      <c r="H24" s="93">
        <f t="shared" si="6"/>
        <v>67</v>
      </c>
      <c r="I24" s="93">
        <f t="shared" si="7"/>
        <v>8</v>
      </c>
      <c r="J24" s="93">
        <f t="shared" si="8"/>
        <v>75</v>
      </c>
      <c r="K24" s="92">
        <f t="shared" si="3"/>
        <v>10.7</v>
      </c>
      <c r="L24" s="91">
        <f t="shared" si="4"/>
        <v>1.3</v>
      </c>
    </row>
    <row r="25" spans="2:12" ht="14.45" customHeight="1">
      <c r="B25" s="96" t="s">
        <v>108</v>
      </c>
      <c r="C25" s="95"/>
      <c r="D25" s="94">
        <f>SUM('【方向別】自動車交通量(10)'!D25,'【方向別】自動車交通量(11)'!D25,'【方向別】自動車交通量(12)'!D25,'【方向別】自動車交通量(14)'!D25)</f>
        <v>65</v>
      </c>
      <c r="E25" s="93">
        <f>SUM('【方向別】自動車交通量(10)'!E25,'【方向別】自動車交通量(11)'!E25,'【方向別】自動車交通量(12)'!E25,'【方向別】自動車交通量(14)'!E25)</f>
        <v>16</v>
      </c>
      <c r="F25" s="93">
        <f>SUM('【方向別】自動車交通量(10)'!F25,'【方向別】自動車交通量(11)'!F25,'【方向別】自動車交通量(12)'!F25,'【方向別】自動車交通量(14)'!F25)</f>
        <v>10</v>
      </c>
      <c r="G25" s="93">
        <f>SUM('【方向別】自動車交通量(10)'!G25,'【方向別】自動車交通量(11)'!G25,'【方向別】自動車交通量(12)'!G25,'【方向別】自動車交通量(14)'!G25)</f>
        <v>0</v>
      </c>
      <c r="H25" s="93">
        <f t="shared" si="6"/>
        <v>81</v>
      </c>
      <c r="I25" s="93">
        <f t="shared" si="7"/>
        <v>10</v>
      </c>
      <c r="J25" s="93">
        <f t="shared" si="8"/>
        <v>91</v>
      </c>
      <c r="K25" s="92">
        <f t="shared" si="3"/>
        <v>11</v>
      </c>
      <c r="L25" s="91">
        <f t="shared" si="4"/>
        <v>1.5</v>
      </c>
    </row>
    <row r="26" spans="2:12" ht="14.45" customHeight="1">
      <c r="B26" s="96" t="s">
        <v>107</v>
      </c>
      <c r="C26" s="95"/>
      <c r="D26" s="94">
        <f>SUM('【方向別】自動車交通量(10)'!D26,'【方向別】自動車交通量(11)'!D26,'【方向別】自動車交通量(12)'!D26,'【方向別】自動車交通量(14)'!D26)</f>
        <v>58</v>
      </c>
      <c r="E26" s="93">
        <f>SUM('【方向別】自動車交通量(10)'!E26,'【方向別】自動車交通量(11)'!E26,'【方向別】自動車交通量(12)'!E26,'【方向別】自動車交通量(14)'!E26)</f>
        <v>20</v>
      </c>
      <c r="F26" s="93">
        <f>SUM('【方向別】自動車交通量(10)'!F26,'【方向別】自動車交通量(11)'!F26,'【方向別】自動車交通量(12)'!F26,'【方向別】自動車交通量(14)'!F26)</f>
        <v>8</v>
      </c>
      <c r="G26" s="93">
        <f>SUM('【方向別】自動車交通量(10)'!G26,'【方向別】自動車交通量(11)'!G26,'【方向別】自動車交通量(12)'!G26,'【方向別】自動車交通量(14)'!G26)</f>
        <v>2</v>
      </c>
      <c r="H26" s="93">
        <f t="shared" si="6"/>
        <v>78</v>
      </c>
      <c r="I26" s="93">
        <f t="shared" si="7"/>
        <v>10</v>
      </c>
      <c r="J26" s="93">
        <f t="shared" si="8"/>
        <v>88</v>
      </c>
      <c r="K26" s="92">
        <f t="shared" si="3"/>
        <v>11.4</v>
      </c>
      <c r="L26" s="91">
        <f t="shared" si="4"/>
        <v>1.5</v>
      </c>
    </row>
    <row r="27" spans="2:12" ht="14.45" customHeight="1">
      <c r="B27" s="96" t="s">
        <v>106</v>
      </c>
      <c r="C27" s="95"/>
      <c r="D27" s="94">
        <f>SUM('【方向別】自動車交通量(10)'!D27,'【方向別】自動車交通量(11)'!D27,'【方向別】自動車交通量(12)'!D27,'【方向別】自動車交通量(14)'!D27)</f>
        <v>50</v>
      </c>
      <c r="E27" s="93">
        <f>SUM('【方向別】自動車交通量(10)'!E27,'【方向別】自動車交通量(11)'!E27,'【方向別】自動車交通量(12)'!E27,'【方向別】自動車交通量(14)'!E27)</f>
        <v>14</v>
      </c>
      <c r="F27" s="93">
        <f>SUM('【方向別】自動車交通量(10)'!F27,'【方向別】自動車交通量(11)'!F27,'【方向別】自動車交通量(12)'!F27,'【方向別】自動車交通量(14)'!F27)</f>
        <v>14</v>
      </c>
      <c r="G27" s="93">
        <f>SUM('【方向別】自動車交通量(10)'!G27,'【方向別】自動車交通量(11)'!G27,'【方向別】自動車交通量(12)'!G27,'【方向別】自動車交通量(14)'!G27)</f>
        <v>0</v>
      </c>
      <c r="H27" s="93">
        <f t="shared" si="6"/>
        <v>64</v>
      </c>
      <c r="I27" s="93">
        <f t="shared" si="7"/>
        <v>14</v>
      </c>
      <c r="J27" s="93">
        <f t="shared" si="8"/>
        <v>78</v>
      </c>
      <c r="K27" s="92">
        <f t="shared" si="3"/>
        <v>17.899999999999999</v>
      </c>
      <c r="L27" s="91">
        <f t="shared" si="4"/>
        <v>1.3</v>
      </c>
    </row>
    <row r="28" spans="2:12" ht="14.45" customHeight="1">
      <c r="B28" s="90" t="s">
        <v>152</v>
      </c>
      <c r="C28" s="89"/>
      <c r="D28" s="88">
        <f>SUM('【方向別】自動車交通量(10)'!D28,'【方向別】自動車交通量(11)'!D28,'【方向別】自動車交通量(12)'!D28,'【方向別】自動車交通量(14)'!D28)</f>
        <v>50</v>
      </c>
      <c r="E28" s="87">
        <f>SUM('【方向別】自動車交通量(10)'!E28,'【方向別】自動車交通量(11)'!E28,'【方向別】自動車交通量(12)'!E28,'【方向別】自動車交通量(14)'!E28)</f>
        <v>14</v>
      </c>
      <c r="F28" s="87">
        <f>SUM('【方向別】自動車交通量(10)'!F28,'【方向別】自動車交通量(11)'!F28,'【方向別】自動車交通量(12)'!F28,'【方向別】自動車交通量(14)'!F28)</f>
        <v>3</v>
      </c>
      <c r="G28" s="87">
        <f>SUM('【方向別】自動車交通量(10)'!G28,'【方向別】自動車交通量(11)'!G28,'【方向別】自動車交通量(12)'!G28,'【方向別】自動車交通量(14)'!G28)</f>
        <v>1</v>
      </c>
      <c r="H28" s="87">
        <f t="shared" si="6"/>
        <v>64</v>
      </c>
      <c r="I28" s="87">
        <f t="shared" si="7"/>
        <v>4</v>
      </c>
      <c r="J28" s="87">
        <f t="shared" si="8"/>
        <v>68</v>
      </c>
      <c r="K28" s="86">
        <f t="shared" si="3"/>
        <v>5.9</v>
      </c>
      <c r="L28" s="85">
        <f t="shared" si="4"/>
        <v>1.1000000000000001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352</v>
      </c>
      <c r="E29" s="81">
        <f t="shared" si="9"/>
        <v>97</v>
      </c>
      <c r="F29" s="81">
        <f t="shared" si="9"/>
        <v>51</v>
      </c>
      <c r="G29" s="81">
        <f t="shared" si="9"/>
        <v>4</v>
      </c>
      <c r="H29" s="81">
        <f t="shared" si="9"/>
        <v>449</v>
      </c>
      <c r="I29" s="81">
        <f t="shared" si="9"/>
        <v>55</v>
      </c>
      <c r="J29" s="81">
        <f t="shared" si="9"/>
        <v>504</v>
      </c>
      <c r="K29" s="80">
        <f t="shared" si="3"/>
        <v>10.9</v>
      </c>
      <c r="L29" s="79">
        <f t="shared" si="4"/>
        <v>8.5</v>
      </c>
    </row>
    <row r="30" spans="2:12" ht="14.45" customHeight="1" thickTop="1">
      <c r="B30" s="110" t="s">
        <v>102</v>
      </c>
      <c r="C30" s="109"/>
      <c r="D30" s="76">
        <f>SUM('【方向別】自動車交通量(10)'!D30,'【方向別】自動車交通量(11)'!D30,'【方向別】自動車交通量(12)'!D30,'【方向別】自動車交通量(14)'!D30)</f>
        <v>259</v>
      </c>
      <c r="E30" s="75">
        <f>SUM('【方向別】自動車交通量(10)'!E30,'【方向別】自動車交通量(11)'!E30,'【方向別】自動車交通量(12)'!E30,'【方向別】自動車交通量(14)'!E30)</f>
        <v>66</v>
      </c>
      <c r="F30" s="75">
        <f>SUM('【方向別】自動車交通量(10)'!F30,'【方向別】自動車交通量(11)'!F30,'【方向別】自動車交通量(12)'!F30,'【方向別】自動車交通量(14)'!F30)</f>
        <v>49</v>
      </c>
      <c r="G30" s="75">
        <f>SUM('【方向別】自動車交通量(10)'!G30,'【方向別】自動車交通量(11)'!G30,'【方向別】自動車交通量(12)'!G30,'【方向別】自動車交通量(14)'!G30)</f>
        <v>1</v>
      </c>
      <c r="H30" s="75">
        <f t="shared" ref="H30:H43" si="10">SUM(D30:E30)</f>
        <v>325</v>
      </c>
      <c r="I30" s="75">
        <f t="shared" ref="I30:I43" si="11">SUM(F30:G30)</f>
        <v>50</v>
      </c>
      <c r="J30" s="75">
        <f t="shared" ref="J30:J43" si="12">SUM(H30:I30)</f>
        <v>375</v>
      </c>
      <c r="K30" s="74">
        <f t="shared" si="3"/>
        <v>13.3</v>
      </c>
      <c r="L30" s="73">
        <f t="shared" si="4"/>
        <v>6.3</v>
      </c>
    </row>
    <row r="31" spans="2:12" ht="14.45" customHeight="1">
      <c r="B31" s="108" t="s">
        <v>139</v>
      </c>
      <c r="C31" s="107"/>
      <c r="D31" s="106">
        <f>SUM('【方向別】自動車交通量(10)'!D31,'【方向別】自動車交通量(11)'!D31,'【方向別】自動車交通量(12)'!D31,'【方向別】自動車交通量(14)'!D31)</f>
        <v>206</v>
      </c>
      <c r="E31" s="105">
        <f>SUM('【方向別】自動車交通量(10)'!E31,'【方向別】自動車交通量(11)'!E31,'【方向別】自動車交通量(12)'!E31,'【方向別】自動車交通量(14)'!E31)</f>
        <v>63</v>
      </c>
      <c r="F31" s="105">
        <f>SUM('【方向別】自動車交通量(10)'!F31,'【方向別】自動車交通量(11)'!F31,'【方向別】自動車交通量(12)'!F31,'【方向別】自動車交通量(14)'!F31)</f>
        <v>77</v>
      </c>
      <c r="G31" s="105">
        <f>SUM('【方向別】自動車交通量(10)'!G31,'【方向別】自動車交通量(11)'!G31,'【方向別】自動車交通量(12)'!G31,'【方向別】自動車交通量(14)'!G31)</f>
        <v>2</v>
      </c>
      <c r="H31" s="105">
        <f t="shared" si="10"/>
        <v>269</v>
      </c>
      <c r="I31" s="105">
        <f t="shared" si="11"/>
        <v>79</v>
      </c>
      <c r="J31" s="105">
        <f t="shared" si="12"/>
        <v>348</v>
      </c>
      <c r="K31" s="104">
        <f t="shared" si="3"/>
        <v>22.7</v>
      </c>
      <c r="L31" s="103">
        <f t="shared" si="4"/>
        <v>5.8</v>
      </c>
    </row>
    <row r="32" spans="2:12" ht="14.45" customHeight="1">
      <c r="B32" s="108" t="s">
        <v>137</v>
      </c>
      <c r="C32" s="107"/>
      <c r="D32" s="106">
        <f>SUM('【方向別】自動車交通量(10)'!D32,'【方向別】自動車交通量(11)'!D32,'【方向別】自動車交通量(12)'!D32,'【方向別】自動車交通量(14)'!D32)</f>
        <v>175</v>
      </c>
      <c r="E32" s="105">
        <f>SUM('【方向別】自動車交通量(10)'!E32,'【方向別】自動車交通量(11)'!E32,'【方向別】自動車交通量(12)'!E32,'【方向別】自動車交通量(14)'!E32)</f>
        <v>68</v>
      </c>
      <c r="F32" s="105">
        <f>SUM('【方向別】自動車交通量(10)'!F32,'【方向別】自動車交通量(11)'!F32,'【方向別】自動車交通量(12)'!F32,'【方向別】自動車交通量(14)'!F32)</f>
        <v>61</v>
      </c>
      <c r="G32" s="105">
        <f>SUM('【方向別】自動車交通量(10)'!G32,'【方向別】自動車交通量(11)'!G32,'【方向別】自動車交通量(12)'!G32,'【方向別】自動車交通量(14)'!G32)</f>
        <v>2</v>
      </c>
      <c r="H32" s="105">
        <f t="shared" si="10"/>
        <v>243</v>
      </c>
      <c r="I32" s="105">
        <f t="shared" si="11"/>
        <v>63</v>
      </c>
      <c r="J32" s="105">
        <f t="shared" si="12"/>
        <v>306</v>
      </c>
      <c r="K32" s="104">
        <f t="shared" si="3"/>
        <v>20.6</v>
      </c>
      <c r="L32" s="103">
        <f t="shared" si="4"/>
        <v>5.0999999999999996</v>
      </c>
    </row>
    <row r="33" spans="2:12" ht="14.45" customHeight="1">
      <c r="B33" s="108" t="s">
        <v>98</v>
      </c>
      <c r="C33" s="107"/>
      <c r="D33" s="106">
        <f>SUM('【方向別】自動車交通量(10)'!D33,'【方向別】自動車交通量(11)'!D33,'【方向別】自動車交通量(12)'!D33,'【方向別】自動車交通量(14)'!D33)</f>
        <v>256</v>
      </c>
      <c r="E33" s="105">
        <f>SUM('【方向別】自動車交通量(10)'!E33,'【方向別】自動車交通量(11)'!E33,'【方向別】自動車交通量(12)'!E33,'【方向別】自動車交通量(14)'!E33)</f>
        <v>52</v>
      </c>
      <c r="F33" s="105">
        <f>SUM('【方向別】自動車交通量(10)'!F33,'【方向別】自動車交通量(11)'!F33,'【方向別】自動車交通量(12)'!F33,'【方向別】自動車交通量(14)'!F33)</f>
        <v>45</v>
      </c>
      <c r="G33" s="105">
        <f>SUM('【方向別】自動車交通量(10)'!G33,'【方向別】自動車交通量(11)'!G33,'【方向別】自動車交通量(12)'!G33,'【方向別】自動車交通量(14)'!G33)</f>
        <v>3</v>
      </c>
      <c r="H33" s="105">
        <f t="shared" si="10"/>
        <v>308</v>
      </c>
      <c r="I33" s="105">
        <f t="shared" si="11"/>
        <v>48</v>
      </c>
      <c r="J33" s="105">
        <f t="shared" si="12"/>
        <v>356</v>
      </c>
      <c r="K33" s="104">
        <f t="shared" si="3"/>
        <v>13.5</v>
      </c>
      <c r="L33" s="103">
        <f t="shared" si="4"/>
        <v>6</v>
      </c>
    </row>
    <row r="34" spans="2:12" ht="14.45" customHeight="1">
      <c r="B34" s="108" t="s">
        <v>96</v>
      </c>
      <c r="C34" s="107"/>
      <c r="D34" s="106">
        <f>SUM('【方向別】自動車交通量(10)'!D34,'【方向別】自動車交通量(11)'!D34,'【方向別】自動車交通量(12)'!D34,'【方向別】自動車交通量(14)'!D34)</f>
        <v>239</v>
      </c>
      <c r="E34" s="105">
        <f>SUM('【方向別】自動車交通量(10)'!E34,'【方向別】自動車交通量(11)'!E34,'【方向別】自動車交通量(12)'!E34,'【方向別】自動車交通量(14)'!E34)</f>
        <v>53</v>
      </c>
      <c r="F34" s="105">
        <f>SUM('【方向別】自動車交通量(10)'!F34,'【方向別】自動車交通量(11)'!F34,'【方向別】自動車交通量(12)'!F34,'【方向別】自動車交通量(14)'!F34)</f>
        <v>63</v>
      </c>
      <c r="G34" s="105">
        <f>SUM('【方向別】自動車交通量(10)'!G34,'【方向別】自動車交通量(11)'!G34,'【方向別】自動車交通量(12)'!G34,'【方向別】自動車交通量(14)'!G34)</f>
        <v>3</v>
      </c>
      <c r="H34" s="105">
        <f t="shared" si="10"/>
        <v>292</v>
      </c>
      <c r="I34" s="105">
        <f t="shared" si="11"/>
        <v>66</v>
      </c>
      <c r="J34" s="105">
        <f t="shared" si="12"/>
        <v>358</v>
      </c>
      <c r="K34" s="104">
        <f t="shared" si="3"/>
        <v>18.399999999999999</v>
      </c>
      <c r="L34" s="103">
        <f t="shared" si="4"/>
        <v>6</v>
      </c>
    </row>
    <row r="35" spans="2:12" ht="14.45" customHeight="1">
      <c r="B35" s="108" t="s">
        <v>94</v>
      </c>
      <c r="C35" s="107"/>
      <c r="D35" s="106">
        <f>SUM('【方向別】自動車交通量(10)'!D35,'【方向別】自動車交通量(11)'!D35,'【方向別】自動車交通量(12)'!D35,'【方向別】自動車交通量(14)'!D35)</f>
        <v>334</v>
      </c>
      <c r="E35" s="105">
        <f>SUM('【方向別】自動車交通量(10)'!E35,'【方向別】自動車交通量(11)'!E35,'【方向別】自動車交通量(12)'!E35,'【方向別】自動車交通量(14)'!E35)</f>
        <v>89</v>
      </c>
      <c r="F35" s="105">
        <f>SUM('【方向別】自動車交通量(10)'!F35,'【方向別】自動車交通量(11)'!F35,'【方向別】自動車交通量(12)'!F35,'【方向別】自動車交通量(14)'!F35)</f>
        <v>46</v>
      </c>
      <c r="G35" s="105">
        <f>SUM('【方向別】自動車交通量(10)'!G35,'【方向別】自動車交通量(11)'!G35,'【方向別】自動車交通量(12)'!G35,'【方向別】自動車交通量(14)'!G35)</f>
        <v>4</v>
      </c>
      <c r="H35" s="105">
        <f t="shared" si="10"/>
        <v>423</v>
      </c>
      <c r="I35" s="105">
        <f t="shared" si="11"/>
        <v>50</v>
      </c>
      <c r="J35" s="105">
        <f t="shared" si="12"/>
        <v>473</v>
      </c>
      <c r="K35" s="104">
        <f t="shared" si="3"/>
        <v>10.6</v>
      </c>
      <c r="L35" s="103">
        <f t="shared" si="4"/>
        <v>7.9</v>
      </c>
    </row>
    <row r="36" spans="2:12" ht="14.45" customHeight="1">
      <c r="B36" s="108" t="s">
        <v>92</v>
      </c>
      <c r="C36" s="107"/>
      <c r="D36" s="106">
        <f>SUM('【方向別】自動車交通量(10)'!D36,'【方向別】自動車交通量(11)'!D36,'【方向別】自動車交通量(12)'!D36,'【方向別】自動車交通量(14)'!D36)</f>
        <v>389</v>
      </c>
      <c r="E36" s="105">
        <f>SUM('【方向別】自動車交通量(10)'!E36,'【方向別】自動車交通量(11)'!E36,'【方向別】自動車交通量(12)'!E36,'【方向別】自動車交通量(14)'!E36)</f>
        <v>70</v>
      </c>
      <c r="F36" s="105">
        <f>SUM('【方向別】自動車交通量(10)'!F36,'【方向別】自動車交通量(11)'!F36,'【方向別】自動車交通量(12)'!F36,'【方向別】自動車交通量(14)'!F36)</f>
        <v>51</v>
      </c>
      <c r="G36" s="105">
        <f>SUM('【方向別】自動車交通量(10)'!G36,'【方向別】自動車交通量(11)'!G36,'【方向別】自動車交通量(12)'!G36,'【方向別】自動車交通量(14)'!G36)</f>
        <v>9</v>
      </c>
      <c r="H36" s="105">
        <f t="shared" si="10"/>
        <v>459</v>
      </c>
      <c r="I36" s="105">
        <f t="shared" si="11"/>
        <v>60</v>
      </c>
      <c r="J36" s="105">
        <f t="shared" si="12"/>
        <v>519</v>
      </c>
      <c r="K36" s="104">
        <f t="shared" si="3"/>
        <v>11.6</v>
      </c>
      <c r="L36" s="103">
        <f t="shared" si="4"/>
        <v>8.6999999999999993</v>
      </c>
    </row>
    <row r="37" spans="2:12" ht="14.45" customHeight="1">
      <c r="B37" s="108" t="s">
        <v>90</v>
      </c>
      <c r="C37" s="107"/>
      <c r="D37" s="106">
        <f>SUM('【方向別】自動車交通量(10)'!D37,'【方向別】自動車交通量(11)'!D37,'【方向別】自動車交通量(12)'!D37,'【方向別】自動車交通量(14)'!D37)</f>
        <v>435</v>
      </c>
      <c r="E37" s="105">
        <f>SUM('【方向別】自動車交通量(10)'!E37,'【方向別】自動車交通量(11)'!E37,'【方向別】自動車交通量(12)'!E37,'【方向別】自動車交通量(14)'!E37)</f>
        <v>98</v>
      </c>
      <c r="F37" s="105">
        <f>SUM('【方向別】自動車交通量(10)'!F37,'【方向別】自動車交通量(11)'!F37,'【方向別】自動車交通量(12)'!F37,'【方向別】自動車交通量(14)'!F37)</f>
        <v>44</v>
      </c>
      <c r="G37" s="105">
        <f>SUM('【方向別】自動車交通量(10)'!G37,'【方向別】自動車交通量(11)'!G37,'【方向別】自動車交通量(12)'!G37,'【方向別】自動車交通量(14)'!G37)</f>
        <v>7</v>
      </c>
      <c r="H37" s="105">
        <f t="shared" si="10"/>
        <v>533</v>
      </c>
      <c r="I37" s="105">
        <f t="shared" si="11"/>
        <v>51</v>
      </c>
      <c r="J37" s="105">
        <f t="shared" si="12"/>
        <v>584</v>
      </c>
      <c r="K37" s="104">
        <f t="shared" si="3"/>
        <v>8.6999999999999993</v>
      </c>
      <c r="L37" s="103">
        <f t="shared" si="4"/>
        <v>9.8000000000000007</v>
      </c>
    </row>
    <row r="38" spans="2:12" ht="14.45" customHeight="1">
      <c r="B38" s="102" t="s">
        <v>89</v>
      </c>
      <c r="C38" s="101"/>
      <c r="D38" s="100">
        <f>SUM('【方向別】自動車交通量(10)'!D38,'【方向別】自動車交通量(11)'!D38,'【方向別】自動車交通量(12)'!D38,'【方向別】自動車交通量(14)'!D38)</f>
        <v>105</v>
      </c>
      <c r="E38" s="99">
        <f>SUM('【方向別】自動車交通量(10)'!E38,'【方向別】自動車交通量(11)'!E38,'【方向別】自動車交通量(12)'!E38,'【方向別】自動車交通量(14)'!E38)</f>
        <v>12</v>
      </c>
      <c r="F38" s="99">
        <f>SUM('【方向別】自動車交通量(10)'!F38,'【方向別】自動車交通量(11)'!F38,'【方向別】自動車交通量(12)'!F38,'【方向別】自動車交通量(14)'!F38)</f>
        <v>3</v>
      </c>
      <c r="G38" s="99">
        <f>SUM('【方向別】自動車交通量(10)'!G38,'【方向別】自動車交通量(11)'!G38,'【方向別】自動車交通量(12)'!G38,'【方向別】自動車交通量(14)'!G38)</f>
        <v>2</v>
      </c>
      <c r="H38" s="99">
        <f t="shared" si="10"/>
        <v>117</v>
      </c>
      <c r="I38" s="99">
        <f t="shared" si="11"/>
        <v>5</v>
      </c>
      <c r="J38" s="99">
        <f t="shared" si="12"/>
        <v>122</v>
      </c>
      <c r="K38" s="98">
        <f t="shared" si="3"/>
        <v>4.0999999999999996</v>
      </c>
      <c r="L38" s="97">
        <f t="shared" si="4"/>
        <v>2</v>
      </c>
    </row>
    <row r="39" spans="2:12" ht="14.45" customHeight="1">
      <c r="B39" s="96" t="s">
        <v>88</v>
      </c>
      <c r="C39" s="95"/>
      <c r="D39" s="94">
        <f>SUM('【方向別】自動車交通量(10)'!D39,'【方向別】自動車交通量(11)'!D39,'【方向別】自動車交通量(12)'!D39,'【方向別】自動車交通量(14)'!D39)</f>
        <v>101</v>
      </c>
      <c r="E39" s="93">
        <f>SUM('【方向別】自動車交通量(10)'!E39,'【方向別】自動車交通量(11)'!E39,'【方向別】自動車交通量(12)'!E39,'【方向別】自動車交通量(14)'!E39)</f>
        <v>20</v>
      </c>
      <c r="F39" s="93">
        <f>SUM('【方向別】自動車交通量(10)'!F39,'【方向別】自動車交通量(11)'!F39,'【方向別】自動車交通量(12)'!F39,'【方向別】自動車交通量(14)'!F39)</f>
        <v>8</v>
      </c>
      <c r="G39" s="93">
        <f>SUM('【方向別】自動車交通量(10)'!G39,'【方向別】自動車交通量(11)'!G39,'【方向別】自動車交通量(12)'!G39,'【方向別】自動車交通量(14)'!G39)</f>
        <v>1</v>
      </c>
      <c r="H39" s="93">
        <f t="shared" si="10"/>
        <v>121</v>
      </c>
      <c r="I39" s="93">
        <f t="shared" si="11"/>
        <v>9</v>
      </c>
      <c r="J39" s="93">
        <f t="shared" si="12"/>
        <v>130</v>
      </c>
      <c r="K39" s="92">
        <f t="shared" si="3"/>
        <v>6.9</v>
      </c>
      <c r="L39" s="91">
        <f t="shared" si="4"/>
        <v>2.2000000000000002</v>
      </c>
    </row>
    <row r="40" spans="2:12" ht="14.45" customHeight="1">
      <c r="B40" s="96" t="s">
        <v>87</v>
      </c>
      <c r="C40" s="95"/>
      <c r="D40" s="94">
        <f>SUM('【方向別】自動車交通量(10)'!D40,'【方向別】自動車交通量(11)'!D40,'【方向別】自動車交通量(12)'!D40,'【方向別】自動車交通量(14)'!D40)</f>
        <v>101</v>
      </c>
      <c r="E40" s="93">
        <f>SUM('【方向別】自動車交通量(10)'!E40,'【方向別】自動車交通量(11)'!E40,'【方向別】自動車交通量(12)'!E40,'【方向別】自動車交通量(14)'!E40)</f>
        <v>27</v>
      </c>
      <c r="F40" s="93">
        <f>SUM('【方向別】自動車交通量(10)'!F40,'【方向別】自動車交通量(11)'!F40,'【方向別】自動車交通量(12)'!F40,'【方向別】自動車交通量(14)'!F40)</f>
        <v>3</v>
      </c>
      <c r="G40" s="93">
        <f>SUM('【方向別】自動車交通量(10)'!G40,'【方向別】自動車交通量(11)'!G40,'【方向別】自動車交通量(12)'!G40,'【方向別】自動車交通量(14)'!G40)</f>
        <v>0</v>
      </c>
      <c r="H40" s="93">
        <f t="shared" si="10"/>
        <v>128</v>
      </c>
      <c r="I40" s="93">
        <f t="shared" si="11"/>
        <v>3</v>
      </c>
      <c r="J40" s="93">
        <f t="shared" si="12"/>
        <v>131</v>
      </c>
      <c r="K40" s="92">
        <f t="shared" si="3"/>
        <v>2.2999999999999998</v>
      </c>
      <c r="L40" s="91">
        <f t="shared" si="4"/>
        <v>2.2000000000000002</v>
      </c>
    </row>
    <row r="41" spans="2:12" ht="14.45" customHeight="1">
      <c r="B41" s="96" t="s">
        <v>86</v>
      </c>
      <c r="C41" s="95"/>
      <c r="D41" s="94">
        <f>SUM('【方向別】自動車交通量(10)'!D41,'【方向別】自動車交通量(11)'!D41,'【方向別】自動車交通量(12)'!D41,'【方向別】自動車交通量(14)'!D41)</f>
        <v>79</v>
      </c>
      <c r="E41" s="93">
        <f>SUM('【方向別】自動車交通量(10)'!E41,'【方向別】自動車交通量(11)'!E41,'【方向別】自動車交通量(12)'!E41,'【方向別】自動車交通量(14)'!E41)</f>
        <v>19</v>
      </c>
      <c r="F41" s="93">
        <f>SUM('【方向別】自動車交通量(10)'!F41,'【方向別】自動車交通量(11)'!F41,'【方向別】自動車交通量(12)'!F41,'【方向別】自動車交通量(14)'!F41)</f>
        <v>4</v>
      </c>
      <c r="G41" s="93">
        <f>SUM('【方向別】自動車交通量(10)'!G41,'【方向別】自動車交通量(11)'!G41,'【方向別】自動車交通量(12)'!G41,'【方向別】自動車交通量(14)'!G41)</f>
        <v>0</v>
      </c>
      <c r="H41" s="93">
        <f t="shared" si="10"/>
        <v>98</v>
      </c>
      <c r="I41" s="93">
        <f t="shared" si="11"/>
        <v>4</v>
      </c>
      <c r="J41" s="93">
        <f t="shared" si="12"/>
        <v>102</v>
      </c>
      <c r="K41" s="92">
        <f t="shared" si="3"/>
        <v>3.9</v>
      </c>
      <c r="L41" s="91">
        <f t="shared" si="4"/>
        <v>1.7</v>
      </c>
    </row>
    <row r="42" spans="2:12" ht="14.45" customHeight="1">
      <c r="B42" s="96" t="s">
        <v>85</v>
      </c>
      <c r="C42" s="95"/>
      <c r="D42" s="94">
        <f>SUM('【方向別】自動車交通量(10)'!D42,'【方向別】自動車交通量(11)'!D42,'【方向別】自動車交通量(12)'!D42,'【方向別】自動車交通量(14)'!D42)</f>
        <v>136</v>
      </c>
      <c r="E42" s="93">
        <f>SUM('【方向別】自動車交通量(10)'!E42,'【方向別】自動車交通量(11)'!E42,'【方向別】自動車交通量(12)'!E42,'【方向別】自動車交通量(14)'!E42)</f>
        <v>20</v>
      </c>
      <c r="F42" s="93">
        <f>SUM('【方向別】自動車交通量(10)'!F42,'【方向別】自動車交通量(11)'!F42,'【方向別】自動車交通量(12)'!F42,'【方向別】自動車交通量(14)'!F42)</f>
        <v>9</v>
      </c>
      <c r="G42" s="93">
        <f>SUM('【方向別】自動車交通量(10)'!G42,'【方向別】自動車交通量(11)'!G42,'【方向別】自動車交通量(12)'!G42,'【方向別】自動車交通量(14)'!G42)</f>
        <v>0</v>
      </c>
      <c r="H42" s="93">
        <f t="shared" si="10"/>
        <v>156</v>
      </c>
      <c r="I42" s="93">
        <f t="shared" si="11"/>
        <v>9</v>
      </c>
      <c r="J42" s="93">
        <f t="shared" si="12"/>
        <v>165</v>
      </c>
      <c r="K42" s="92">
        <f t="shared" si="3"/>
        <v>5.5</v>
      </c>
      <c r="L42" s="91">
        <f t="shared" si="4"/>
        <v>2.8</v>
      </c>
    </row>
    <row r="43" spans="2:12" ht="14.45" customHeight="1">
      <c r="B43" s="90" t="s">
        <v>151</v>
      </c>
      <c r="C43" s="89"/>
      <c r="D43" s="88">
        <f>SUM('【方向別】自動車交通量(10)'!D43,'【方向別】自動車交通量(11)'!D43,'【方向別】自動車交通量(12)'!D43,'【方向別】自動車交通量(14)'!D43)</f>
        <v>75</v>
      </c>
      <c r="E43" s="87">
        <f>SUM('【方向別】自動車交通量(10)'!E43,'【方向別】自動車交通量(11)'!E43,'【方向別】自動車交通量(12)'!E43,'【方向別】自動車交通量(14)'!E43)</f>
        <v>10</v>
      </c>
      <c r="F43" s="87">
        <f>SUM('【方向別】自動車交通量(10)'!F43,'【方向別】自動車交通量(11)'!F43,'【方向別】自動車交通量(12)'!F43,'【方向別】自動車交通量(14)'!F43)</f>
        <v>0</v>
      </c>
      <c r="G43" s="87">
        <f>SUM('【方向別】自動車交通量(10)'!G43,'【方向別】自動車交通量(11)'!G43,'【方向別】自動車交通量(12)'!G43,'【方向別】自動車交通量(14)'!G43)</f>
        <v>0</v>
      </c>
      <c r="H43" s="87">
        <f t="shared" si="10"/>
        <v>85</v>
      </c>
      <c r="I43" s="87">
        <f t="shared" si="11"/>
        <v>0</v>
      </c>
      <c r="J43" s="87">
        <f t="shared" si="12"/>
        <v>85</v>
      </c>
      <c r="K43" s="86">
        <f t="shared" si="3"/>
        <v>0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597</v>
      </c>
      <c r="E44" s="81">
        <f t="shared" si="13"/>
        <v>108</v>
      </c>
      <c r="F44" s="81">
        <f t="shared" si="13"/>
        <v>27</v>
      </c>
      <c r="G44" s="81">
        <f t="shared" si="13"/>
        <v>3</v>
      </c>
      <c r="H44" s="81">
        <f t="shared" si="13"/>
        <v>705</v>
      </c>
      <c r="I44" s="81">
        <f t="shared" si="13"/>
        <v>30</v>
      </c>
      <c r="J44" s="81">
        <f t="shared" si="13"/>
        <v>735</v>
      </c>
      <c r="K44" s="80">
        <f t="shared" si="3"/>
        <v>4.0999999999999996</v>
      </c>
      <c r="L44" s="79">
        <f t="shared" si="4"/>
        <v>12.3</v>
      </c>
    </row>
    <row r="45" spans="2:12" ht="14.45" customHeight="1" thickTop="1">
      <c r="B45" s="102" t="s">
        <v>82</v>
      </c>
      <c r="C45" s="101"/>
      <c r="D45" s="100">
        <f>SUM('【方向別】自動車交通量(10)'!D45,'【方向別】自動車交通量(11)'!D45,'【方向別】自動車交通量(12)'!D45,'【方向別】自動車交通量(14)'!D45)</f>
        <v>136</v>
      </c>
      <c r="E45" s="99">
        <f>SUM('【方向別】自動車交通量(10)'!E45,'【方向別】自動車交通量(11)'!E45,'【方向別】自動車交通量(12)'!E45,'【方向別】自動車交通量(14)'!E45)</f>
        <v>17</v>
      </c>
      <c r="F45" s="99">
        <f>SUM('【方向別】自動車交通量(10)'!F45,'【方向別】自動車交通量(11)'!F45,'【方向別】自動車交通量(12)'!F45,'【方向別】自動車交通量(14)'!F45)</f>
        <v>4</v>
      </c>
      <c r="G45" s="99">
        <f>SUM('【方向別】自動車交通量(10)'!G45,'【方向別】自動車交通量(11)'!G45,'【方向別】自動車交通量(12)'!G45,'【方向別】自動車交通量(14)'!G45)</f>
        <v>1</v>
      </c>
      <c r="H45" s="99">
        <f t="shared" ref="H45:H50" si="14">SUM(D45:E45)</f>
        <v>153</v>
      </c>
      <c r="I45" s="99">
        <f t="shared" ref="I45:I50" si="15">SUM(F45:G45)</f>
        <v>5</v>
      </c>
      <c r="J45" s="99">
        <f t="shared" ref="J45:J50" si="16">SUM(H45:I45)</f>
        <v>158</v>
      </c>
      <c r="K45" s="98">
        <f t="shared" si="3"/>
        <v>3.2</v>
      </c>
      <c r="L45" s="97">
        <f t="shared" si="4"/>
        <v>2.7</v>
      </c>
    </row>
    <row r="46" spans="2:12" ht="14.45" customHeight="1">
      <c r="B46" s="96" t="s">
        <v>81</v>
      </c>
      <c r="C46" s="95"/>
      <c r="D46" s="94">
        <f>SUM('【方向別】自動車交通量(10)'!D46,'【方向別】自動車交通量(11)'!D46,'【方向別】自動車交通量(12)'!D46,'【方向別】自動車交通量(14)'!D46)</f>
        <v>107</v>
      </c>
      <c r="E46" s="93">
        <f>SUM('【方向別】自動車交通量(10)'!E46,'【方向別】自動車交通量(11)'!E46,'【方向別】自動車交通量(12)'!E46,'【方向別】自動車交通量(14)'!E46)</f>
        <v>11</v>
      </c>
      <c r="F46" s="93">
        <f>SUM('【方向別】自動車交通量(10)'!F46,'【方向別】自動車交通量(11)'!F46,'【方向別】自動車交通量(12)'!F46,'【方向別】自動車交通量(14)'!F46)</f>
        <v>7</v>
      </c>
      <c r="G46" s="93">
        <f>SUM('【方向別】自動車交通量(10)'!G46,'【方向別】自動車交通量(11)'!G46,'【方向別】自動車交通量(12)'!G46,'【方向別】自動車交通量(14)'!G46)</f>
        <v>0</v>
      </c>
      <c r="H46" s="93">
        <f t="shared" si="14"/>
        <v>118</v>
      </c>
      <c r="I46" s="93">
        <f t="shared" si="15"/>
        <v>7</v>
      </c>
      <c r="J46" s="93">
        <f t="shared" si="16"/>
        <v>125</v>
      </c>
      <c r="K46" s="92">
        <f t="shared" si="3"/>
        <v>5.6</v>
      </c>
      <c r="L46" s="91">
        <f t="shared" si="4"/>
        <v>2.1</v>
      </c>
    </row>
    <row r="47" spans="2:12" ht="14.45" customHeight="1">
      <c r="B47" s="96" t="s">
        <v>80</v>
      </c>
      <c r="C47" s="95"/>
      <c r="D47" s="94">
        <f>SUM('【方向別】自動車交通量(10)'!D47,'【方向別】自動車交通量(11)'!D47,'【方向別】自動車交通量(12)'!D47,'【方向別】自動車交通量(14)'!D47)</f>
        <v>108</v>
      </c>
      <c r="E47" s="93">
        <f>SUM('【方向別】自動車交通量(10)'!E47,'【方向別】自動車交通量(11)'!E47,'【方向別】自動車交通量(12)'!E47,'【方向別】自動車交通量(14)'!E47)</f>
        <v>14</v>
      </c>
      <c r="F47" s="93">
        <f>SUM('【方向別】自動車交通量(10)'!F47,'【方向別】自動車交通量(11)'!F47,'【方向別】自動車交通量(12)'!F47,'【方向別】自動車交通量(14)'!F47)</f>
        <v>5</v>
      </c>
      <c r="G47" s="93">
        <f>SUM('【方向別】自動車交通量(10)'!G47,'【方向別】自動車交通量(11)'!G47,'【方向別】自動車交通量(12)'!G47,'【方向別】自動車交通量(14)'!G47)</f>
        <v>0</v>
      </c>
      <c r="H47" s="93">
        <f t="shared" si="14"/>
        <v>122</v>
      </c>
      <c r="I47" s="93">
        <f t="shared" si="15"/>
        <v>5</v>
      </c>
      <c r="J47" s="93">
        <f t="shared" si="16"/>
        <v>127</v>
      </c>
      <c r="K47" s="92">
        <f t="shared" si="3"/>
        <v>3.9</v>
      </c>
      <c r="L47" s="91">
        <f t="shared" si="4"/>
        <v>2.1</v>
      </c>
    </row>
    <row r="48" spans="2:12" ht="14.45" customHeight="1">
      <c r="B48" s="96" t="s">
        <v>79</v>
      </c>
      <c r="C48" s="95"/>
      <c r="D48" s="94">
        <f>SUM('【方向別】自動車交通量(10)'!D48,'【方向別】自動車交通量(11)'!D48,'【方向別】自動車交通量(12)'!D48,'【方向別】自動車交通量(14)'!D48)</f>
        <v>95</v>
      </c>
      <c r="E48" s="93">
        <f>SUM('【方向別】自動車交通量(10)'!E48,'【方向別】自動車交通量(11)'!E48,'【方向別】自動車交通量(12)'!E48,'【方向別】自動車交通量(14)'!E48)</f>
        <v>19</v>
      </c>
      <c r="F48" s="93">
        <f>SUM('【方向別】自動車交通量(10)'!F48,'【方向別】自動車交通量(11)'!F48,'【方向別】自動車交通量(12)'!F48,'【方向別】自動車交通量(14)'!F48)</f>
        <v>5</v>
      </c>
      <c r="G48" s="93">
        <f>SUM('【方向別】自動車交通量(10)'!G48,'【方向別】自動車交通量(11)'!G48,'【方向別】自動車交通量(12)'!G48,'【方向別】自動車交通量(14)'!G48)</f>
        <v>0</v>
      </c>
      <c r="H48" s="93">
        <f t="shared" si="14"/>
        <v>114</v>
      </c>
      <c r="I48" s="93">
        <f t="shared" si="15"/>
        <v>5</v>
      </c>
      <c r="J48" s="93">
        <f t="shared" si="16"/>
        <v>119</v>
      </c>
      <c r="K48" s="92">
        <f t="shared" si="3"/>
        <v>4.2</v>
      </c>
      <c r="L48" s="91">
        <f t="shared" si="4"/>
        <v>2</v>
      </c>
    </row>
    <row r="49" spans="2:13" ht="14.45" customHeight="1">
      <c r="B49" s="96" t="s">
        <v>78</v>
      </c>
      <c r="C49" s="95"/>
      <c r="D49" s="94">
        <f>SUM('【方向別】自動車交通量(10)'!D49,'【方向別】自動車交通量(11)'!D49,'【方向別】自動車交通量(12)'!D49,'【方向別】自動車交通量(14)'!D49)</f>
        <v>102</v>
      </c>
      <c r="E49" s="93">
        <f>SUM('【方向別】自動車交通量(10)'!E49,'【方向別】自動車交通量(11)'!E49,'【方向別】自動車交通量(12)'!E49,'【方向別】自動車交通量(14)'!E49)</f>
        <v>10</v>
      </c>
      <c r="F49" s="93">
        <f>SUM('【方向別】自動車交通量(10)'!F49,'【方向別】自動車交通量(11)'!F49,'【方向別】自動車交通量(12)'!F49,'【方向別】自動車交通量(14)'!F49)</f>
        <v>6</v>
      </c>
      <c r="G49" s="93">
        <f>SUM('【方向別】自動車交通量(10)'!G49,'【方向別】自動車交通量(11)'!G49,'【方向別】自動車交通量(12)'!G49,'【方向別】自動車交通量(14)'!G49)</f>
        <v>0</v>
      </c>
      <c r="H49" s="93">
        <f t="shared" si="14"/>
        <v>112</v>
      </c>
      <c r="I49" s="93">
        <f t="shared" si="15"/>
        <v>6</v>
      </c>
      <c r="J49" s="93">
        <f t="shared" si="16"/>
        <v>118</v>
      </c>
      <c r="K49" s="92">
        <f t="shared" si="3"/>
        <v>5.0999999999999996</v>
      </c>
      <c r="L49" s="91">
        <f t="shared" si="4"/>
        <v>2</v>
      </c>
    </row>
    <row r="50" spans="2:13" ht="14.45" customHeight="1">
      <c r="B50" s="90" t="s">
        <v>150</v>
      </c>
      <c r="C50" s="89"/>
      <c r="D50" s="88">
        <f>SUM('【方向別】自動車交通量(10)'!D50,'【方向別】自動車交通量(11)'!D50,'【方向別】自動車交通量(12)'!D50,'【方向別】自動車交通量(14)'!D50)</f>
        <v>101</v>
      </c>
      <c r="E50" s="87">
        <f>SUM('【方向別】自動車交通量(10)'!E50,'【方向別】自動車交通量(11)'!E50,'【方向別】自動車交通量(12)'!E50,'【方向別】自動車交通量(14)'!E50)</f>
        <v>9</v>
      </c>
      <c r="F50" s="87">
        <f>SUM('【方向別】自動車交通量(10)'!F50,'【方向別】自動車交通量(11)'!F50,'【方向別】自動車交通量(12)'!F50,'【方向別】自動車交通量(14)'!F50)</f>
        <v>3</v>
      </c>
      <c r="G50" s="87">
        <f>SUM('【方向別】自動車交通量(10)'!G50,'【方向別】自動車交通量(11)'!G50,'【方向別】自動車交通量(12)'!G50,'【方向別】自動車交通量(14)'!G50)</f>
        <v>4</v>
      </c>
      <c r="H50" s="87">
        <f t="shared" si="14"/>
        <v>110</v>
      </c>
      <c r="I50" s="87">
        <f t="shared" si="15"/>
        <v>7</v>
      </c>
      <c r="J50" s="87">
        <f t="shared" si="16"/>
        <v>117</v>
      </c>
      <c r="K50" s="86">
        <f t="shared" si="3"/>
        <v>6</v>
      </c>
      <c r="L50" s="85">
        <f t="shared" si="4"/>
        <v>2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649</v>
      </c>
      <c r="E51" s="81">
        <f t="shared" si="17"/>
        <v>80</v>
      </c>
      <c r="F51" s="81">
        <f t="shared" si="17"/>
        <v>30</v>
      </c>
      <c r="G51" s="81">
        <f t="shared" si="17"/>
        <v>5</v>
      </c>
      <c r="H51" s="81">
        <f t="shared" si="17"/>
        <v>729</v>
      </c>
      <c r="I51" s="81">
        <f t="shared" si="17"/>
        <v>35</v>
      </c>
      <c r="J51" s="81">
        <f t="shared" si="17"/>
        <v>764</v>
      </c>
      <c r="K51" s="80">
        <f t="shared" si="3"/>
        <v>4.5999999999999996</v>
      </c>
      <c r="L51" s="79">
        <f t="shared" si="4"/>
        <v>12.8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4360</v>
      </c>
      <c r="E52" s="75">
        <f t="shared" si="18"/>
        <v>939</v>
      </c>
      <c r="F52" s="75">
        <f t="shared" si="18"/>
        <v>614</v>
      </c>
      <c r="G52" s="75">
        <f t="shared" si="18"/>
        <v>46</v>
      </c>
      <c r="H52" s="75">
        <f t="shared" si="18"/>
        <v>5299</v>
      </c>
      <c r="I52" s="75">
        <f t="shared" si="18"/>
        <v>660</v>
      </c>
      <c r="J52" s="75">
        <f t="shared" si="18"/>
        <v>5959</v>
      </c>
      <c r="K52" s="74">
        <f t="shared" si="3"/>
        <v>11.1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B2:N54"/>
  <sheetViews>
    <sheetView showGridLines="0" zoomScaleNormal="100" zoomScaleSheetLayoutView="100" workbookViewId="0">
      <selection activeCell="N19" sqref="N19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185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SUM('【方向別】自動車交通量(1)'!D16,'【方向別】自動車交通量(5)'!D16,'【方向別】自動車交通量(9)'!D16,'【方向別】自動車交通量(14)'!D16)</f>
        <v>127</v>
      </c>
      <c r="E16" s="99">
        <f>SUM('【方向別】自動車交通量(1)'!E16,'【方向別】自動車交通量(5)'!E16,'【方向別】自動車交通量(9)'!E16,'【方向別】自動車交通量(14)'!E16)</f>
        <v>27</v>
      </c>
      <c r="F16" s="99">
        <f>SUM('【方向別】自動車交通量(1)'!F16,'【方向別】自動車交通量(5)'!F16,'【方向別】自動車交通量(9)'!F16,'【方向別】自動車交通量(14)'!F16)</f>
        <v>4</v>
      </c>
      <c r="G16" s="99">
        <f>SUM('【方向別】自動車交通量(1)'!G16,'【方向別】自動車交通量(5)'!G16,'【方向別】自動車交通量(9)'!G16,'【方向別】自動車交通量(14)'!G16)</f>
        <v>0</v>
      </c>
      <c r="H16" s="99">
        <f t="shared" ref="H16:H21" si="0">SUM(D16:E16)</f>
        <v>154</v>
      </c>
      <c r="I16" s="99">
        <f t="shared" ref="I16:I21" si="1">SUM(F16:G16)</f>
        <v>4</v>
      </c>
      <c r="J16" s="99">
        <f t="shared" ref="J16:J21" si="2">SUM(H16:I16)</f>
        <v>158</v>
      </c>
      <c r="K16" s="98">
        <f t="shared" ref="K16:K52" si="3">IF(J16=0,0,ROUND(I16/J16*100,1))</f>
        <v>2.5</v>
      </c>
      <c r="L16" s="97">
        <f t="shared" ref="L16:L52" si="4">IF(J16=0,0,ROUND(J16/$J$52*100,1))</f>
        <v>2.5</v>
      </c>
    </row>
    <row r="17" spans="2:12" ht="14.45" customHeight="1">
      <c r="B17" s="96" t="s">
        <v>157</v>
      </c>
      <c r="C17" s="95"/>
      <c r="D17" s="94">
        <f>SUM('【方向別】自動車交通量(1)'!D17,'【方向別】自動車交通量(5)'!D17,'【方向別】自動車交通量(9)'!D17,'【方向別】自動車交通量(14)'!D17)</f>
        <v>112</v>
      </c>
      <c r="E17" s="93">
        <f>SUM('【方向別】自動車交通量(1)'!E17,'【方向別】自動車交通量(5)'!E17,'【方向別】自動車交通量(9)'!E17,'【方向別】自動車交通量(14)'!E17)</f>
        <v>27</v>
      </c>
      <c r="F17" s="93">
        <f>SUM('【方向別】自動車交通量(1)'!F17,'【方向別】自動車交通量(5)'!F17,'【方向別】自動車交通量(9)'!F17,'【方向別】自動車交通量(14)'!F17)</f>
        <v>4</v>
      </c>
      <c r="G17" s="93">
        <f>SUM('【方向別】自動車交通量(1)'!G17,'【方向別】自動車交通量(5)'!G17,'【方向別】自動車交通量(9)'!G17,'【方向別】自動車交通量(14)'!G17)</f>
        <v>1</v>
      </c>
      <c r="H17" s="93">
        <f t="shared" si="0"/>
        <v>139</v>
      </c>
      <c r="I17" s="93">
        <f t="shared" si="1"/>
        <v>5</v>
      </c>
      <c r="J17" s="93">
        <f t="shared" si="2"/>
        <v>144</v>
      </c>
      <c r="K17" s="92">
        <f t="shared" si="3"/>
        <v>3.5</v>
      </c>
      <c r="L17" s="91">
        <f t="shared" si="4"/>
        <v>2.2999999999999998</v>
      </c>
    </row>
    <row r="18" spans="2:12" ht="14.45" customHeight="1">
      <c r="B18" s="96" t="s">
        <v>156</v>
      </c>
      <c r="C18" s="95"/>
      <c r="D18" s="94">
        <f>SUM('【方向別】自動車交通量(1)'!D18,'【方向別】自動車交通量(5)'!D18,'【方向別】自動車交通量(9)'!D18,'【方向別】自動車交通量(14)'!D18)</f>
        <v>100</v>
      </c>
      <c r="E18" s="93">
        <f>SUM('【方向別】自動車交通量(1)'!E18,'【方向別】自動車交通量(5)'!E18,'【方向別】自動車交通量(9)'!E18,'【方向別】自動車交通量(14)'!E18)</f>
        <v>19</v>
      </c>
      <c r="F18" s="93">
        <f>SUM('【方向別】自動車交通量(1)'!F18,'【方向別】自動車交通量(5)'!F18,'【方向別】自動車交通量(9)'!F18,'【方向別】自動車交通量(14)'!F18)</f>
        <v>6</v>
      </c>
      <c r="G18" s="93">
        <f>SUM('【方向別】自動車交通量(1)'!G18,'【方向別】自動車交通量(5)'!G18,'【方向別】自動車交通量(9)'!G18,'【方向別】自動車交通量(14)'!G18)</f>
        <v>0</v>
      </c>
      <c r="H18" s="93">
        <f t="shared" si="0"/>
        <v>119</v>
      </c>
      <c r="I18" s="93">
        <f t="shared" si="1"/>
        <v>6</v>
      </c>
      <c r="J18" s="93">
        <f t="shared" si="2"/>
        <v>125</v>
      </c>
      <c r="K18" s="92">
        <f t="shared" si="3"/>
        <v>4.8</v>
      </c>
      <c r="L18" s="91">
        <f t="shared" si="4"/>
        <v>2</v>
      </c>
    </row>
    <row r="19" spans="2:12" ht="14.45" customHeight="1">
      <c r="B19" s="96" t="s">
        <v>155</v>
      </c>
      <c r="C19" s="95"/>
      <c r="D19" s="94">
        <f>SUM('【方向別】自動車交通量(1)'!D19,'【方向別】自動車交通量(5)'!D19,'【方向別】自動車交通量(9)'!D19,'【方向別】自動車交通量(14)'!D19)</f>
        <v>106</v>
      </c>
      <c r="E19" s="93">
        <f>SUM('【方向別】自動車交通量(1)'!E19,'【方向別】自動車交通量(5)'!E19,'【方向別】自動車交通量(9)'!E19,'【方向別】自動車交通量(14)'!E19)</f>
        <v>23</v>
      </c>
      <c r="F19" s="93">
        <f>SUM('【方向別】自動車交通量(1)'!F19,'【方向別】自動車交通量(5)'!F19,'【方向別】自動車交通量(9)'!F19,'【方向別】自動車交通量(14)'!F19)</f>
        <v>5</v>
      </c>
      <c r="G19" s="93">
        <f>SUM('【方向別】自動車交通量(1)'!G19,'【方向別】自動車交通量(5)'!G19,'【方向別】自動車交通量(9)'!G19,'【方向別】自動車交通量(14)'!G19)</f>
        <v>1</v>
      </c>
      <c r="H19" s="93">
        <f t="shared" si="0"/>
        <v>129</v>
      </c>
      <c r="I19" s="93">
        <f t="shared" si="1"/>
        <v>6</v>
      </c>
      <c r="J19" s="93">
        <f t="shared" si="2"/>
        <v>135</v>
      </c>
      <c r="K19" s="92">
        <f t="shared" si="3"/>
        <v>4.4000000000000004</v>
      </c>
      <c r="L19" s="91">
        <f t="shared" si="4"/>
        <v>2.2000000000000002</v>
      </c>
    </row>
    <row r="20" spans="2:12" ht="14.45" customHeight="1">
      <c r="B20" s="96" t="s">
        <v>154</v>
      </c>
      <c r="C20" s="95"/>
      <c r="D20" s="94">
        <f>SUM('【方向別】自動車交通量(1)'!D20,'【方向別】自動車交通量(5)'!D20,'【方向別】自動車交通量(9)'!D20,'【方向別】自動車交通量(14)'!D20)</f>
        <v>91</v>
      </c>
      <c r="E20" s="93">
        <f>SUM('【方向別】自動車交通量(1)'!E20,'【方向別】自動車交通量(5)'!E20,'【方向別】自動車交通量(9)'!E20,'【方向別】自動車交通量(14)'!E20)</f>
        <v>23</v>
      </c>
      <c r="F20" s="93">
        <f>SUM('【方向別】自動車交通量(1)'!F20,'【方向別】自動車交通量(5)'!F20,'【方向別】自動車交通量(9)'!F20,'【方向別】自動車交通量(14)'!F20)</f>
        <v>3</v>
      </c>
      <c r="G20" s="93">
        <f>SUM('【方向別】自動車交通量(1)'!G20,'【方向別】自動車交通量(5)'!G20,'【方向別】自動車交通量(9)'!G20,'【方向別】自動車交通量(14)'!G20)</f>
        <v>1</v>
      </c>
      <c r="H20" s="93">
        <f t="shared" si="0"/>
        <v>114</v>
      </c>
      <c r="I20" s="93">
        <f t="shared" si="1"/>
        <v>4</v>
      </c>
      <c r="J20" s="93">
        <f t="shared" si="2"/>
        <v>118</v>
      </c>
      <c r="K20" s="92">
        <f t="shared" si="3"/>
        <v>3.4</v>
      </c>
      <c r="L20" s="91">
        <f t="shared" si="4"/>
        <v>1.9</v>
      </c>
    </row>
    <row r="21" spans="2:12" ht="14.45" customHeight="1">
      <c r="B21" s="90" t="s">
        <v>153</v>
      </c>
      <c r="C21" s="89"/>
      <c r="D21" s="88">
        <f>SUM('【方向別】自動車交通量(1)'!D21,'【方向別】自動車交通量(5)'!D21,'【方向別】自動車交通量(9)'!D21,'【方向別】自動車交通量(14)'!D21)</f>
        <v>100</v>
      </c>
      <c r="E21" s="87">
        <f>SUM('【方向別】自動車交通量(1)'!E21,'【方向別】自動車交通量(5)'!E21,'【方向別】自動車交通量(9)'!E21,'【方向別】自動車交通量(14)'!E21)</f>
        <v>21</v>
      </c>
      <c r="F21" s="87">
        <f>SUM('【方向別】自動車交通量(1)'!F21,'【方向別】自動車交通量(5)'!F21,'【方向別】自動車交通量(9)'!F21,'【方向別】自動車交通量(14)'!F21)</f>
        <v>7</v>
      </c>
      <c r="G21" s="87">
        <f>SUM('【方向別】自動車交通量(1)'!G21,'【方向別】自動車交通量(5)'!G21,'【方向別】自動車交通量(9)'!G21,'【方向別】自動車交通量(14)'!G21)</f>
        <v>1</v>
      </c>
      <c r="H21" s="87">
        <f t="shared" si="0"/>
        <v>121</v>
      </c>
      <c r="I21" s="87">
        <f t="shared" si="1"/>
        <v>8</v>
      </c>
      <c r="J21" s="87">
        <f t="shared" si="2"/>
        <v>129</v>
      </c>
      <c r="K21" s="86">
        <f t="shared" si="3"/>
        <v>6.2</v>
      </c>
      <c r="L21" s="85">
        <f t="shared" si="4"/>
        <v>2.1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636</v>
      </c>
      <c r="E22" s="81">
        <f t="shared" si="5"/>
        <v>140</v>
      </c>
      <c r="F22" s="81">
        <f t="shared" si="5"/>
        <v>29</v>
      </c>
      <c r="G22" s="81">
        <f t="shared" si="5"/>
        <v>4</v>
      </c>
      <c r="H22" s="81">
        <f t="shared" si="5"/>
        <v>776</v>
      </c>
      <c r="I22" s="81">
        <f t="shared" si="5"/>
        <v>33</v>
      </c>
      <c r="J22" s="81">
        <f t="shared" si="5"/>
        <v>809</v>
      </c>
      <c r="K22" s="80">
        <f t="shared" si="3"/>
        <v>4.0999999999999996</v>
      </c>
      <c r="L22" s="79">
        <f t="shared" si="4"/>
        <v>13</v>
      </c>
    </row>
    <row r="23" spans="2:12" ht="14.45" customHeight="1" thickTop="1">
      <c r="B23" s="102" t="s">
        <v>110</v>
      </c>
      <c r="C23" s="101"/>
      <c r="D23" s="100">
        <f>SUM('【方向別】自動車交通量(1)'!D23,'【方向別】自動車交通量(5)'!D23,'【方向別】自動車交通量(9)'!D23,'【方向別】自動車交通量(14)'!D23)</f>
        <v>113</v>
      </c>
      <c r="E23" s="99">
        <f>SUM('【方向別】自動車交通量(1)'!E23,'【方向別】自動車交通量(5)'!E23,'【方向別】自動車交通量(9)'!E23,'【方向別】自動車交通量(14)'!E23)</f>
        <v>15</v>
      </c>
      <c r="F23" s="99">
        <f>SUM('【方向別】自動車交通量(1)'!F23,'【方向別】自動車交通量(5)'!F23,'【方向別】自動車交通量(9)'!F23,'【方向別】自動車交通量(14)'!F23)</f>
        <v>7</v>
      </c>
      <c r="G23" s="99">
        <f>SUM('【方向別】自動車交通量(1)'!G23,'【方向別】自動車交通量(5)'!G23,'【方向別】自動車交通量(9)'!G23,'【方向別】自動車交通量(14)'!G23)</f>
        <v>2</v>
      </c>
      <c r="H23" s="99">
        <f t="shared" ref="H23:H28" si="6">SUM(D23:E23)</f>
        <v>128</v>
      </c>
      <c r="I23" s="99">
        <f t="shared" ref="I23:I28" si="7">SUM(F23:G23)</f>
        <v>9</v>
      </c>
      <c r="J23" s="99">
        <f t="shared" ref="J23:J28" si="8">SUM(H23:I23)</f>
        <v>137</v>
      </c>
      <c r="K23" s="98">
        <f t="shared" si="3"/>
        <v>6.6</v>
      </c>
      <c r="L23" s="97">
        <f t="shared" si="4"/>
        <v>2.2000000000000002</v>
      </c>
    </row>
    <row r="24" spans="2:12" ht="14.45" customHeight="1">
      <c r="B24" s="96" t="s">
        <v>109</v>
      </c>
      <c r="C24" s="95"/>
      <c r="D24" s="94">
        <f>SUM('【方向別】自動車交通量(1)'!D24,'【方向別】自動車交通量(5)'!D24,'【方向別】自動車交通量(9)'!D24,'【方向別】自動車交通量(14)'!D24)</f>
        <v>66</v>
      </c>
      <c r="E24" s="93">
        <f>SUM('【方向別】自動車交通量(1)'!E24,'【方向別】自動車交通量(5)'!E24,'【方向別】自動車交通量(9)'!E24,'【方向別】自動車交通量(14)'!E24)</f>
        <v>16</v>
      </c>
      <c r="F24" s="93">
        <f>SUM('【方向別】自動車交通量(1)'!F24,'【方向別】自動車交通量(5)'!F24,'【方向別】自動車交通量(9)'!F24,'【方向別】自動車交通量(14)'!F24)</f>
        <v>10</v>
      </c>
      <c r="G24" s="93">
        <f>SUM('【方向別】自動車交通量(1)'!G24,'【方向別】自動車交通量(5)'!G24,'【方向別】自動車交通量(9)'!G24,'【方向別】自動車交通量(14)'!G24)</f>
        <v>0</v>
      </c>
      <c r="H24" s="93">
        <f t="shared" si="6"/>
        <v>82</v>
      </c>
      <c r="I24" s="93">
        <f t="shared" si="7"/>
        <v>10</v>
      </c>
      <c r="J24" s="93">
        <f t="shared" si="8"/>
        <v>92</v>
      </c>
      <c r="K24" s="92">
        <f t="shared" si="3"/>
        <v>10.9</v>
      </c>
      <c r="L24" s="91">
        <f t="shared" si="4"/>
        <v>1.5</v>
      </c>
    </row>
    <row r="25" spans="2:12" ht="14.45" customHeight="1">
      <c r="B25" s="96" t="s">
        <v>108</v>
      </c>
      <c r="C25" s="95"/>
      <c r="D25" s="94">
        <f>SUM('【方向別】自動車交通量(1)'!D25,'【方向別】自動車交通量(5)'!D25,'【方向別】自動車交通量(9)'!D25,'【方向別】自動車交通量(14)'!D25)</f>
        <v>63</v>
      </c>
      <c r="E25" s="93">
        <f>SUM('【方向別】自動車交通量(1)'!E25,'【方向別】自動車交通量(5)'!E25,'【方向別】自動車交通量(9)'!E25,'【方向別】自動車交通量(14)'!E25)</f>
        <v>14</v>
      </c>
      <c r="F25" s="93">
        <f>SUM('【方向別】自動車交通量(1)'!F25,'【方向別】自動車交通量(5)'!F25,'【方向別】自動車交通量(9)'!F25,'【方向別】自動車交通量(14)'!F25)</f>
        <v>4</v>
      </c>
      <c r="G25" s="93">
        <f>SUM('【方向別】自動車交通量(1)'!G25,'【方向別】自動車交通量(5)'!G25,'【方向別】自動車交通量(9)'!G25,'【方向別】自動車交通量(14)'!G25)</f>
        <v>3</v>
      </c>
      <c r="H25" s="93">
        <f t="shared" si="6"/>
        <v>77</v>
      </c>
      <c r="I25" s="93">
        <f t="shared" si="7"/>
        <v>7</v>
      </c>
      <c r="J25" s="93">
        <f t="shared" si="8"/>
        <v>84</v>
      </c>
      <c r="K25" s="92">
        <f t="shared" si="3"/>
        <v>8.3000000000000007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f>SUM('【方向別】自動車交通量(1)'!D26,'【方向別】自動車交通量(5)'!D26,'【方向別】自動車交通量(9)'!D26,'【方向別】自動車交通量(14)'!D26)</f>
        <v>85</v>
      </c>
      <c r="E26" s="93">
        <f>SUM('【方向別】自動車交通量(1)'!E26,'【方向別】自動車交通量(5)'!E26,'【方向別】自動車交通量(9)'!E26,'【方向別】自動車交通量(14)'!E26)</f>
        <v>17</v>
      </c>
      <c r="F26" s="93">
        <f>SUM('【方向別】自動車交通量(1)'!F26,'【方向別】自動車交通量(5)'!F26,'【方向別】自動車交通量(9)'!F26,'【方向別】自動車交通量(14)'!F26)</f>
        <v>12</v>
      </c>
      <c r="G26" s="93">
        <f>SUM('【方向別】自動車交通量(1)'!G26,'【方向別】自動車交通量(5)'!G26,'【方向別】自動車交通量(9)'!G26,'【方向別】自動車交通量(14)'!G26)</f>
        <v>0</v>
      </c>
      <c r="H26" s="93">
        <f t="shared" si="6"/>
        <v>102</v>
      </c>
      <c r="I26" s="93">
        <f t="shared" si="7"/>
        <v>12</v>
      </c>
      <c r="J26" s="93">
        <f t="shared" si="8"/>
        <v>114</v>
      </c>
      <c r="K26" s="92">
        <f t="shared" si="3"/>
        <v>10.5</v>
      </c>
      <c r="L26" s="91">
        <f t="shared" si="4"/>
        <v>1.8</v>
      </c>
    </row>
    <row r="27" spans="2:12" ht="14.45" customHeight="1">
      <c r="B27" s="96" t="s">
        <v>106</v>
      </c>
      <c r="C27" s="95"/>
      <c r="D27" s="94">
        <f>SUM('【方向別】自動車交通量(1)'!D27,'【方向別】自動車交通量(5)'!D27,'【方向別】自動車交通量(9)'!D27,'【方向別】自動車交通量(14)'!D27)</f>
        <v>71</v>
      </c>
      <c r="E27" s="93">
        <f>SUM('【方向別】自動車交通量(1)'!E27,'【方向別】自動車交通量(5)'!E27,'【方向別】自動車交通量(9)'!E27,'【方向別】自動車交通量(14)'!E27)</f>
        <v>6</v>
      </c>
      <c r="F27" s="93">
        <f>SUM('【方向別】自動車交通量(1)'!F27,'【方向別】自動車交通量(5)'!F27,'【方向別】自動車交通量(9)'!F27,'【方向別】自動車交通量(14)'!F27)</f>
        <v>10</v>
      </c>
      <c r="G27" s="93">
        <f>SUM('【方向別】自動車交通量(1)'!G27,'【方向別】自動車交通量(5)'!G27,'【方向別】自動車交通量(9)'!G27,'【方向別】自動車交通量(14)'!G27)</f>
        <v>0</v>
      </c>
      <c r="H27" s="93">
        <f t="shared" si="6"/>
        <v>77</v>
      </c>
      <c r="I27" s="93">
        <f t="shared" si="7"/>
        <v>10</v>
      </c>
      <c r="J27" s="93">
        <f t="shared" si="8"/>
        <v>87</v>
      </c>
      <c r="K27" s="92">
        <f t="shared" si="3"/>
        <v>11.5</v>
      </c>
      <c r="L27" s="91">
        <f t="shared" si="4"/>
        <v>1.4</v>
      </c>
    </row>
    <row r="28" spans="2:12" ht="14.45" customHeight="1">
      <c r="B28" s="90" t="s">
        <v>152</v>
      </c>
      <c r="C28" s="89"/>
      <c r="D28" s="88">
        <f>SUM('【方向別】自動車交通量(1)'!D28,'【方向別】自動車交通量(5)'!D28,'【方向別】自動車交通量(9)'!D28,'【方向別】自動車交通量(14)'!D28)</f>
        <v>82</v>
      </c>
      <c r="E28" s="87">
        <f>SUM('【方向別】自動車交通量(1)'!E28,'【方向別】自動車交通量(5)'!E28,'【方向別】自動車交通量(9)'!E28,'【方向別】自動車交通量(14)'!E28)</f>
        <v>14</v>
      </c>
      <c r="F28" s="87">
        <f>SUM('【方向別】自動車交通量(1)'!F28,'【方向別】自動車交通量(5)'!F28,'【方向別】自動車交通量(9)'!F28,'【方向別】自動車交通量(14)'!F28)</f>
        <v>16</v>
      </c>
      <c r="G28" s="87">
        <f>SUM('【方向別】自動車交通量(1)'!G28,'【方向別】自動車交通量(5)'!G28,'【方向別】自動車交通量(9)'!G28,'【方向別】自動車交通量(14)'!G28)</f>
        <v>0</v>
      </c>
      <c r="H28" s="87">
        <f t="shared" si="6"/>
        <v>96</v>
      </c>
      <c r="I28" s="87">
        <f t="shared" si="7"/>
        <v>16</v>
      </c>
      <c r="J28" s="87">
        <f t="shared" si="8"/>
        <v>112</v>
      </c>
      <c r="K28" s="86">
        <f t="shared" si="3"/>
        <v>14.3</v>
      </c>
      <c r="L28" s="85">
        <f t="shared" si="4"/>
        <v>1.8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480</v>
      </c>
      <c r="E29" s="81">
        <f t="shared" si="9"/>
        <v>82</v>
      </c>
      <c r="F29" s="81">
        <f t="shared" si="9"/>
        <v>59</v>
      </c>
      <c r="G29" s="81">
        <f t="shared" si="9"/>
        <v>5</v>
      </c>
      <c r="H29" s="81">
        <f t="shared" si="9"/>
        <v>562</v>
      </c>
      <c r="I29" s="81">
        <f t="shared" si="9"/>
        <v>64</v>
      </c>
      <c r="J29" s="81">
        <f t="shared" si="9"/>
        <v>626</v>
      </c>
      <c r="K29" s="80">
        <f t="shared" si="3"/>
        <v>10.199999999999999</v>
      </c>
      <c r="L29" s="79">
        <f t="shared" si="4"/>
        <v>10.1</v>
      </c>
    </row>
    <row r="30" spans="2:12" ht="14.45" customHeight="1" thickTop="1">
      <c r="B30" s="110" t="s">
        <v>102</v>
      </c>
      <c r="C30" s="109"/>
      <c r="D30" s="76">
        <f>SUM('【方向別】自動車交通量(1)'!D30,'【方向別】自動車交通量(5)'!D30,'【方向別】自動車交通量(9)'!D30,'【方向別】自動車交通量(14)'!D30)</f>
        <v>395</v>
      </c>
      <c r="E30" s="75">
        <f>SUM('【方向別】自動車交通量(1)'!E30,'【方向別】自動車交通量(5)'!E30,'【方向別】自動車交通量(9)'!E30,'【方向別】自動車交通量(14)'!E30)</f>
        <v>82</v>
      </c>
      <c r="F30" s="75">
        <f>SUM('【方向別】自動車交通量(1)'!F30,'【方向別】自動車交通量(5)'!F30,'【方向別】自動車交通量(9)'!F30,'【方向別】自動車交通量(14)'!F30)</f>
        <v>75</v>
      </c>
      <c r="G30" s="75">
        <f>SUM('【方向別】自動車交通量(1)'!G30,'【方向別】自動車交通量(5)'!G30,'【方向別】自動車交通量(9)'!G30,'【方向別】自動車交通量(14)'!G30)</f>
        <v>3</v>
      </c>
      <c r="H30" s="75">
        <f t="shared" ref="H30:H43" si="10">SUM(D30:E30)</f>
        <v>477</v>
      </c>
      <c r="I30" s="75">
        <f t="shared" ref="I30:I43" si="11">SUM(F30:G30)</f>
        <v>78</v>
      </c>
      <c r="J30" s="75">
        <f t="shared" ref="J30:J43" si="12">SUM(H30:I30)</f>
        <v>555</v>
      </c>
      <c r="K30" s="74">
        <f t="shared" si="3"/>
        <v>14.1</v>
      </c>
      <c r="L30" s="73">
        <f t="shared" si="4"/>
        <v>8.9</v>
      </c>
    </row>
    <row r="31" spans="2:12" ht="14.45" customHeight="1">
      <c r="B31" s="108" t="s">
        <v>139</v>
      </c>
      <c r="C31" s="107"/>
      <c r="D31" s="106">
        <f>SUM('【方向別】自動車交通量(1)'!D31,'【方向別】自動車交通量(5)'!D31,'【方向別】自動車交通量(9)'!D31,'【方向別】自動車交通量(14)'!D31)</f>
        <v>357</v>
      </c>
      <c r="E31" s="105">
        <f>SUM('【方向別】自動車交通量(1)'!E31,'【方向別】自動車交通量(5)'!E31,'【方向別】自動車交通量(9)'!E31,'【方向別】自動車交通量(14)'!E31)</f>
        <v>76</v>
      </c>
      <c r="F31" s="105">
        <f>SUM('【方向別】自動車交通量(1)'!F31,'【方向別】自動車交通量(5)'!F31,'【方向別】自動車交通量(9)'!F31,'【方向別】自動車交通量(14)'!F31)</f>
        <v>60</v>
      </c>
      <c r="G31" s="105">
        <f>SUM('【方向別】自動車交通量(1)'!G31,'【方向別】自動車交通量(5)'!G31,'【方向別】自動車交通量(9)'!G31,'【方向別】自動車交通量(14)'!G31)</f>
        <v>0</v>
      </c>
      <c r="H31" s="105">
        <f t="shared" si="10"/>
        <v>433</v>
      </c>
      <c r="I31" s="105">
        <f t="shared" si="11"/>
        <v>60</v>
      </c>
      <c r="J31" s="105">
        <f t="shared" si="12"/>
        <v>493</v>
      </c>
      <c r="K31" s="104">
        <f t="shared" si="3"/>
        <v>12.2</v>
      </c>
      <c r="L31" s="103">
        <f t="shared" si="4"/>
        <v>7.9</v>
      </c>
    </row>
    <row r="32" spans="2:12" ht="14.45" customHeight="1">
      <c r="B32" s="108" t="s">
        <v>137</v>
      </c>
      <c r="C32" s="107"/>
      <c r="D32" s="106">
        <f>SUM('【方向別】自動車交通量(1)'!D32,'【方向別】自動車交通量(5)'!D32,'【方向別】自動車交通量(9)'!D32,'【方向別】自動車交通量(14)'!D32)</f>
        <v>356</v>
      </c>
      <c r="E32" s="105">
        <f>SUM('【方向別】自動車交通量(1)'!E32,'【方向別】自動車交通量(5)'!E32,'【方向別】自動車交通量(9)'!E32,'【方向別】自動車交通量(14)'!E32)</f>
        <v>81</v>
      </c>
      <c r="F32" s="105">
        <f>SUM('【方向別】自動車交通量(1)'!F32,'【方向別】自動車交通量(5)'!F32,'【方向別】自動車交通量(9)'!F32,'【方向別】自動車交通量(14)'!F32)</f>
        <v>72</v>
      </c>
      <c r="G32" s="105">
        <f>SUM('【方向別】自動車交通量(1)'!G32,'【方向別】自動車交通量(5)'!G32,'【方向別】自動車交通量(9)'!G32,'【方向別】自動車交通量(14)'!G32)</f>
        <v>3</v>
      </c>
      <c r="H32" s="105">
        <f t="shared" si="10"/>
        <v>437</v>
      </c>
      <c r="I32" s="105">
        <f t="shared" si="11"/>
        <v>75</v>
      </c>
      <c r="J32" s="105">
        <f t="shared" si="12"/>
        <v>512</v>
      </c>
      <c r="K32" s="104">
        <f t="shared" si="3"/>
        <v>14.6</v>
      </c>
      <c r="L32" s="103">
        <f t="shared" si="4"/>
        <v>8.1999999999999993</v>
      </c>
    </row>
    <row r="33" spans="2:12" ht="14.45" customHeight="1">
      <c r="B33" s="108" t="s">
        <v>98</v>
      </c>
      <c r="C33" s="107"/>
      <c r="D33" s="106">
        <f>SUM('【方向別】自動車交通量(1)'!D33,'【方向別】自動車交通量(5)'!D33,'【方向別】自動車交通量(9)'!D33,'【方向別】自動車交通量(14)'!D33)</f>
        <v>362</v>
      </c>
      <c r="E33" s="105">
        <f>SUM('【方向別】自動車交通量(1)'!E33,'【方向別】自動車交通量(5)'!E33,'【方向別】自動車交通量(9)'!E33,'【方向別】自動車交通量(14)'!E33)</f>
        <v>72</v>
      </c>
      <c r="F33" s="105">
        <f>SUM('【方向別】自動車交通量(1)'!F33,'【方向別】自動車交通量(5)'!F33,'【方向別】自動車交通量(9)'!F33,'【方向別】自動車交通量(14)'!F33)</f>
        <v>51</v>
      </c>
      <c r="G33" s="105">
        <f>SUM('【方向別】自動車交通量(1)'!G33,'【方向別】自動車交通量(5)'!G33,'【方向別】自動車交通量(9)'!G33,'【方向別】自動車交通量(14)'!G33)</f>
        <v>3</v>
      </c>
      <c r="H33" s="105">
        <f t="shared" si="10"/>
        <v>434</v>
      </c>
      <c r="I33" s="105">
        <f t="shared" si="11"/>
        <v>54</v>
      </c>
      <c r="J33" s="105">
        <f t="shared" si="12"/>
        <v>488</v>
      </c>
      <c r="K33" s="104">
        <f t="shared" si="3"/>
        <v>11.1</v>
      </c>
      <c r="L33" s="103">
        <f t="shared" si="4"/>
        <v>7.9</v>
      </c>
    </row>
    <row r="34" spans="2:12" ht="14.45" customHeight="1">
      <c r="B34" s="108" t="s">
        <v>96</v>
      </c>
      <c r="C34" s="107"/>
      <c r="D34" s="106">
        <f>SUM('【方向別】自動車交通量(1)'!D34,'【方向別】自動車交通量(5)'!D34,'【方向別】自動車交通量(9)'!D34,'【方向別】自動車交通量(14)'!D34)</f>
        <v>264</v>
      </c>
      <c r="E34" s="105">
        <f>SUM('【方向別】自動車交通量(1)'!E34,'【方向別】自動車交通量(5)'!E34,'【方向別】自動車交通量(9)'!E34,'【方向別】自動車交通量(14)'!E34)</f>
        <v>80</v>
      </c>
      <c r="F34" s="105">
        <f>SUM('【方向別】自動車交通量(1)'!F34,'【方向別】自動車交通量(5)'!F34,'【方向別】自動車交通量(9)'!F34,'【方向別】自動車交通量(14)'!F34)</f>
        <v>64</v>
      </c>
      <c r="G34" s="105">
        <f>SUM('【方向別】自動車交通量(1)'!G34,'【方向別】自動車交通量(5)'!G34,'【方向別】自動車交通量(9)'!G34,'【方向別】自動車交通量(14)'!G34)</f>
        <v>4</v>
      </c>
      <c r="H34" s="105">
        <f t="shared" si="10"/>
        <v>344</v>
      </c>
      <c r="I34" s="105">
        <f t="shared" si="11"/>
        <v>68</v>
      </c>
      <c r="J34" s="105">
        <f t="shared" si="12"/>
        <v>412</v>
      </c>
      <c r="K34" s="104">
        <f t="shared" si="3"/>
        <v>16.5</v>
      </c>
      <c r="L34" s="103">
        <f t="shared" si="4"/>
        <v>6.6</v>
      </c>
    </row>
    <row r="35" spans="2:12" ht="14.45" customHeight="1">
      <c r="B35" s="108" t="s">
        <v>94</v>
      </c>
      <c r="C35" s="107"/>
      <c r="D35" s="106">
        <f>SUM('【方向別】自動車交通量(1)'!D35,'【方向別】自動車交通量(5)'!D35,'【方向別】自動車交通量(9)'!D35,'【方向別】自動車交通量(14)'!D35)</f>
        <v>296</v>
      </c>
      <c r="E35" s="105">
        <f>SUM('【方向別】自動車交通量(1)'!E35,'【方向別】自動車交通量(5)'!E35,'【方向別】自動車交通量(9)'!E35,'【方向別】自動車交通量(14)'!E35)</f>
        <v>77</v>
      </c>
      <c r="F35" s="105">
        <f>SUM('【方向別】自動車交通量(1)'!F35,'【方向別】自動車交通量(5)'!F35,'【方向別】自動車交通量(9)'!F35,'【方向別】自動車交通量(14)'!F35)</f>
        <v>56</v>
      </c>
      <c r="G35" s="105">
        <f>SUM('【方向別】自動車交通量(1)'!G35,'【方向別】自動車交通量(5)'!G35,'【方向別】自動車交通量(9)'!G35,'【方向別】自動車交通量(14)'!G35)</f>
        <v>3</v>
      </c>
      <c r="H35" s="105">
        <f t="shared" si="10"/>
        <v>373</v>
      </c>
      <c r="I35" s="105">
        <f t="shared" si="11"/>
        <v>59</v>
      </c>
      <c r="J35" s="105">
        <f t="shared" si="12"/>
        <v>432</v>
      </c>
      <c r="K35" s="104">
        <f t="shared" si="3"/>
        <v>13.7</v>
      </c>
      <c r="L35" s="103">
        <f t="shared" si="4"/>
        <v>7</v>
      </c>
    </row>
    <row r="36" spans="2:12" ht="14.45" customHeight="1">
      <c r="B36" s="108" t="s">
        <v>92</v>
      </c>
      <c r="C36" s="107"/>
      <c r="D36" s="106">
        <f>SUM('【方向別】自動車交通量(1)'!D36,'【方向別】自動車交通量(5)'!D36,'【方向別】自動車交通量(9)'!D36,'【方向別】自動車交通量(14)'!D36)</f>
        <v>297</v>
      </c>
      <c r="E36" s="105">
        <f>SUM('【方向別】自動車交通量(1)'!E36,'【方向別】自動車交通量(5)'!E36,'【方向別】自動車交通量(9)'!E36,'【方向別】自動車交通量(14)'!E36)</f>
        <v>67</v>
      </c>
      <c r="F36" s="105">
        <f>SUM('【方向別】自動車交通量(1)'!F36,'【方向別】自動車交通量(5)'!F36,'【方向別】自動車交通量(9)'!F36,'【方向別】自動車交通量(14)'!F36)</f>
        <v>49</v>
      </c>
      <c r="G36" s="105">
        <f>SUM('【方向別】自動車交通量(1)'!G36,'【方向別】自動車交通量(5)'!G36,'【方向別】自動車交通量(9)'!G36,'【方向別】自動車交通量(14)'!G36)</f>
        <v>4</v>
      </c>
      <c r="H36" s="105">
        <f t="shared" si="10"/>
        <v>364</v>
      </c>
      <c r="I36" s="105">
        <f t="shared" si="11"/>
        <v>53</v>
      </c>
      <c r="J36" s="105">
        <f t="shared" si="12"/>
        <v>417</v>
      </c>
      <c r="K36" s="104">
        <f t="shared" si="3"/>
        <v>12.7</v>
      </c>
      <c r="L36" s="103">
        <f t="shared" si="4"/>
        <v>6.7</v>
      </c>
    </row>
    <row r="37" spans="2:12" ht="14.45" customHeight="1">
      <c r="B37" s="108" t="s">
        <v>90</v>
      </c>
      <c r="C37" s="107"/>
      <c r="D37" s="106">
        <f>SUM('【方向別】自動車交通量(1)'!D37,'【方向別】自動車交通量(5)'!D37,'【方向別】自動車交通量(9)'!D37,'【方向別】自動車交通量(14)'!D37)</f>
        <v>361</v>
      </c>
      <c r="E37" s="105">
        <f>SUM('【方向別】自動車交通量(1)'!E37,'【方向別】自動車交通量(5)'!E37,'【方向別】自動車交通量(9)'!E37,'【方向別】自動車交通量(14)'!E37)</f>
        <v>78</v>
      </c>
      <c r="F37" s="105">
        <f>SUM('【方向別】自動車交通量(1)'!F37,'【方向別】自動車交通量(5)'!F37,'【方向別】自動車交通量(9)'!F37,'【方向別】自動車交通量(14)'!F37)</f>
        <v>40</v>
      </c>
      <c r="G37" s="105">
        <f>SUM('【方向別】自動車交通量(1)'!G37,'【方向別】自動車交通量(5)'!G37,'【方向別】自動車交通量(9)'!G37,'【方向別】自動車交通量(14)'!G37)</f>
        <v>2</v>
      </c>
      <c r="H37" s="105">
        <f t="shared" si="10"/>
        <v>439</v>
      </c>
      <c r="I37" s="105">
        <f t="shared" si="11"/>
        <v>42</v>
      </c>
      <c r="J37" s="105">
        <f t="shared" si="12"/>
        <v>481</v>
      </c>
      <c r="K37" s="104">
        <f t="shared" si="3"/>
        <v>8.6999999999999993</v>
      </c>
      <c r="L37" s="103">
        <f t="shared" si="4"/>
        <v>7.7</v>
      </c>
    </row>
    <row r="38" spans="2:12" ht="14.45" customHeight="1">
      <c r="B38" s="102" t="s">
        <v>89</v>
      </c>
      <c r="C38" s="101"/>
      <c r="D38" s="100">
        <f>SUM('【方向別】自動車交通量(1)'!D38,'【方向別】自動車交通量(5)'!D38,'【方向別】自動車交通量(9)'!D38,'【方向別】自動車交通量(14)'!D38)</f>
        <v>58</v>
      </c>
      <c r="E38" s="99">
        <f>SUM('【方向別】自動車交通量(1)'!E38,'【方向別】自動車交通量(5)'!E38,'【方向別】自動車交通量(9)'!E38,'【方向別】自動車交通量(14)'!E38)</f>
        <v>9</v>
      </c>
      <c r="F38" s="99">
        <f>SUM('【方向別】自動車交通量(1)'!F38,'【方向別】自動車交通量(5)'!F38,'【方向別】自動車交通量(9)'!F38,'【方向別】自動車交通量(14)'!F38)</f>
        <v>11</v>
      </c>
      <c r="G38" s="99">
        <f>SUM('【方向別】自動車交通量(1)'!G38,'【方向別】自動車交通量(5)'!G38,'【方向別】自動車交通量(9)'!G38,'【方向別】自動車交通量(14)'!G38)</f>
        <v>2</v>
      </c>
      <c r="H38" s="99">
        <f t="shared" si="10"/>
        <v>67</v>
      </c>
      <c r="I38" s="99">
        <f t="shared" si="11"/>
        <v>13</v>
      </c>
      <c r="J38" s="99">
        <f t="shared" si="12"/>
        <v>80</v>
      </c>
      <c r="K38" s="98">
        <f t="shared" si="3"/>
        <v>16.3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f>SUM('【方向別】自動車交通量(1)'!D39,'【方向別】自動車交通量(5)'!D39,'【方向別】自動車交通量(9)'!D39,'【方向別】自動車交通量(14)'!D39)</f>
        <v>67</v>
      </c>
      <c r="E39" s="93">
        <f>SUM('【方向別】自動車交通量(1)'!E39,'【方向別】自動車交通量(5)'!E39,'【方向別】自動車交通量(9)'!E39,'【方向別】自動車交通量(14)'!E39)</f>
        <v>18</v>
      </c>
      <c r="F39" s="93">
        <f>SUM('【方向別】自動車交通量(1)'!F39,'【方向別】自動車交通量(5)'!F39,'【方向別】自動車交通量(9)'!F39,'【方向別】自動車交通量(14)'!F39)</f>
        <v>3</v>
      </c>
      <c r="G39" s="93">
        <f>SUM('【方向別】自動車交通量(1)'!G39,'【方向別】自動車交通量(5)'!G39,'【方向別】自動車交通量(9)'!G39,'【方向別】自動車交通量(14)'!G39)</f>
        <v>0</v>
      </c>
      <c r="H39" s="93">
        <f t="shared" si="10"/>
        <v>85</v>
      </c>
      <c r="I39" s="93">
        <f t="shared" si="11"/>
        <v>3</v>
      </c>
      <c r="J39" s="93">
        <f t="shared" si="12"/>
        <v>88</v>
      </c>
      <c r="K39" s="92">
        <f t="shared" si="3"/>
        <v>3.4</v>
      </c>
      <c r="L39" s="91">
        <f t="shared" si="4"/>
        <v>1.4</v>
      </c>
    </row>
    <row r="40" spans="2:12" ht="14.45" customHeight="1">
      <c r="B40" s="96" t="s">
        <v>87</v>
      </c>
      <c r="C40" s="95"/>
      <c r="D40" s="94">
        <f>SUM('【方向別】自動車交通量(1)'!D40,'【方向別】自動車交通量(5)'!D40,'【方向別】自動車交通量(9)'!D40,'【方向別】自動車交通量(14)'!D40)</f>
        <v>74</v>
      </c>
      <c r="E40" s="93">
        <f>SUM('【方向別】自動車交通量(1)'!E40,'【方向別】自動車交通量(5)'!E40,'【方向別】自動車交通量(9)'!E40,'【方向別】自動車交通量(14)'!E40)</f>
        <v>10</v>
      </c>
      <c r="F40" s="93">
        <f>SUM('【方向別】自動車交通量(1)'!F40,'【方向別】自動車交通量(5)'!F40,'【方向別】自動車交通量(9)'!F40,'【方向別】自動車交通量(14)'!F40)</f>
        <v>2</v>
      </c>
      <c r="G40" s="93">
        <f>SUM('【方向別】自動車交通量(1)'!G40,'【方向別】自動車交通量(5)'!G40,'【方向別】自動車交通量(9)'!G40,'【方向別】自動車交通量(14)'!G40)</f>
        <v>0</v>
      </c>
      <c r="H40" s="93">
        <f t="shared" si="10"/>
        <v>84</v>
      </c>
      <c r="I40" s="93">
        <f t="shared" si="11"/>
        <v>2</v>
      </c>
      <c r="J40" s="93">
        <f t="shared" si="12"/>
        <v>86</v>
      </c>
      <c r="K40" s="92">
        <f t="shared" si="3"/>
        <v>2.2999999999999998</v>
      </c>
      <c r="L40" s="91">
        <f t="shared" si="4"/>
        <v>1.4</v>
      </c>
    </row>
    <row r="41" spans="2:12" ht="14.45" customHeight="1">
      <c r="B41" s="96" t="s">
        <v>86</v>
      </c>
      <c r="C41" s="95"/>
      <c r="D41" s="94">
        <f>SUM('【方向別】自動車交通量(1)'!D41,'【方向別】自動車交通量(5)'!D41,'【方向別】自動車交通量(9)'!D41,'【方向別】自動車交通量(14)'!D41)</f>
        <v>81</v>
      </c>
      <c r="E41" s="93">
        <f>SUM('【方向別】自動車交通量(1)'!E41,'【方向別】自動車交通量(5)'!E41,'【方向別】自動車交通量(9)'!E41,'【方向別】自動車交通量(14)'!E41)</f>
        <v>11</v>
      </c>
      <c r="F41" s="93">
        <f>SUM('【方向別】自動車交通量(1)'!F41,'【方向別】自動車交通量(5)'!F41,'【方向別】自動車交通量(9)'!F41,'【方向別】自動車交通量(14)'!F41)</f>
        <v>5</v>
      </c>
      <c r="G41" s="93">
        <f>SUM('【方向別】自動車交通量(1)'!G41,'【方向別】自動車交通量(5)'!G41,'【方向別】自動車交通量(9)'!G41,'【方向別】自動車交通量(14)'!G41)</f>
        <v>0</v>
      </c>
      <c r="H41" s="93">
        <f t="shared" si="10"/>
        <v>92</v>
      </c>
      <c r="I41" s="93">
        <f t="shared" si="11"/>
        <v>5</v>
      </c>
      <c r="J41" s="93">
        <f t="shared" si="12"/>
        <v>97</v>
      </c>
      <c r="K41" s="92">
        <f t="shared" si="3"/>
        <v>5.2</v>
      </c>
      <c r="L41" s="91">
        <f t="shared" si="4"/>
        <v>1.6</v>
      </c>
    </row>
    <row r="42" spans="2:12" ht="14.45" customHeight="1">
      <c r="B42" s="96" t="s">
        <v>85</v>
      </c>
      <c r="C42" s="95"/>
      <c r="D42" s="94">
        <f>SUM('【方向別】自動車交通量(1)'!D42,'【方向別】自動車交通量(5)'!D42,'【方向別】自動車交通量(9)'!D42,'【方向別】自動車交通量(14)'!D42)</f>
        <v>83</v>
      </c>
      <c r="E42" s="93">
        <f>SUM('【方向別】自動車交通量(1)'!E42,'【方向別】自動車交通量(5)'!E42,'【方向別】自動車交通量(9)'!E42,'【方向別】自動車交通量(14)'!E42)</f>
        <v>8</v>
      </c>
      <c r="F42" s="93">
        <f>SUM('【方向別】自動車交通量(1)'!F42,'【方向別】自動車交通量(5)'!F42,'【方向別】自動車交通量(9)'!F42,'【方向別】自動車交通量(14)'!F42)</f>
        <v>5</v>
      </c>
      <c r="G42" s="93">
        <f>SUM('【方向別】自動車交通量(1)'!G42,'【方向別】自動車交通量(5)'!G42,'【方向別】自動車交通量(9)'!G42,'【方向別】自動車交通量(14)'!G42)</f>
        <v>0</v>
      </c>
      <c r="H42" s="93">
        <f t="shared" si="10"/>
        <v>91</v>
      </c>
      <c r="I42" s="93">
        <f t="shared" si="11"/>
        <v>5</v>
      </c>
      <c r="J42" s="93">
        <f t="shared" si="12"/>
        <v>96</v>
      </c>
      <c r="K42" s="92">
        <f t="shared" si="3"/>
        <v>5.2</v>
      </c>
      <c r="L42" s="91">
        <f t="shared" si="4"/>
        <v>1.5</v>
      </c>
    </row>
    <row r="43" spans="2:12" ht="14.45" customHeight="1">
      <c r="B43" s="90" t="s">
        <v>151</v>
      </c>
      <c r="C43" s="89"/>
      <c r="D43" s="88">
        <f>SUM('【方向別】自動車交通量(1)'!D43,'【方向別】自動車交通量(5)'!D43,'【方向別】自動車交通量(9)'!D43,'【方向別】自動車交通量(14)'!D43)</f>
        <v>72</v>
      </c>
      <c r="E43" s="87">
        <f>SUM('【方向別】自動車交通量(1)'!E43,'【方向別】自動車交通量(5)'!E43,'【方向別】自動車交通量(9)'!E43,'【方向別】自動車交通量(14)'!E43)</f>
        <v>8</v>
      </c>
      <c r="F43" s="87">
        <f>SUM('【方向別】自動車交通量(1)'!F43,'【方向別】自動車交通量(5)'!F43,'【方向別】自動車交通量(9)'!F43,'【方向別】自動車交通量(14)'!F43)</f>
        <v>3</v>
      </c>
      <c r="G43" s="87">
        <f>SUM('【方向別】自動車交通量(1)'!G43,'【方向別】自動車交通量(5)'!G43,'【方向別】自動車交通量(9)'!G43,'【方向別】自動車交通量(14)'!G43)</f>
        <v>1</v>
      </c>
      <c r="H43" s="87">
        <f t="shared" si="10"/>
        <v>80</v>
      </c>
      <c r="I43" s="87">
        <f t="shared" si="11"/>
        <v>4</v>
      </c>
      <c r="J43" s="87">
        <f t="shared" si="12"/>
        <v>84</v>
      </c>
      <c r="K43" s="86">
        <f t="shared" si="3"/>
        <v>4.8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435</v>
      </c>
      <c r="E44" s="81">
        <f t="shared" si="13"/>
        <v>64</v>
      </c>
      <c r="F44" s="81">
        <f t="shared" si="13"/>
        <v>29</v>
      </c>
      <c r="G44" s="81">
        <f t="shared" si="13"/>
        <v>3</v>
      </c>
      <c r="H44" s="81">
        <f t="shared" si="13"/>
        <v>499</v>
      </c>
      <c r="I44" s="81">
        <f t="shared" si="13"/>
        <v>32</v>
      </c>
      <c r="J44" s="81">
        <f t="shared" si="13"/>
        <v>531</v>
      </c>
      <c r="K44" s="80">
        <f t="shared" si="3"/>
        <v>6</v>
      </c>
      <c r="L44" s="79">
        <f t="shared" si="4"/>
        <v>8.5</v>
      </c>
    </row>
    <row r="45" spans="2:12" ht="14.45" customHeight="1" thickTop="1">
      <c r="B45" s="102" t="s">
        <v>82</v>
      </c>
      <c r="C45" s="101"/>
      <c r="D45" s="100">
        <f>SUM('【方向別】自動車交通量(1)'!D45,'【方向別】自動車交通量(5)'!D45,'【方向別】自動車交通量(9)'!D45,'【方向別】自動車交通量(14)'!D45)</f>
        <v>63</v>
      </c>
      <c r="E45" s="99">
        <f>SUM('【方向別】自動車交通量(1)'!E45,'【方向別】自動車交通量(5)'!E45,'【方向別】自動車交通量(9)'!E45,'【方向別】自動車交通量(14)'!E45)</f>
        <v>11</v>
      </c>
      <c r="F45" s="99">
        <f>SUM('【方向別】自動車交通量(1)'!F45,'【方向別】自動車交通量(5)'!F45,'【方向別】自動車交通量(9)'!F45,'【方向別】自動車交通量(14)'!F45)</f>
        <v>1</v>
      </c>
      <c r="G45" s="99">
        <f>SUM('【方向別】自動車交通量(1)'!G45,'【方向別】自動車交通量(5)'!G45,'【方向別】自動車交通量(9)'!G45,'【方向別】自動車交通量(14)'!G45)</f>
        <v>1</v>
      </c>
      <c r="H45" s="99">
        <f t="shared" ref="H45:H50" si="14">SUM(D45:E45)</f>
        <v>74</v>
      </c>
      <c r="I45" s="99">
        <f t="shared" ref="I45:I50" si="15">SUM(F45:G45)</f>
        <v>2</v>
      </c>
      <c r="J45" s="99">
        <f t="shared" ref="J45:J50" si="16">SUM(H45:I45)</f>
        <v>76</v>
      </c>
      <c r="K45" s="98">
        <f t="shared" si="3"/>
        <v>2.6</v>
      </c>
      <c r="L45" s="97">
        <f t="shared" si="4"/>
        <v>1.2</v>
      </c>
    </row>
    <row r="46" spans="2:12" ht="14.45" customHeight="1">
      <c r="B46" s="96" t="s">
        <v>81</v>
      </c>
      <c r="C46" s="95"/>
      <c r="D46" s="94">
        <f>SUM('【方向別】自動車交通量(1)'!D46,'【方向別】自動車交通量(5)'!D46,'【方向別】自動車交通量(9)'!D46,'【方向別】自動車交通量(14)'!D46)</f>
        <v>51</v>
      </c>
      <c r="E46" s="93">
        <f>SUM('【方向別】自動車交通量(1)'!E46,'【方向別】自動車交通量(5)'!E46,'【方向別】自動車交通量(9)'!E46,'【方向別】自動車交通量(14)'!E46)</f>
        <v>12</v>
      </c>
      <c r="F46" s="93">
        <f>SUM('【方向別】自動車交通量(1)'!F46,'【方向別】自動車交通量(5)'!F46,'【方向別】自動車交通量(9)'!F46,'【方向別】自動車交通量(14)'!F46)</f>
        <v>4</v>
      </c>
      <c r="G46" s="93">
        <f>SUM('【方向別】自動車交通量(1)'!G46,'【方向別】自動車交通量(5)'!G46,'【方向別】自動車交通量(9)'!G46,'【方向別】自動車交通量(14)'!G46)</f>
        <v>0</v>
      </c>
      <c r="H46" s="93">
        <f t="shared" si="14"/>
        <v>63</v>
      </c>
      <c r="I46" s="93">
        <f t="shared" si="15"/>
        <v>4</v>
      </c>
      <c r="J46" s="93">
        <f t="shared" si="16"/>
        <v>67</v>
      </c>
      <c r="K46" s="92">
        <f t="shared" si="3"/>
        <v>6</v>
      </c>
      <c r="L46" s="91">
        <f t="shared" si="4"/>
        <v>1.1000000000000001</v>
      </c>
    </row>
    <row r="47" spans="2:12" ht="14.45" customHeight="1">
      <c r="B47" s="96" t="s">
        <v>80</v>
      </c>
      <c r="C47" s="95"/>
      <c r="D47" s="94">
        <f>SUM('【方向別】自動車交通量(1)'!D47,'【方向別】自動車交通量(5)'!D47,'【方向別】自動車交通量(9)'!D47,'【方向別】自動車交通量(14)'!D47)</f>
        <v>61</v>
      </c>
      <c r="E47" s="93">
        <f>SUM('【方向別】自動車交通量(1)'!E47,'【方向別】自動車交通量(5)'!E47,'【方向別】自動車交通量(9)'!E47,'【方向別】自動車交通量(14)'!E47)</f>
        <v>6</v>
      </c>
      <c r="F47" s="93">
        <f>SUM('【方向別】自動車交通量(1)'!F47,'【方向別】自動車交通量(5)'!F47,'【方向別】自動車交通量(9)'!F47,'【方向別】自動車交通量(14)'!F47)</f>
        <v>1</v>
      </c>
      <c r="G47" s="93">
        <f>SUM('【方向別】自動車交通量(1)'!G47,'【方向別】自動車交通量(5)'!G47,'【方向別】自動車交通量(9)'!G47,'【方向別】自動車交通量(14)'!G47)</f>
        <v>0</v>
      </c>
      <c r="H47" s="93">
        <f t="shared" si="14"/>
        <v>67</v>
      </c>
      <c r="I47" s="93">
        <f t="shared" si="15"/>
        <v>1</v>
      </c>
      <c r="J47" s="93">
        <f t="shared" si="16"/>
        <v>68</v>
      </c>
      <c r="K47" s="92">
        <f t="shared" si="3"/>
        <v>1.5</v>
      </c>
      <c r="L47" s="91">
        <f t="shared" si="4"/>
        <v>1.1000000000000001</v>
      </c>
    </row>
    <row r="48" spans="2:12" ht="14.45" customHeight="1">
      <c r="B48" s="96" t="s">
        <v>79</v>
      </c>
      <c r="C48" s="95"/>
      <c r="D48" s="94">
        <f>SUM('【方向別】自動車交通量(1)'!D48,'【方向別】自動車交通量(5)'!D48,'【方向別】自動車交通量(9)'!D48,'【方向別】自動車交通量(14)'!D48)</f>
        <v>70</v>
      </c>
      <c r="E48" s="93">
        <f>SUM('【方向別】自動車交通量(1)'!E48,'【方向別】自動車交通量(5)'!E48,'【方向別】自動車交通量(9)'!E48,'【方向別】自動車交通量(14)'!E48)</f>
        <v>8</v>
      </c>
      <c r="F48" s="93">
        <f>SUM('【方向別】自動車交通量(1)'!F48,'【方向別】自動車交通量(5)'!F48,'【方向別】自動車交通量(9)'!F48,'【方向別】自動車交通量(14)'!F48)</f>
        <v>1</v>
      </c>
      <c r="G48" s="93">
        <f>SUM('【方向別】自動車交通量(1)'!G48,'【方向別】自動車交通量(5)'!G48,'【方向別】自動車交通量(9)'!G48,'【方向別】自動車交通量(14)'!G48)</f>
        <v>0</v>
      </c>
      <c r="H48" s="93">
        <f t="shared" si="14"/>
        <v>78</v>
      </c>
      <c r="I48" s="93">
        <f t="shared" si="15"/>
        <v>1</v>
      </c>
      <c r="J48" s="93">
        <f t="shared" si="16"/>
        <v>79</v>
      </c>
      <c r="K48" s="92">
        <f t="shared" si="3"/>
        <v>1.3</v>
      </c>
      <c r="L48" s="91">
        <f t="shared" si="4"/>
        <v>1.3</v>
      </c>
    </row>
    <row r="49" spans="2:13" ht="14.45" customHeight="1">
      <c r="B49" s="96" t="s">
        <v>78</v>
      </c>
      <c r="C49" s="95"/>
      <c r="D49" s="94">
        <f>SUM('【方向別】自動車交通量(1)'!D49,'【方向別】自動車交通量(5)'!D49,'【方向別】自動車交通量(9)'!D49,'【方向別】自動車交通量(14)'!D49)</f>
        <v>74</v>
      </c>
      <c r="E49" s="93">
        <f>SUM('【方向別】自動車交通量(1)'!E49,'【方向別】自動車交通量(5)'!E49,'【方向別】自動車交通量(9)'!E49,'【方向別】自動車交通量(14)'!E49)</f>
        <v>9</v>
      </c>
      <c r="F49" s="93">
        <f>SUM('【方向別】自動車交通量(1)'!F49,'【方向別】自動車交通量(5)'!F49,'【方向別】自動車交通量(9)'!F49,'【方向別】自動車交通量(14)'!F49)</f>
        <v>1</v>
      </c>
      <c r="G49" s="93">
        <f>SUM('【方向別】自動車交通量(1)'!G49,'【方向別】自動車交通量(5)'!G49,'【方向別】自動車交通量(9)'!G49,'【方向別】自動車交通量(14)'!G49)</f>
        <v>0</v>
      </c>
      <c r="H49" s="93">
        <f t="shared" si="14"/>
        <v>83</v>
      </c>
      <c r="I49" s="93">
        <f t="shared" si="15"/>
        <v>1</v>
      </c>
      <c r="J49" s="93">
        <f t="shared" si="16"/>
        <v>84</v>
      </c>
      <c r="K49" s="92">
        <f t="shared" si="3"/>
        <v>1.2</v>
      </c>
      <c r="L49" s="91">
        <f t="shared" si="4"/>
        <v>1.4</v>
      </c>
    </row>
    <row r="50" spans="2:13" ht="14.45" customHeight="1">
      <c r="B50" s="90" t="s">
        <v>150</v>
      </c>
      <c r="C50" s="89"/>
      <c r="D50" s="88">
        <f>SUM('【方向別】自動車交通量(1)'!D50,'【方向別】自動車交通量(5)'!D50,'【方向別】自動車交通量(9)'!D50,'【方向別】自動車交通量(14)'!D50)</f>
        <v>69</v>
      </c>
      <c r="E50" s="87">
        <f>SUM('【方向別】自動車交通量(1)'!E50,'【方向別】自動車交通量(5)'!E50,'【方向別】自動車交通量(9)'!E50,'【方向別】自動車交通量(14)'!E50)</f>
        <v>8</v>
      </c>
      <c r="F50" s="87">
        <f>SUM('【方向別】自動車交通量(1)'!F50,'【方向別】自動車交通量(5)'!F50,'【方向別】自動車交通量(9)'!F50,'【方向別】自動車交通量(14)'!F50)</f>
        <v>4</v>
      </c>
      <c r="G50" s="87">
        <f>SUM('【方向別】自動車交通量(1)'!G50,'【方向別】自動車交通量(5)'!G50,'【方向別】自動車交通量(9)'!G50,'【方向別】自動車交通量(14)'!G50)</f>
        <v>0</v>
      </c>
      <c r="H50" s="87">
        <f t="shared" si="14"/>
        <v>77</v>
      </c>
      <c r="I50" s="87">
        <f t="shared" si="15"/>
        <v>4</v>
      </c>
      <c r="J50" s="87">
        <f t="shared" si="16"/>
        <v>81</v>
      </c>
      <c r="K50" s="86">
        <f t="shared" si="3"/>
        <v>4.9000000000000004</v>
      </c>
      <c r="L50" s="85">
        <f t="shared" si="4"/>
        <v>1.3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388</v>
      </c>
      <c r="E51" s="81">
        <f t="shared" si="17"/>
        <v>54</v>
      </c>
      <c r="F51" s="81">
        <f t="shared" si="17"/>
        <v>12</v>
      </c>
      <c r="G51" s="81">
        <f t="shared" si="17"/>
        <v>1</v>
      </c>
      <c r="H51" s="81">
        <f t="shared" si="17"/>
        <v>442</v>
      </c>
      <c r="I51" s="81">
        <f t="shared" si="17"/>
        <v>13</v>
      </c>
      <c r="J51" s="81">
        <f t="shared" si="17"/>
        <v>455</v>
      </c>
      <c r="K51" s="80">
        <f t="shared" si="3"/>
        <v>2.9</v>
      </c>
      <c r="L51" s="79">
        <f t="shared" si="4"/>
        <v>7.3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4627</v>
      </c>
      <c r="E52" s="75">
        <f t="shared" si="18"/>
        <v>953</v>
      </c>
      <c r="F52" s="75">
        <f t="shared" si="18"/>
        <v>596</v>
      </c>
      <c r="G52" s="75">
        <f t="shared" si="18"/>
        <v>35</v>
      </c>
      <c r="H52" s="75">
        <f t="shared" si="18"/>
        <v>5580</v>
      </c>
      <c r="I52" s="75">
        <f t="shared" si="18"/>
        <v>631</v>
      </c>
      <c r="J52" s="75">
        <f t="shared" si="18"/>
        <v>6211</v>
      </c>
      <c r="K52" s="74">
        <f t="shared" si="3"/>
        <v>10.199999999999999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N54"/>
  <sheetViews>
    <sheetView showGridLines="0" zoomScaleNormal="100" zoomScaleSheetLayoutView="100" workbookViewId="0">
      <selection activeCell="K15" sqref="K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186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148</v>
      </c>
      <c r="C16" s="101"/>
      <c r="D16" s="100">
        <f>SUM('【断面別】自動車交通量(D断面流入)'!D16,'【断面別】自動車交通量(D断面流出)'!D16)</f>
        <v>195</v>
      </c>
      <c r="E16" s="99">
        <f>SUM('【断面別】自動車交通量(D断面流入)'!E16,'【断面別】自動車交通量(D断面流出)'!E16)</f>
        <v>38</v>
      </c>
      <c r="F16" s="99">
        <f>SUM('【断面別】自動車交通量(D断面流入)'!F16,'【断面別】自動車交通量(D断面流出)'!F16)</f>
        <v>21</v>
      </c>
      <c r="G16" s="99">
        <f>SUM('【断面別】自動車交通量(D断面流入)'!G16,'【断面別】自動車交通量(D断面流出)'!G16)</f>
        <v>0</v>
      </c>
      <c r="H16" s="99">
        <f t="shared" ref="H16:H21" si="0">SUM(D16:E16)</f>
        <v>233</v>
      </c>
      <c r="I16" s="99">
        <f t="shared" ref="I16:I21" si="1">SUM(F16:G16)</f>
        <v>21</v>
      </c>
      <c r="J16" s="99">
        <f t="shared" ref="J16:J21" si="2">SUM(H16:I16)</f>
        <v>254</v>
      </c>
      <c r="K16" s="98">
        <f t="shared" ref="K16:K52" si="3">IF(J16=0,0,ROUND(I16/J16*100,1))</f>
        <v>8.3000000000000007</v>
      </c>
      <c r="L16" s="97">
        <f t="shared" ref="L16:L52" si="4">IF(J16=0,0,ROUND(J16/$J$52*100,1))</f>
        <v>2.1</v>
      </c>
    </row>
    <row r="17" spans="2:12" ht="14.45" customHeight="1">
      <c r="B17" s="96" t="s">
        <v>157</v>
      </c>
      <c r="C17" s="95"/>
      <c r="D17" s="94">
        <f>SUM('【断面別】自動車交通量(D断面流入)'!D17,'【断面別】自動車交通量(D断面流出)'!D17)</f>
        <v>188</v>
      </c>
      <c r="E17" s="93">
        <f>SUM('【断面別】自動車交通量(D断面流入)'!E17,'【断面別】自動車交通量(D断面流出)'!E17)</f>
        <v>37</v>
      </c>
      <c r="F17" s="93">
        <f>SUM('【断面別】自動車交通量(D断面流入)'!F17,'【断面別】自動車交通量(D断面流出)'!F17)</f>
        <v>17</v>
      </c>
      <c r="G17" s="93">
        <f>SUM('【断面別】自動車交通量(D断面流入)'!G17,'【断面別】自動車交通量(D断面流出)'!G17)</f>
        <v>3</v>
      </c>
      <c r="H17" s="93">
        <f t="shared" si="0"/>
        <v>225</v>
      </c>
      <c r="I17" s="93">
        <f t="shared" si="1"/>
        <v>20</v>
      </c>
      <c r="J17" s="93">
        <f t="shared" si="2"/>
        <v>245</v>
      </c>
      <c r="K17" s="92">
        <f t="shared" si="3"/>
        <v>8.1999999999999993</v>
      </c>
      <c r="L17" s="91">
        <f t="shared" si="4"/>
        <v>2</v>
      </c>
    </row>
    <row r="18" spans="2:12" ht="14.45" customHeight="1">
      <c r="B18" s="96" t="s">
        <v>156</v>
      </c>
      <c r="C18" s="95"/>
      <c r="D18" s="94">
        <f>SUM('【断面別】自動車交通量(D断面流入)'!D18,'【断面別】自動車交通量(D断面流出)'!D18)</f>
        <v>167</v>
      </c>
      <c r="E18" s="93">
        <f>SUM('【断面別】自動車交通量(D断面流入)'!E18,'【断面別】自動車交通量(D断面流出)'!E18)</f>
        <v>31</v>
      </c>
      <c r="F18" s="93">
        <f>SUM('【断面別】自動車交通量(D断面流入)'!F18,'【断面別】自動車交通量(D断面流出)'!F18)</f>
        <v>11</v>
      </c>
      <c r="G18" s="93">
        <f>SUM('【断面別】自動車交通量(D断面流入)'!G18,'【断面別】自動車交通量(D断面流出)'!G18)</f>
        <v>0</v>
      </c>
      <c r="H18" s="93">
        <f t="shared" si="0"/>
        <v>198</v>
      </c>
      <c r="I18" s="93">
        <f t="shared" si="1"/>
        <v>11</v>
      </c>
      <c r="J18" s="93">
        <f t="shared" si="2"/>
        <v>209</v>
      </c>
      <c r="K18" s="92">
        <f t="shared" si="3"/>
        <v>5.3</v>
      </c>
      <c r="L18" s="91">
        <f t="shared" si="4"/>
        <v>1.7</v>
      </c>
    </row>
    <row r="19" spans="2:12" ht="14.45" customHeight="1">
      <c r="B19" s="96" t="s">
        <v>155</v>
      </c>
      <c r="C19" s="95"/>
      <c r="D19" s="94">
        <f>SUM('【断面別】自動車交通量(D断面流入)'!D19,'【断面別】自動車交通量(D断面流出)'!D19)</f>
        <v>198</v>
      </c>
      <c r="E19" s="93">
        <f>SUM('【断面別】自動車交通量(D断面流入)'!E19,'【断面別】自動車交通量(D断面流出)'!E19)</f>
        <v>47</v>
      </c>
      <c r="F19" s="93">
        <f>SUM('【断面別】自動車交通量(D断面流入)'!F19,'【断面別】自動車交通量(D断面流出)'!F19)</f>
        <v>22</v>
      </c>
      <c r="G19" s="93">
        <f>SUM('【断面別】自動車交通量(D断面流入)'!G19,'【断面別】自動車交通量(D断面流出)'!G19)</f>
        <v>1</v>
      </c>
      <c r="H19" s="93">
        <f t="shared" si="0"/>
        <v>245</v>
      </c>
      <c r="I19" s="93">
        <f t="shared" si="1"/>
        <v>23</v>
      </c>
      <c r="J19" s="93">
        <f t="shared" si="2"/>
        <v>268</v>
      </c>
      <c r="K19" s="92">
        <f t="shared" si="3"/>
        <v>8.6</v>
      </c>
      <c r="L19" s="91">
        <f t="shared" si="4"/>
        <v>2.2000000000000002</v>
      </c>
    </row>
    <row r="20" spans="2:12" ht="14.45" customHeight="1">
      <c r="B20" s="96" t="s">
        <v>154</v>
      </c>
      <c r="C20" s="95"/>
      <c r="D20" s="94">
        <f>SUM('【断面別】自動車交通量(D断面流入)'!D20,'【断面別】自動車交通量(D断面流出)'!D20)</f>
        <v>180</v>
      </c>
      <c r="E20" s="93">
        <f>SUM('【断面別】自動車交通量(D断面流入)'!E20,'【断面別】自動車交通量(D断面流出)'!E20)</f>
        <v>44</v>
      </c>
      <c r="F20" s="93">
        <f>SUM('【断面別】自動車交通量(D断面流入)'!F20,'【断面別】自動車交通量(D断面流出)'!F20)</f>
        <v>13</v>
      </c>
      <c r="G20" s="93">
        <f>SUM('【断面別】自動車交通量(D断面流入)'!G20,'【断面別】自動車交通量(D断面流出)'!G20)</f>
        <v>1</v>
      </c>
      <c r="H20" s="93">
        <f t="shared" si="0"/>
        <v>224</v>
      </c>
      <c r="I20" s="93">
        <f t="shared" si="1"/>
        <v>14</v>
      </c>
      <c r="J20" s="93">
        <f t="shared" si="2"/>
        <v>238</v>
      </c>
      <c r="K20" s="92">
        <f t="shared" si="3"/>
        <v>5.9</v>
      </c>
      <c r="L20" s="91">
        <f t="shared" si="4"/>
        <v>2</v>
      </c>
    </row>
    <row r="21" spans="2:12" ht="14.45" customHeight="1">
      <c r="B21" s="90" t="s">
        <v>153</v>
      </c>
      <c r="C21" s="89"/>
      <c r="D21" s="88">
        <f>SUM('【断面別】自動車交通量(D断面流入)'!D21,'【断面別】自動車交通量(D断面流出)'!D21)</f>
        <v>177</v>
      </c>
      <c r="E21" s="87">
        <f>SUM('【断面別】自動車交通量(D断面流入)'!E21,'【断面別】自動車交通量(D断面流出)'!E21)</f>
        <v>38</v>
      </c>
      <c r="F21" s="87">
        <f>SUM('【断面別】自動車交通量(D断面流入)'!F21,'【断面別】自動車交通量(D断面流出)'!F21)</f>
        <v>15</v>
      </c>
      <c r="G21" s="87">
        <f>SUM('【断面別】自動車交通量(D断面流入)'!G21,'【断面別】自動車交通量(D断面流出)'!G21)</f>
        <v>2</v>
      </c>
      <c r="H21" s="87">
        <f t="shared" si="0"/>
        <v>215</v>
      </c>
      <c r="I21" s="87">
        <f t="shared" si="1"/>
        <v>17</v>
      </c>
      <c r="J21" s="87">
        <f t="shared" si="2"/>
        <v>232</v>
      </c>
      <c r="K21" s="86">
        <f t="shared" si="3"/>
        <v>7.3</v>
      </c>
      <c r="L21" s="85">
        <f t="shared" si="4"/>
        <v>1.9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1105</v>
      </c>
      <c r="E22" s="81">
        <f t="shared" si="5"/>
        <v>235</v>
      </c>
      <c r="F22" s="81">
        <f t="shared" si="5"/>
        <v>99</v>
      </c>
      <c r="G22" s="81">
        <f t="shared" si="5"/>
        <v>7</v>
      </c>
      <c r="H22" s="81">
        <f t="shared" si="5"/>
        <v>1340</v>
      </c>
      <c r="I22" s="81">
        <f t="shared" si="5"/>
        <v>106</v>
      </c>
      <c r="J22" s="81">
        <f t="shared" si="5"/>
        <v>1446</v>
      </c>
      <c r="K22" s="80">
        <f t="shared" si="3"/>
        <v>7.3</v>
      </c>
      <c r="L22" s="79">
        <f t="shared" si="4"/>
        <v>11.9</v>
      </c>
    </row>
    <row r="23" spans="2:12" ht="14.45" customHeight="1" thickTop="1">
      <c r="B23" s="102" t="s">
        <v>110</v>
      </c>
      <c r="C23" s="101"/>
      <c r="D23" s="100">
        <f>SUM('【断面別】自動車交通量(D断面流入)'!D23,'【断面別】自動車交通量(D断面流出)'!D23)</f>
        <v>187</v>
      </c>
      <c r="E23" s="99">
        <f>SUM('【断面別】自動車交通量(D断面流入)'!E23,'【断面別】自動車交通量(D断面流出)'!E23)</f>
        <v>36</v>
      </c>
      <c r="F23" s="99">
        <f>SUM('【断面別】自動車交通量(D断面流入)'!F23,'【断面別】自動車交通量(D断面流出)'!F23)</f>
        <v>15</v>
      </c>
      <c r="G23" s="99">
        <f>SUM('【断面別】自動車交通量(D断面流入)'!G23,'【断面別】自動車交通量(D断面流出)'!G23)</f>
        <v>3</v>
      </c>
      <c r="H23" s="99">
        <f t="shared" ref="H23:H28" si="6">SUM(D23:E23)</f>
        <v>223</v>
      </c>
      <c r="I23" s="99">
        <f t="shared" ref="I23:I28" si="7">SUM(F23:G23)</f>
        <v>18</v>
      </c>
      <c r="J23" s="99">
        <f t="shared" ref="J23:J28" si="8">SUM(H23:I23)</f>
        <v>241</v>
      </c>
      <c r="K23" s="98">
        <f t="shared" si="3"/>
        <v>7.5</v>
      </c>
      <c r="L23" s="97">
        <f t="shared" si="4"/>
        <v>2</v>
      </c>
    </row>
    <row r="24" spans="2:12" ht="14.45" customHeight="1">
      <c r="B24" s="96" t="s">
        <v>109</v>
      </c>
      <c r="C24" s="95"/>
      <c r="D24" s="94">
        <f>SUM('【断面別】自動車交通量(D断面流入)'!D24,'【断面別】自動車交通量(D断面流出)'!D24)</f>
        <v>121</v>
      </c>
      <c r="E24" s="93">
        <f>SUM('【断面別】自動車交通量(D断面流入)'!E24,'【断面別】自動車交通量(D断面流出)'!E24)</f>
        <v>28</v>
      </c>
      <c r="F24" s="93">
        <f>SUM('【断面別】自動車交通量(D断面流入)'!F24,'【断面別】自動車交通量(D断面流出)'!F24)</f>
        <v>18</v>
      </c>
      <c r="G24" s="93">
        <f>SUM('【断面別】自動車交通量(D断面流入)'!G24,'【断面別】自動車交通量(D断面流出)'!G24)</f>
        <v>0</v>
      </c>
      <c r="H24" s="93">
        <f t="shared" si="6"/>
        <v>149</v>
      </c>
      <c r="I24" s="93">
        <f t="shared" si="7"/>
        <v>18</v>
      </c>
      <c r="J24" s="93">
        <f t="shared" si="8"/>
        <v>167</v>
      </c>
      <c r="K24" s="92">
        <f t="shared" si="3"/>
        <v>10.8</v>
      </c>
      <c r="L24" s="91">
        <f t="shared" si="4"/>
        <v>1.4</v>
      </c>
    </row>
    <row r="25" spans="2:12" ht="14.45" customHeight="1">
      <c r="B25" s="96" t="s">
        <v>108</v>
      </c>
      <c r="C25" s="95"/>
      <c r="D25" s="94">
        <f>SUM('【断面別】自動車交通量(D断面流入)'!D25,'【断面別】自動車交通量(D断面流出)'!D25)</f>
        <v>128</v>
      </c>
      <c r="E25" s="93">
        <f>SUM('【断面別】自動車交通量(D断面流入)'!E25,'【断面別】自動車交通量(D断面流出)'!E25)</f>
        <v>30</v>
      </c>
      <c r="F25" s="93">
        <f>SUM('【断面別】自動車交通量(D断面流入)'!F25,'【断面別】自動車交通量(D断面流出)'!F25)</f>
        <v>14</v>
      </c>
      <c r="G25" s="93">
        <f>SUM('【断面別】自動車交通量(D断面流入)'!G25,'【断面別】自動車交通量(D断面流出)'!G25)</f>
        <v>3</v>
      </c>
      <c r="H25" s="93">
        <f t="shared" si="6"/>
        <v>158</v>
      </c>
      <c r="I25" s="93">
        <f t="shared" si="7"/>
        <v>17</v>
      </c>
      <c r="J25" s="93">
        <f t="shared" si="8"/>
        <v>175</v>
      </c>
      <c r="K25" s="92">
        <f t="shared" si="3"/>
        <v>9.6999999999999993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f>SUM('【断面別】自動車交通量(D断面流入)'!D26,'【断面別】自動車交通量(D断面流出)'!D26)</f>
        <v>143</v>
      </c>
      <c r="E26" s="93">
        <f>SUM('【断面別】自動車交通量(D断面流入)'!E26,'【断面別】自動車交通量(D断面流出)'!E26)</f>
        <v>37</v>
      </c>
      <c r="F26" s="93">
        <f>SUM('【断面別】自動車交通量(D断面流入)'!F26,'【断面別】自動車交通量(D断面流出)'!F26)</f>
        <v>20</v>
      </c>
      <c r="G26" s="93">
        <f>SUM('【断面別】自動車交通量(D断面流入)'!G26,'【断面別】自動車交通量(D断面流出)'!G26)</f>
        <v>2</v>
      </c>
      <c r="H26" s="93">
        <f t="shared" si="6"/>
        <v>180</v>
      </c>
      <c r="I26" s="93">
        <f t="shared" si="7"/>
        <v>22</v>
      </c>
      <c r="J26" s="93">
        <f t="shared" si="8"/>
        <v>202</v>
      </c>
      <c r="K26" s="92">
        <f t="shared" si="3"/>
        <v>10.9</v>
      </c>
      <c r="L26" s="91">
        <f t="shared" si="4"/>
        <v>1.7</v>
      </c>
    </row>
    <row r="27" spans="2:12" ht="14.45" customHeight="1">
      <c r="B27" s="96" t="s">
        <v>106</v>
      </c>
      <c r="C27" s="95"/>
      <c r="D27" s="94">
        <f>SUM('【断面別】自動車交通量(D断面流入)'!D27,'【断面別】自動車交通量(D断面流出)'!D27)</f>
        <v>121</v>
      </c>
      <c r="E27" s="93">
        <f>SUM('【断面別】自動車交通量(D断面流入)'!E27,'【断面別】自動車交通量(D断面流出)'!E27)</f>
        <v>20</v>
      </c>
      <c r="F27" s="93">
        <f>SUM('【断面別】自動車交通量(D断面流入)'!F27,'【断面別】自動車交通量(D断面流出)'!F27)</f>
        <v>24</v>
      </c>
      <c r="G27" s="93">
        <f>SUM('【断面別】自動車交通量(D断面流入)'!G27,'【断面別】自動車交通量(D断面流出)'!G27)</f>
        <v>0</v>
      </c>
      <c r="H27" s="93">
        <f t="shared" si="6"/>
        <v>141</v>
      </c>
      <c r="I27" s="93">
        <f t="shared" si="7"/>
        <v>24</v>
      </c>
      <c r="J27" s="93">
        <f t="shared" si="8"/>
        <v>165</v>
      </c>
      <c r="K27" s="92">
        <f t="shared" si="3"/>
        <v>14.5</v>
      </c>
      <c r="L27" s="91">
        <f t="shared" si="4"/>
        <v>1.4</v>
      </c>
    </row>
    <row r="28" spans="2:12" ht="14.45" customHeight="1">
      <c r="B28" s="90" t="s">
        <v>152</v>
      </c>
      <c r="C28" s="89"/>
      <c r="D28" s="88">
        <f>SUM('【断面別】自動車交通量(D断面流入)'!D28,'【断面別】自動車交通量(D断面流出)'!D28)</f>
        <v>132</v>
      </c>
      <c r="E28" s="87">
        <f>SUM('【断面別】自動車交通量(D断面流入)'!E28,'【断面別】自動車交通量(D断面流出)'!E28)</f>
        <v>28</v>
      </c>
      <c r="F28" s="87">
        <f>SUM('【断面別】自動車交通量(D断面流入)'!F28,'【断面別】自動車交通量(D断面流出)'!F28)</f>
        <v>19</v>
      </c>
      <c r="G28" s="87">
        <f>SUM('【断面別】自動車交通量(D断面流入)'!G28,'【断面別】自動車交通量(D断面流出)'!G28)</f>
        <v>1</v>
      </c>
      <c r="H28" s="87">
        <f t="shared" si="6"/>
        <v>160</v>
      </c>
      <c r="I28" s="87">
        <f t="shared" si="7"/>
        <v>20</v>
      </c>
      <c r="J28" s="87">
        <f t="shared" si="8"/>
        <v>180</v>
      </c>
      <c r="K28" s="86">
        <f t="shared" si="3"/>
        <v>11.1</v>
      </c>
      <c r="L28" s="85">
        <f t="shared" si="4"/>
        <v>1.5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832</v>
      </c>
      <c r="E29" s="81">
        <f t="shared" si="9"/>
        <v>179</v>
      </c>
      <c r="F29" s="81">
        <f t="shared" si="9"/>
        <v>110</v>
      </c>
      <c r="G29" s="81">
        <f t="shared" si="9"/>
        <v>9</v>
      </c>
      <c r="H29" s="81">
        <f t="shared" si="9"/>
        <v>1011</v>
      </c>
      <c r="I29" s="81">
        <f t="shared" si="9"/>
        <v>119</v>
      </c>
      <c r="J29" s="81">
        <f t="shared" si="9"/>
        <v>1130</v>
      </c>
      <c r="K29" s="80">
        <f t="shared" si="3"/>
        <v>10.5</v>
      </c>
      <c r="L29" s="79">
        <f t="shared" si="4"/>
        <v>9.3000000000000007</v>
      </c>
    </row>
    <row r="30" spans="2:12" ht="14.45" customHeight="1" thickTop="1">
      <c r="B30" s="110" t="s">
        <v>102</v>
      </c>
      <c r="C30" s="109"/>
      <c r="D30" s="76">
        <f>SUM('【断面別】自動車交通量(D断面流入)'!D30,'【断面別】自動車交通量(D断面流出)'!D30)</f>
        <v>654</v>
      </c>
      <c r="E30" s="75">
        <f>SUM('【断面別】自動車交通量(D断面流入)'!E30,'【断面別】自動車交通量(D断面流出)'!E30)</f>
        <v>148</v>
      </c>
      <c r="F30" s="75">
        <f>SUM('【断面別】自動車交通量(D断面流入)'!F30,'【断面別】自動車交通量(D断面流出)'!F30)</f>
        <v>124</v>
      </c>
      <c r="G30" s="75">
        <f>SUM('【断面別】自動車交通量(D断面流入)'!G30,'【断面別】自動車交通量(D断面流出)'!G30)</f>
        <v>4</v>
      </c>
      <c r="H30" s="75">
        <f t="shared" ref="H30:H43" si="10">SUM(D30:E30)</f>
        <v>802</v>
      </c>
      <c r="I30" s="75">
        <f t="shared" ref="I30:I43" si="11">SUM(F30:G30)</f>
        <v>128</v>
      </c>
      <c r="J30" s="75">
        <f t="shared" ref="J30:J43" si="12">SUM(H30:I30)</f>
        <v>930</v>
      </c>
      <c r="K30" s="74">
        <f t="shared" si="3"/>
        <v>13.8</v>
      </c>
      <c r="L30" s="73">
        <f t="shared" si="4"/>
        <v>7.6</v>
      </c>
    </row>
    <row r="31" spans="2:12" ht="14.45" customHeight="1">
      <c r="B31" s="108" t="s">
        <v>139</v>
      </c>
      <c r="C31" s="107"/>
      <c r="D31" s="106">
        <f>SUM('【断面別】自動車交通量(D断面流入)'!D31,'【断面別】自動車交通量(D断面流出)'!D31)</f>
        <v>563</v>
      </c>
      <c r="E31" s="105">
        <f>SUM('【断面別】自動車交通量(D断面流入)'!E31,'【断面別】自動車交通量(D断面流出)'!E31)</f>
        <v>139</v>
      </c>
      <c r="F31" s="105">
        <f>SUM('【断面別】自動車交通量(D断面流入)'!F31,'【断面別】自動車交通量(D断面流出)'!F31)</f>
        <v>137</v>
      </c>
      <c r="G31" s="105">
        <f>SUM('【断面別】自動車交通量(D断面流入)'!G31,'【断面別】自動車交通量(D断面流出)'!G31)</f>
        <v>2</v>
      </c>
      <c r="H31" s="105">
        <f t="shared" si="10"/>
        <v>702</v>
      </c>
      <c r="I31" s="105">
        <f t="shared" si="11"/>
        <v>139</v>
      </c>
      <c r="J31" s="105">
        <f t="shared" si="12"/>
        <v>841</v>
      </c>
      <c r="K31" s="104">
        <f t="shared" si="3"/>
        <v>16.5</v>
      </c>
      <c r="L31" s="103">
        <f t="shared" si="4"/>
        <v>6.9</v>
      </c>
    </row>
    <row r="32" spans="2:12" ht="14.45" customHeight="1">
      <c r="B32" s="108" t="s">
        <v>137</v>
      </c>
      <c r="C32" s="107"/>
      <c r="D32" s="106">
        <f>SUM('【断面別】自動車交通量(D断面流入)'!D32,'【断面別】自動車交通量(D断面流出)'!D32)</f>
        <v>531</v>
      </c>
      <c r="E32" s="105">
        <f>SUM('【断面別】自動車交通量(D断面流入)'!E32,'【断面別】自動車交通量(D断面流出)'!E32)</f>
        <v>149</v>
      </c>
      <c r="F32" s="105">
        <f>SUM('【断面別】自動車交通量(D断面流入)'!F32,'【断面別】自動車交通量(D断面流出)'!F32)</f>
        <v>133</v>
      </c>
      <c r="G32" s="105">
        <f>SUM('【断面別】自動車交通量(D断面流入)'!G32,'【断面別】自動車交通量(D断面流出)'!G32)</f>
        <v>5</v>
      </c>
      <c r="H32" s="105">
        <f t="shared" si="10"/>
        <v>680</v>
      </c>
      <c r="I32" s="105">
        <f t="shared" si="11"/>
        <v>138</v>
      </c>
      <c r="J32" s="105">
        <f t="shared" si="12"/>
        <v>818</v>
      </c>
      <c r="K32" s="104">
        <f t="shared" si="3"/>
        <v>16.899999999999999</v>
      </c>
      <c r="L32" s="103">
        <f t="shared" si="4"/>
        <v>6.7</v>
      </c>
    </row>
    <row r="33" spans="2:12" ht="14.45" customHeight="1">
      <c r="B33" s="108" t="s">
        <v>98</v>
      </c>
      <c r="C33" s="107"/>
      <c r="D33" s="106">
        <f>SUM('【断面別】自動車交通量(D断面流入)'!D33,'【断面別】自動車交通量(D断面流出)'!D33)</f>
        <v>618</v>
      </c>
      <c r="E33" s="105">
        <f>SUM('【断面別】自動車交通量(D断面流入)'!E33,'【断面別】自動車交通量(D断面流出)'!E33)</f>
        <v>124</v>
      </c>
      <c r="F33" s="105">
        <f>SUM('【断面別】自動車交通量(D断面流入)'!F33,'【断面別】自動車交通量(D断面流出)'!F33)</f>
        <v>96</v>
      </c>
      <c r="G33" s="105">
        <f>SUM('【断面別】自動車交通量(D断面流入)'!G33,'【断面別】自動車交通量(D断面流出)'!G33)</f>
        <v>6</v>
      </c>
      <c r="H33" s="105">
        <f t="shared" si="10"/>
        <v>742</v>
      </c>
      <c r="I33" s="105">
        <f t="shared" si="11"/>
        <v>102</v>
      </c>
      <c r="J33" s="105">
        <f t="shared" si="12"/>
        <v>844</v>
      </c>
      <c r="K33" s="104">
        <f t="shared" si="3"/>
        <v>12.1</v>
      </c>
      <c r="L33" s="103">
        <f t="shared" si="4"/>
        <v>6.9</v>
      </c>
    </row>
    <row r="34" spans="2:12" ht="14.45" customHeight="1">
      <c r="B34" s="108" t="s">
        <v>96</v>
      </c>
      <c r="C34" s="107"/>
      <c r="D34" s="106">
        <f>SUM('【断面別】自動車交通量(D断面流入)'!D34,'【断面別】自動車交通量(D断面流出)'!D34)</f>
        <v>503</v>
      </c>
      <c r="E34" s="105">
        <f>SUM('【断面別】自動車交通量(D断面流入)'!E34,'【断面別】自動車交通量(D断面流出)'!E34)</f>
        <v>133</v>
      </c>
      <c r="F34" s="105">
        <f>SUM('【断面別】自動車交通量(D断面流入)'!F34,'【断面別】自動車交通量(D断面流出)'!F34)</f>
        <v>127</v>
      </c>
      <c r="G34" s="105">
        <f>SUM('【断面別】自動車交通量(D断面流入)'!G34,'【断面別】自動車交通量(D断面流出)'!G34)</f>
        <v>7</v>
      </c>
      <c r="H34" s="105">
        <f t="shared" si="10"/>
        <v>636</v>
      </c>
      <c r="I34" s="105">
        <f t="shared" si="11"/>
        <v>134</v>
      </c>
      <c r="J34" s="105">
        <f t="shared" si="12"/>
        <v>770</v>
      </c>
      <c r="K34" s="104">
        <f t="shared" si="3"/>
        <v>17.399999999999999</v>
      </c>
      <c r="L34" s="103">
        <f t="shared" si="4"/>
        <v>6.3</v>
      </c>
    </row>
    <row r="35" spans="2:12" ht="14.45" customHeight="1">
      <c r="B35" s="108" t="s">
        <v>94</v>
      </c>
      <c r="C35" s="107"/>
      <c r="D35" s="106">
        <f>SUM('【断面別】自動車交通量(D断面流入)'!D35,'【断面別】自動車交通量(D断面流出)'!D35)</f>
        <v>630</v>
      </c>
      <c r="E35" s="105">
        <f>SUM('【断面別】自動車交通量(D断面流入)'!E35,'【断面別】自動車交通量(D断面流出)'!E35)</f>
        <v>166</v>
      </c>
      <c r="F35" s="105">
        <f>SUM('【断面別】自動車交通量(D断面流入)'!F35,'【断面別】自動車交通量(D断面流出)'!F35)</f>
        <v>102</v>
      </c>
      <c r="G35" s="105">
        <f>SUM('【断面別】自動車交通量(D断面流入)'!G35,'【断面別】自動車交通量(D断面流出)'!G35)</f>
        <v>7</v>
      </c>
      <c r="H35" s="105">
        <f t="shared" si="10"/>
        <v>796</v>
      </c>
      <c r="I35" s="105">
        <f t="shared" si="11"/>
        <v>109</v>
      </c>
      <c r="J35" s="105">
        <f t="shared" si="12"/>
        <v>905</v>
      </c>
      <c r="K35" s="104">
        <f t="shared" si="3"/>
        <v>12</v>
      </c>
      <c r="L35" s="103">
        <f t="shared" si="4"/>
        <v>7.4</v>
      </c>
    </row>
    <row r="36" spans="2:12" ht="14.45" customHeight="1">
      <c r="B36" s="108" t="s">
        <v>92</v>
      </c>
      <c r="C36" s="107"/>
      <c r="D36" s="106">
        <f>SUM('【断面別】自動車交通量(D断面流入)'!D36,'【断面別】自動車交通量(D断面流出)'!D36)</f>
        <v>686</v>
      </c>
      <c r="E36" s="105">
        <f>SUM('【断面別】自動車交通量(D断面流入)'!E36,'【断面別】自動車交通量(D断面流出)'!E36)</f>
        <v>137</v>
      </c>
      <c r="F36" s="105">
        <f>SUM('【断面別】自動車交通量(D断面流入)'!F36,'【断面別】自動車交通量(D断面流出)'!F36)</f>
        <v>100</v>
      </c>
      <c r="G36" s="105">
        <f>SUM('【断面別】自動車交通量(D断面流入)'!G36,'【断面別】自動車交通量(D断面流出)'!G36)</f>
        <v>13</v>
      </c>
      <c r="H36" s="105">
        <f t="shared" si="10"/>
        <v>823</v>
      </c>
      <c r="I36" s="105">
        <f t="shared" si="11"/>
        <v>113</v>
      </c>
      <c r="J36" s="105">
        <f t="shared" si="12"/>
        <v>936</v>
      </c>
      <c r="K36" s="104">
        <f t="shared" si="3"/>
        <v>12.1</v>
      </c>
      <c r="L36" s="103">
        <f t="shared" si="4"/>
        <v>7.7</v>
      </c>
    </row>
    <row r="37" spans="2:12" ht="14.45" customHeight="1">
      <c r="B37" s="108" t="s">
        <v>90</v>
      </c>
      <c r="C37" s="107"/>
      <c r="D37" s="106">
        <f>SUM('【断面別】自動車交通量(D断面流入)'!D37,'【断面別】自動車交通量(D断面流出)'!D37)</f>
        <v>796</v>
      </c>
      <c r="E37" s="105">
        <f>SUM('【断面別】自動車交通量(D断面流入)'!E37,'【断面別】自動車交通量(D断面流出)'!E37)</f>
        <v>176</v>
      </c>
      <c r="F37" s="105">
        <f>SUM('【断面別】自動車交通量(D断面流入)'!F37,'【断面別】自動車交通量(D断面流出)'!F37)</f>
        <v>84</v>
      </c>
      <c r="G37" s="105">
        <f>SUM('【断面別】自動車交通量(D断面流入)'!G37,'【断面別】自動車交通量(D断面流出)'!G37)</f>
        <v>9</v>
      </c>
      <c r="H37" s="105">
        <f t="shared" si="10"/>
        <v>972</v>
      </c>
      <c r="I37" s="105">
        <f t="shared" si="11"/>
        <v>93</v>
      </c>
      <c r="J37" s="105">
        <f t="shared" si="12"/>
        <v>1065</v>
      </c>
      <c r="K37" s="104">
        <f t="shared" si="3"/>
        <v>8.6999999999999993</v>
      </c>
      <c r="L37" s="103">
        <f t="shared" si="4"/>
        <v>8.8000000000000007</v>
      </c>
    </row>
    <row r="38" spans="2:12" ht="14.45" customHeight="1">
      <c r="B38" s="102" t="s">
        <v>89</v>
      </c>
      <c r="C38" s="101"/>
      <c r="D38" s="100">
        <f>SUM('【断面別】自動車交通量(D断面流入)'!D38,'【断面別】自動車交通量(D断面流出)'!D38)</f>
        <v>163</v>
      </c>
      <c r="E38" s="99">
        <f>SUM('【断面別】自動車交通量(D断面流入)'!E38,'【断面別】自動車交通量(D断面流出)'!E38)</f>
        <v>21</v>
      </c>
      <c r="F38" s="99">
        <f>SUM('【断面別】自動車交通量(D断面流入)'!F38,'【断面別】自動車交通量(D断面流出)'!F38)</f>
        <v>14</v>
      </c>
      <c r="G38" s="99">
        <f>SUM('【断面別】自動車交通量(D断面流入)'!G38,'【断面別】自動車交通量(D断面流出)'!G38)</f>
        <v>4</v>
      </c>
      <c r="H38" s="99">
        <f t="shared" si="10"/>
        <v>184</v>
      </c>
      <c r="I38" s="99">
        <f t="shared" si="11"/>
        <v>18</v>
      </c>
      <c r="J38" s="99">
        <f t="shared" si="12"/>
        <v>202</v>
      </c>
      <c r="K38" s="98">
        <f t="shared" si="3"/>
        <v>8.9</v>
      </c>
      <c r="L38" s="97">
        <f t="shared" si="4"/>
        <v>1.7</v>
      </c>
    </row>
    <row r="39" spans="2:12" ht="14.45" customHeight="1">
      <c r="B39" s="96" t="s">
        <v>88</v>
      </c>
      <c r="C39" s="95"/>
      <c r="D39" s="94">
        <f>SUM('【断面別】自動車交通量(D断面流入)'!D39,'【断面別】自動車交通量(D断面流出)'!D39)</f>
        <v>168</v>
      </c>
      <c r="E39" s="93">
        <f>SUM('【断面別】自動車交通量(D断面流入)'!E39,'【断面別】自動車交通量(D断面流出)'!E39)</f>
        <v>38</v>
      </c>
      <c r="F39" s="93">
        <f>SUM('【断面別】自動車交通量(D断面流入)'!F39,'【断面別】自動車交通量(D断面流出)'!F39)</f>
        <v>11</v>
      </c>
      <c r="G39" s="93">
        <f>SUM('【断面別】自動車交通量(D断面流入)'!G39,'【断面別】自動車交通量(D断面流出)'!G39)</f>
        <v>1</v>
      </c>
      <c r="H39" s="93">
        <f t="shared" si="10"/>
        <v>206</v>
      </c>
      <c r="I39" s="93">
        <f t="shared" si="11"/>
        <v>12</v>
      </c>
      <c r="J39" s="93">
        <f t="shared" si="12"/>
        <v>218</v>
      </c>
      <c r="K39" s="92">
        <f t="shared" si="3"/>
        <v>5.5</v>
      </c>
      <c r="L39" s="91">
        <f t="shared" si="4"/>
        <v>1.8</v>
      </c>
    </row>
    <row r="40" spans="2:12" ht="14.45" customHeight="1">
      <c r="B40" s="96" t="s">
        <v>87</v>
      </c>
      <c r="C40" s="95"/>
      <c r="D40" s="94">
        <f>SUM('【断面別】自動車交通量(D断面流入)'!D40,'【断面別】自動車交通量(D断面流出)'!D40)</f>
        <v>175</v>
      </c>
      <c r="E40" s="93">
        <f>SUM('【断面別】自動車交通量(D断面流入)'!E40,'【断面別】自動車交通量(D断面流出)'!E40)</f>
        <v>37</v>
      </c>
      <c r="F40" s="93">
        <f>SUM('【断面別】自動車交通量(D断面流入)'!F40,'【断面別】自動車交通量(D断面流出)'!F40)</f>
        <v>5</v>
      </c>
      <c r="G40" s="93">
        <f>SUM('【断面別】自動車交通量(D断面流入)'!G40,'【断面別】自動車交通量(D断面流出)'!G40)</f>
        <v>0</v>
      </c>
      <c r="H40" s="93">
        <f t="shared" si="10"/>
        <v>212</v>
      </c>
      <c r="I40" s="93">
        <f t="shared" si="11"/>
        <v>5</v>
      </c>
      <c r="J40" s="93">
        <f t="shared" si="12"/>
        <v>217</v>
      </c>
      <c r="K40" s="92">
        <f t="shared" si="3"/>
        <v>2.2999999999999998</v>
      </c>
      <c r="L40" s="91">
        <f t="shared" si="4"/>
        <v>1.8</v>
      </c>
    </row>
    <row r="41" spans="2:12" ht="14.45" customHeight="1">
      <c r="B41" s="96" t="s">
        <v>86</v>
      </c>
      <c r="C41" s="95"/>
      <c r="D41" s="94">
        <f>SUM('【断面別】自動車交通量(D断面流入)'!D41,'【断面別】自動車交通量(D断面流出)'!D41)</f>
        <v>160</v>
      </c>
      <c r="E41" s="93">
        <f>SUM('【断面別】自動車交通量(D断面流入)'!E41,'【断面別】自動車交通量(D断面流出)'!E41)</f>
        <v>30</v>
      </c>
      <c r="F41" s="93">
        <f>SUM('【断面別】自動車交通量(D断面流入)'!F41,'【断面別】自動車交通量(D断面流出)'!F41)</f>
        <v>9</v>
      </c>
      <c r="G41" s="93">
        <f>SUM('【断面別】自動車交通量(D断面流入)'!G41,'【断面別】自動車交通量(D断面流出)'!G41)</f>
        <v>0</v>
      </c>
      <c r="H41" s="93">
        <f t="shared" si="10"/>
        <v>190</v>
      </c>
      <c r="I41" s="93">
        <f t="shared" si="11"/>
        <v>9</v>
      </c>
      <c r="J41" s="93">
        <f t="shared" si="12"/>
        <v>199</v>
      </c>
      <c r="K41" s="92">
        <f t="shared" si="3"/>
        <v>4.5</v>
      </c>
      <c r="L41" s="91">
        <f t="shared" si="4"/>
        <v>1.6</v>
      </c>
    </row>
    <row r="42" spans="2:12" ht="14.45" customHeight="1">
      <c r="B42" s="96" t="s">
        <v>85</v>
      </c>
      <c r="C42" s="95"/>
      <c r="D42" s="94">
        <f>SUM('【断面別】自動車交通量(D断面流入)'!D42,'【断面別】自動車交通量(D断面流出)'!D42)</f>
        <v>219</v>
      </c>
      <c r="E42" s="93">
        <f>SUM('【断面別】自動車交通量(D断面流入)'!E42,'【断面別】自動車交通量(D断面流出)'!E42)</f>
        <v>28</v>
      </c>
      <c r="F42" s="93">
        <f>SUM('【断面別】自動車交通量(D断面流入)'!F42,'【断面別】自動車交通量(D断面流出)'!F42)</f>
        <v>14</v>
      </c>
      <c r="G42" s="93">
        <f>SUM('【断面別】自動車交通量(D断面流入)'!G42,'【断面別】自動車交通量(D断面流出)'!G42)</f>
        <v>0</v>
      </c>
      <c r="H42" s="93">
        <f t="shared" si="10"/>
        <v>247</v>
      </c>
      <c r="I42" s="93">
        <f t="shared" si="11"/>
        <v>14</v>
      </c>
      <c r="J42" s="93">
        <f t="shared" si="12"/>
        <v>261</v>
      </c>
      <c r="K42" s="92">
        <f t="shared" si="3"/>
        <v>5.4</v>
      </c>
      <c r="L42" s="91">
        <f t="shared" si="4"/>
        <v>2.1</v>
      </c>
    </row>
    <row r="43" spans="2:12" ht="14.45" customHeight="1">
      <c r="B43" s="90" t="s">
        <v>151</v>
      </c>
      <c r="C43" s="89"/>
      <c r="D43" s="88">
        <f>SUM('【断面別】自動車交通量(D断面流入)'!D43,'【断面別】自動車交通量(D断面流出)'!D43)</f>
        <v>147</v>
      </c>
      <c r="E43" s="87">
        <f>SUM('【断面別】自動車交通量(D断面流入)'!E43,'【断面別】自動車交通量(D断面流出)'!E43)</f>
        <v>18</v>
      </c>
      <c r="F43" s="87">
        <f>SUM('【断面別】自動車交通量(D断面流入)'!F43,'【断面別】自動車交通量(D断面流出)'!F43)</f>
        <v>3</v>
      </c>
      <c r="G43" s="87">
        <f>SUM('【断面別】自動車交通量(D断面流入)'!G43,'【断面別】自動車交通量(D断面流出)'!G43)</f>
        <v>1</v>
      </c>
      <c r="H43" s="87">
        <f t="shared" si="10"/>
        <v>165</v>
      </c>
      <c r="I43" s="87">
        <f t="shared" si="11"/>
        <v>4</v>
      </c>
      <c r="J43" s="87">
        <f t="shared" si="12"/>
        <v>169</v>
      </c>
      <c r="K43" s="86">
        <f t="shared" si="3"/>
        <v>2.4</v>
      </c>
      <c r="L43" s="85">
        <f t="shared" si="4"/>
        <v>1.4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1032</v>
      </c>
      <c r="E44" s="81">
        <f t="shared" si="13"/>
        <v>172</v>
      </c>
      <c r="F44" s="81">
        <f t="shared" si="13"/>
        <v>56</v>
      </c>
      <c r="G44" s="81">
        <f t="shared" si="13"/>
        <v>6</v>
      </c>
      <c r="H44" s="81">
        <f t="shared" si="13"/>
        <v>1204</v>
      </c>
      <c r="I44" s="81">
        <f t="shared" si="13"/>
        <v>62</v>
      </c>
      <c r="J44" s="81">
        <f t="shared" si="13"/>
        <v>1266</v>
      </c>
      <c r="K44" s="80">
        <f t="shared" si="3"/>
        <v>4.9000000000000004</v>
      </c>
      <c r="L44" s="79">
        <f t="shared" si="4"/>
        <v>10.4</v>
      </c>
    </row>
    <row r="45" spans="2:12" ht="14.45" customHeight="1" thickTop="1">
      <c r="B45" s="102" t="s">
        <v>82</v>
      </c>
      <c r="C45" s="101"/>
      <c r="D45" s="100">
        <f>SUM('【断面別】自動車交通量(D断面流入)'!D45,'【断面別】自動車交通量(D断面流出)'!D45)</f>
        <v>199</v>
      </c>
      <c r="E45" s="99">
        <f>SUM('【断面別】自動車交通量(D断面流入)'!E45,'【断面別】自動車交通量(D断面流出)'!E45)</f>
        <v>28</v>
      </c>
      <c r="F45" s="99">
        <f>SUM('【断面別】自動車交通量(D断面流入)'!F45,'【断面別】自動車交通量(D断面流出)'!F45)</f>
        <v>5</v>
      </c>
      <c r="G45" s="99">
        <f>SUM('【断面別】自動車交通量(D断面流入)'!G45,'【断面別】自動車交通量(D断面流出)'!G45)</f>
        <v>2</v>
      </c>
      <c r="H45" s="99">
        <f t="shared" ref="H45:H50" si="14">SUM(D45:E45)</f>
        <v>227</v>
      </c>
      <c r="I45" s="99">
        <f t="shared" ref="I45:I50" si="15">SUM(F45:G45)</f>
        <v>7</v>
      </c>
      <c r="J45" s="99">
        <f t="shared" ref="J45:J50" si="16">SUM(H45:I45)</f>
        <v>234</v>
      </c>
      <c r="K45" s="98">
        <f t="shared" si="3"/>
        <v>3</v>
      </c>
      <c r="L45" s="97">
        <f t="shared" si="4"/>
        <v>1.9</v>
      </c>
    </row>
    <row r="46" spans="2:12" ht="14.45" customHeight="1">
      <c r="B46" s="96" t="s">
        <v>81</v>
      </c>
      <c r="C46" s="95"/>
      <c r="D46" s="94">
        <f>SUM('【断面別】自動車交通量(D断面流入)'!D46,'【断面別】自動車交通量(D断面流出)'!D46)</f>
        <v>158</v>
      </c>
      <c r="E46" s="93">
        <f>SUM('【断面別】自動車交通量(D断面流入)'!E46,'【断面別】自動車交通量(D断面流出)'!E46)</f>
        <v>23</v>
      </c>
      <c r="F46" s="93">
        <f>SUM('【断面別】自動車交通量(D断面流入)'!F46,'【断面別】自動車交通量(D断面流出)'!F46)</f>
        <v>11</v>
      </c>
      <c r="G46" s="93">
        <f>SUM('【断面別】自動車交通量(D断面流入)'!G46,'【断面別】自動車交通量(D断面流出)'!G46)</f>
        <v>0</v>
      </c>
      <c r="H46" s="93">
        <f t="shared" si="14"/>
        <v>181</v>
      </c>
      <c r="I46" s="93">
        <f t="shared" si="15"/>
        <v>11</v>
      </c>
      <c r="J46" s="93">
        <f t="shared" si="16"/>
        <v>192</v>
      </c>
      <c r="K46" s="92">
        <f t="shared" si="3"/>
        <v>5.7</v>
      </c>
      <c r="L46" s="91">
        <f t="shared" si="4"/>
        <v>1.6</v>
      </c>
    </row>
    <row r="47" spans="2:12" ht="14.45" customHeight="1">
      <c r="B47" s="96" t="s">
        <v>80</v>
      </c>
      <c r="C47" s="95"/>
      <c r="D47" s="94">
        <f>SUM('【断面別】自動車交通量(D断面流入)'!D47,'【断面別】自動車交通量(D断面流出)'!D47)</f>
        <v>169</v>
      </c>
      <c r="E47" s="93">
        <f>SUM('【断面別】自動車交通量(D断面流入)'!E47,'【断面別】自動車交通量(D断面流出)'!E47)</f>
        <v>20</v>
      </c>
      <c r="F47" s="93">
        <f>SUM('【断面別】自動車交通量(D断面流入)'!F47,'【断面別】自動車交通量(D断面流出)'!F47)</f>
        <v>6</v>
      </c>
      <c r="G47" s="93">
        <f>SUM('【断面別】自動車交通量(D断面流入)'!G47,'【断面別】自動車交通量(D断面流出)'!G47)</f>
        <v>0</v>
      </c>
      <c r="H47" s="93">
        <f t="shared" si="14"/>
        <v>189</v>
      </c>
      <c r="I47" s="93">
        <f t="shared" si="15"/>
        <v>6</v>
      </c>
      <c r="J47" s="93">
        <f t="shared" si="16"/>
        <v>195</v>
      </c>
      <c r="K47" s="92">
        <f t="shared" si="3"/>
        <v>3.1</v>
      </c>
      <c r="L47" s="91">
        <f t="shared" si="4"/>
        <v>1.6</v>
      </c>
    </row>
    <row r="48" spans="2:12" ht="14.45" customHeight="1">
      <c r="B48" s="96" t="s">
        <v>79</v>
      </c>
      <c r="C48" s="95"/>
      <c r="D48" s="94">
        <f>SUM('【断面別】自動車交通量(D断面流入)'!D48,'【断面別】自動車交通量(D断面流出)'!D48)</f>
        <v>165</v>
      </c>
      <c r="E48" s="93">
        <f>SUM('【断面別】自動車交通量(D断面流入)'!E48,'【断面別】自動車交通量(D断面流出)'!E48)</f>
        <v>27</v>
      </c>
      <c r="F48" s="93">
        <f>SUM('【断面別】自動車交通量(D断面流入)'!F48,'【断面別】自動車交通量(D断面流出)'!F48)</f>
        <v>6</v>
      </c>
      <c r="G48" s="93">
        <f>SUM('【断面別】自動車交通量(D断面流入)'!G48,'【断面別】自動車交通量(D断面流出)'!G48)</f>
        <v>0</v>
      </c>
      <c r="H48" s="93">
        <f t="shared" si="14"/>
        <v>192</v>
      </c>
      <c r="I48" s="93">
        <f t="shared" si="15"/>
        <v>6</v>
      </c>
      <c r="J48" s="93">
        <f t="shared" si="16"/>
        <v>198</v>
      </c>
      <c r="K48" s="92">
        <f t="shared" si="3"/>
        <v>3</v>
      </c>
      <c r="L48" s="91">
        <f t="shared" si="4"/>
        <v>1.6</v>
      </c>
    </row>
    <row r="49" spans="2:13" ht="14.45" customHeight="1">
      <c r="B49" s="96" t="s">
        <v>78</v>
      </c>
      <c r="C49" s="95"/>
      <c r="D49" s="94">
        <f>SUM('【断面別】自動車交通量(D断面流入)'!D49,'【断面別】自動車交通量(D断面流出)'!D49)</f>
        <v>176</v>
      </c>
      <c r="E49" s="93">
        <f>SUM('【断面別】自動車交通量(D断面流入)'!E49,'【断面別】自動車交通量(D断面流出)'!E49)</f>
        <v>19</v>
      </c>
      <c r="F49" s="93">
        <f>SUM('【断面別】自動車交通量(D断面流入)'!F49,'【断面別】自動車交通量(D断面流出)'!F49)</f>
        <v>7</v>
      </c>
      <c r="G49" s="93">
        <f>SUM('【断面別】自動車交通量(D断面流入)'!G49,'【断面別】自動車交通量(D断面流出)'!G49)</f>
        <v>0</v>
      </c>
      <c r="H49" s="93">
        <f t="shared" si="14"/>
        <v>195</v>
      </c>
      <c r="I49" s="93">
        <f t="shared" si="15"/>
        <v>7</v>
      </c>
      <c r="J49" s="93">
        <f t="shared" si="16"/>
        <v>202</v>
      </c>
      <c r="K49" s="92">
        <f t="shared" si="3"/>
        <v>3.5</v>
      </c>
      <c r="L49" s="91">
        <f t="shared" si="4"/>
        <v>1.7</v>
      </c>
    </row>
    <row r="50" spans="2:13" ht="14.45" customHeight="1">
      <c r="B50" s="90" t="s">
        <v>150</v>
      </c>
      <c r="C50" s="89"/>
      <c r="D50" s="88">
        <f>SUM('【断面別】自動車交通量(D断面流入)'!D50,'【断面別】自動車交通量(D断面流出)'!D50)</f>
        <v>170</v>
      </c>
      <c r="E50" s="87">
        <f>SUM('【断面別】自動車交通量(D断面流入)'!E50,'【断面別】自動車交通量(D断面流出)'!E50)</f>
        <v>17</v>
      </c>
      <c r="F50" s="87">
        <f>SUM('【断面別】自動車交通量(D断面流入)'!F50,'【断面別】自動車交通量(D断面流出)'!F50)</f>
        <v>7</v>
      </c>
      <c r="G50" s="87">
        <f>SUM('【断面別】自動車交通量(D断面流入)'!G50,'【断面別】自動車交通量(D断面流出)'!G50)</f>
        <v>4</v>
      </c>
      <c r="H50" s="87">
        <f t="shared" si="14"/>
        <v>187</v>
      </c>
      <c r="I50" s="87">
        <f t="shared" si="15"/>
        <v>11</v>
      </c>
      <c r="J50" s="87">
        <f t="shared" si="16"/>
        <v>198</v>
      </c>
      <c r="K50" s="86">
        <f t="shared" si="3"/>
        <v>5.6</v>
      </c>
      <c r="L50" s="85">
        <f t="shared" si="4"/>
        <v>1.6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1037</v>
      </c>
      <c r="E51" s="81">
        <f t="shared" si="17"/>
        <v>134</v>
      </c>
      <c r="F51" s="81">
        <f t="shared" si="17"/>
        <v>42</v>
      </c>
      <c r="G51" s="81">
        <f t="shared" si="17"/>
        <v>6</v>
      </c>
      <c r="H51" s="81">
        <f t="shared" si="17"/>
        <v>1171</v>
      </c>
      <c r="I51" s="81">
        <f t="shared" si="17"/>
        <v>48</v>
      </c>
      <c r="J51" s="81">
        <f t="shared" si="17"/>
        <v>1219</v>
      </c>
      <c r="K51" s="80">
        <f t="shared" si="3"/>
        <v>3.9</v>
      </c>
      <c r="L51" s="79">
        <f t="shared" si="4"/>
        <v>10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8987</v>
      </c>
      <c r="E52" s="75">
        <f t="shared" si="18"/>
        <v>1892</v>
      </c>
      <c r="F52" s="75">
        <f t="shared" si="18"/>
        <v>1210</v>
      </c>
      <c r="G52" s="75">
        <f t="shared" si="18"/>
        <v>81</v>
      </c>
      <c r="H52" s="75">
        <f t="shared" si="18"/>
        <v>10879</v>
      </c>
      <c r="I52" s="75">
        <f t="shared" si="18"/>
        <v>1291</v>
      </c>
      <c r="J52" s="75">
        <f t="shared" si="18"/>
        <v>12170</v>
      </c>
      <c r="K52" s="74">
        <f t="shared" si="3"/>
        <v>10.6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(1)</v>
      </c>
      <c r="C43" s="400"/>
      <c r="D43" s="400"/>
      <c r="E43" s="400"/>
      <c r="F43" s="400"/>
      <c r="G43" s="400"/>
      <c r="H43" s="400"/>
      <c r="I43" s="400"/>
      <c r="J43" s="400" t="str">
        <f>E87</f>
        <v>(2)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(3)</v>
      </c>
      <c r="C69" s="400"/>
      <c r="D69" s="400"/>
      <c r="E69" s="400"/>
      <c r="F69" s="400"/>
      <c r="G69" s="400"/>
      <c r="H69" s="400"/>
      <c r="I69" s="400"/>
      <c r="J69" s="400" t="str">
        <f>E119</f>
        <v>(4)</v>
      </c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7</v>
      </c>
      <c r="F73" s="23">
        <v>1</v>
      </c>
      <c r="G73" s="23">
        <v>0</v>
      </c>
      <c r="H73" s="23">
        <v>1</v>
      </c>
      <c r="I73" s="23">
        <f t="shared" ref="I73:I84" si="0">SUM(E73:F73)</f>
        <v>8</v>
      </c>
      <c r="J73" s="23">
        <f t="shared" ref="J73:J84" si="1">SUM(G73:H73)</f>
        <v>1</v>
      </c>
      <c r="K73" s="23">
        <f>SUM(I73,J73)</f>
        <v>9</v>
      </c>
      <c r="L73" s="25">
        <f>IF(K73=0,0,ROUND(J73/K73*100,1))</f>
        <v>11.1</v>
      </c>
      <c r="M73" s="59">
        <f>IF(K73=0,0,ROUND(K73/K$85*100,1))</f>
        <v>7.1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6</v>
      </c>
      <c r="F74" s="24">
        <v>5</v>
      </c>
      <c r="G74" s="24">
        <v>1</v>
      </c>
      <c r="H74" s="24">
        <v>0</v>
      </c>
      <c r="I74" s="24">
        <f t="shared" si="0"/>
        <v>11</v>
      </c>
      <c r="J74" s="24">
        <f t="shared" si="1"/>
        <v>1</v>
      </c>
      <c r="K74" s="24">
        <f t="shared" ref="K74:K84" si="2">SUM(I74,J74)</f>
        <v>12</v>
      </c>
      <c r="L74" s="26">
        <f t="shared" ref="L74:L84" si="3">IF(K74=0,0,ROUND(J74/K74*100,1))</f>
        <v>8.3000000000000007</v>
      </c>
      <c r="M74" s="60">
        <f t="shared" ref="M74:M84" si="4">IF(K74=0,0,ROUND(K74/K$85*100,1))</f>
        <v>9.5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7</v>
      </c>
      <c r="F75" s="24">
        <v>2</v>
      </c>
      <c r="G75" s="24">
        <v>1</v>
      </c>
      <c r="H75" s="24">
        <v>0</v>
      </c>
      <c r="I75" s="24">
        <f t="shared" si="0"/>
        <v>9</v>
      </c>
      <c r="J75" s="24">
        <f t="shared" si="1"/>
        <v>1</v>
      </c>
      <c r="K75" s="24">
        <f t="shared" si="2"/>
        <v>10</v>
      </c>
      <c r="L75" s="26">
        <f t="shared" si="3"/>
        <v>10</v>
      </c>
      <c r="M75" s="60">
        <f t="shared" si="4"/>
        <v>7.9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5</v>
      </c>
      <c r="F76" s="24">
        <v>3</v>
      </c>
      <c r="G76" s="24">
        <v>1</v>
      </c>
      <c r="H76" s="24">
        <v>0</v>
      </c>
      <c r="I76" s="24">
        <f t="shared" si="0"/>
        <v>8</v>
      </c>
      <c r="J76" s="24">
        <f t="shared" si="1"/>
        <v>1</v>
      </c>
      <c r="K76" s="24">
        <f t="shared" si="2"/>
        <v>9</v>
      </c>
      <c r="L76" s="26">
        <f t="shared" si="3"/>
        <v>11.1</v>
      </c>
      <c r="M76" s="60">
        <f t="shared" si="4"/>
        <v>7.1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10</v>
      </c>
      <c r="F77" s="24">
        <v>2</v>
      </c>
      <c r="G77" s="24">
        <v>0</v>
      </c>
      <c r="H77" s="24">
        <v>0</v>
      </c>
      <c r="I77" s="24">
        <f t="shared" si="0"/>
        <v>12</v>
      </c>
      <c r="J77" s="24">
        <f t="shared" si="1"/>
        <v>0</v>
      </c>
      <c r="K77" s="24">
        <f t="shared" si="2"/>
        <v>12</v>
      </c>
      <c r="L77" s="26">
        <f t="shared" si="3"/>
        <v>0</v>
      </c>
      <c r="M77" s="60">
        <f t="shared" si="4"/>
        <v>9.5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8</v>
      </c>
      <c r="F78" s="24">
        <v>5</v>
      </c>
      <c r="G78" s="24">
        <v>0</v>
      </c>
      <c r="H78" s="24">
        <v>0</v>
      </c>
      <c r="I78" s="24">
        <f t="shared" si="0"/>
        <v>13</v>
      </c>
      <c r="J78" s="24">
        <f t="shared" si="1"/>
        <v>0</v>
      </c>
      <c r="K78" s="24">
        <f t="shared" si="2"/>
        <v>13</v>
      </c>
      <c r="L78" s="26">
        <f t="shared" si="3"/>
        <v>0</v>
      </c>
      <c r="M78" s="60">
        <f t="shared" si="4"/>
        <v>10.3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</v>
      </c>
      <c r="F79" s="24">
        <v>3</v>
      </c>
      <c r="G79" s="24">
        <v>0</v>
      </c>
      <c r="H79" s="24">
        <v>0</v>
      </c>
      <c r="I79" s="24">
        <f t="shared" si="0"/>
        <v>5</v>
      </c>
      <c r="J79" s="24">
        <f t="shared" si="1"/>
        <v>0</v>
      </c>
      <c r="K79" s="24">
        <f t="shared" si="2"/>
        <v>5</v>
      </c>
      <c r="L79" s="26">
        <f t="shared" si="3"/>
        <v>0</v>
      </c>
      <c r="M79" s="60">
        <f t="shared" si="4"/>
        <v>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11</v>
      </c>
      <c r="F80" s="24">
        <v>1</v>
      </c>
      <c r="G80" s="24">
        <v>1</v>
      </c>
      <c r="H80" s="24">
        <v>0</v>
      </c>
      <c r="I80" s="24">
        <f t="shared" si="0"/>
        <v>12</v>
      </c>
      <c r="J80" s="24">
        <f t="shared" si="1"/>
        <v>1</v>
      </c>
      <c r="K80" s="24">
        <f t="shared" si="2"/>
        <v>13</v>
      </c>
      <c r="L80" s="26">
        <f t="shared" si="3"/>
        <v>7.7</v>
      </c>
      <c r="M80" s="60">
        <f t="shared" si="4"/>
        <v>10.3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8</v>
      </c>
      <c r="F81" s="24">
        <v>2</v>
      </c>
      <c r="G81" s="24">
        <v>1</v>
      </c>
      <c r="H81" s="24">
        <v>0</v>
      </c>
      <c r="I81" s="24">
        <f t="shared" si="0"/>
        <v>10</v>
      </c>
      <c r="J81" s="24">
        <f t="shared" si="1"/>
        <v>1</v>
      </c>
      <c r="K81" s="24">
        <f t="shared" si="2"/>
        <v>11</v>
      </c>
      <c r="L81" s="26">
        <f t="shared" si="3"/>
        <v>9.1</v>
      </c>
      <c r="M81" s="60">
        <f t="shared" si="4"/>
        <v>8.6999999999999993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11</v>
      </c>
      <c r="F82" s="24">
        <v>2</v>
      </c>
      <c r="G82" s="24">
        <v>2</v>
      </c>
      <c r="H82" s="24">
        <v>0</v>
      </c>
      <c r="I82" s="24">
        <f t="shared" si="0"/>
        <v>13</v>
      </c>
      <c r="J82" s="24">
        <f t="shared" si="1"/>
        <v>2</v>
      </c>
      <c r="K82" s="24">
        <f t="shared" si="2"/>
        <v>15</v>
      </c>
      <c r="L82" s="26">
        <f t="shared" si="3"/>
        <v>13.3</v>
      </c>
      <c r="M82" s="60">
        <f t="shared" si="4"/>
        <v>11.9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8</v>
      </c>
      <c r="F83" s="24">
        <v>2</v>
      </c>
      <c r="G83" s="24">
        <v>0</v>
      </c>
      <c r="H83" s="24">
        <v>0</v>
      </c>
      <c r="I83" s="24">
        <f t="shared" si="0"/>
        <v>10</v>
      </c>
      <c r="J83" s="24">
        <f t="shared" si="1"/>
        <v>0</v>
      </c>
      <c r="K83" s="24">
        <f t="shared" si="2"/>
        <v>10</v>
      </c>
      <c r="L83" s="26">
        <f t="shared" si="3"/>
        <v>0</v>
      </c>
      <c r="M83" s="60">
        <f t="shared" si="4"/>
        <v>7.9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4</v>
      </c>
      <c r="F84" s="24">
        <v>3</v>
      </c>
      <c r="G84" s="24">
        <v>0</v>
      </c>
      <c r="H84" s="24">
        <v>0</v>
      </c>
      <c r="I84" s="24">
        <f t="shared" si="0"/>
        <v>7</v>
      </c>
      <c r="J84" s="24">
        <f t="shared" si="1"/>
        <v>0</v>
      </c>
      <c r="K84" s="24">
        <f t="shared" si="2"/>
        <v>7</v>
      </c>
      <c r="L84" s="26">
        <f t="shared" si="3"/>
        <v>0</v>
      </c>
      <c r="M84" s="60">
        <f t="shared" si="4"/>
        <v>5.6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87</v>
      </c>
      <c r="F85" s="5">
        <f t="shared" si="5"/>
        <v>31</v>
      </c>
      <c r="G85" s="5">
        <f t="shared" si="5"/>
        <v>7</v>
      </c>
      <c r="H85" s="5">
        <f t="shared" si="5"/>
        <v>1</v>
      </c>
      <c r="I85" s="5">
        <f t="shared" si="5"/>
        <v>118</v>
      </c>
      <c r="J85" s="5">
        <f t="shared" si="5"/>
        <v>8</v>
      </c>
      <c r="K85" s="5">
        <f t="shared" si="5"/>
        <v>126</v>
      </c>
      <c r="L85" s="51">
        <f>IF(K85=0,0,ROUND(J85/K85*100,1))</f>
        <v>6.3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205</v>
      </c>
      <c r="F89" s="23">
        <v>32</v>
      </c>
      <c r="G89" s="23">
        <v>3</v>
      </c>
      <c r="H89" s="23">
        <v>5</v>
      </c>
      <c r="I89" s="23">
        <f t="shared" ref="I89:I100" si="6">SUM(E89:F89)</f>
        <v>237</v>
      </c>
      <c r="J89" s="23">
        <f t="shared" ref="J89:J100" si="7">SUM(G89:H89)</f>
        <v>8</v>
      </c>
      <c r="K89" s="23">
        <f>SUM(I89,J89)</f>
        <v>245</v>
      </c>
      <c r="L89" s="25">
        <f>IF(K89=0,0,ROUND(J89/K89*100,1))</f>
        <v>3.3</v>
      </c>
      <c r="M89" s="59">
        <f>IF(K89=0,0,ROUND(K89/K$101*100,1))</f>
        <v>9.4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166</v>
      </c>
      <c r="F90" s="24">
        <v>23</v>
      </c>
      <c r="G90" s="24">
        <v>7</v>
      </c>
      <c r="H90" s="24">
        <v>5</v>
      </c>
      <c r="I90" s="24">
        <f t="shared" si="6"/>
        <v>189</v>
      </c>
      <c r="J90" s="24">
        <f t="shared" si="7"/>
        <v>12</v>
      </c>
      <c r="K90" s="24">
        <f t="shared" ref="K90:K100" si="8">SUM(I90,J90)</f>
        <v>201</v>
      </c>
      <c r="L90" s="26">
        <f t="shared" ref="L90:L101" si="9">IF(K90=0,0,ROUND(J90/K90*100,1))</f>
        <v>6</v>
      </c>
      <c r="M90" s="60">
        <f t="shared" ref="M90:M101" si="10">IF(K90=0,0,ROUND(K90/K$101*100,1))</f>
        <v>7.7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149</v>
      </c>
      <c r="F91" s="24">
        <v>36</v>
      </c>
      <c r="G91" s="24">
        <v>5</v>
      </c>
      <c r="H91" s="24">
        <v>5</v>
      </c>
      <c r="I91" s="24">
        <f t="shared" si="6"/>
        <v>185</v>
      </c>
      <c r="J91" s="24">
        <f t="shared" si="7"/>
        <v>10</v>
      </c>
      <c r="K91" s="24">
        <f t="shared" si="8"/>
        <v>195</v>
      </c>
      <c r="L91" s="26">
        <f t="shared" si="9"/>
        <v>5.0999999999999996</v>
      </c>
      <c r="M91" s="60">
        <f t="shared" si="10"/>
        <v>7.5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153</v>
      </c>
      <c r="F92" s="24">
        <v>32</v>
      </c>
      <c r="G92" s="24">
        <v>5</v>
      </c>
      <c r="H92" s="24">
        <v>1</v>
      </c>
      <c r="I92" s="24">
        <f t="shared" si="6"/>
        <v>185</v>
      </c>
      <c r="J92" s="24">
        <f t="shared" si="7"/>
        <v>6</v>
      </c>
      <c r="K92" s="24">
        <f t="shared" si="8"/>
        <v>191</v>
      </c>
      <c r="L92" s="26">
        <f t="shared" si="9"/>
        <v>3.1</v>
      </c>
      <c r="M92" s="60">
        <f t="shared" si="10"/>
        <v>7.4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125</v>
      </c>
      <c r="F93" s="24">
        <v>22</v>
      </c>
      <c r="G93" s="24">
        <v>4</v>
      </c>
      <c r="H93" s="24">
        <v>3</v>
      </c>
      <c r="I93" s="24">
        <f t="shared" si="6"/>
        <v>147</v>
      </c>
      <c r="J93" s="24">
        <f t="shared" si="7"/>
        <v>7</v>
      </c>
      <c r="K93" s="24">
        <f t="shared" si="8"/>
        <v>154</v>
      </c>
      <c r="L93" s="26">
        <f t="shared" si="9"/>
        <v>4.5</v>
      </c>
      <c r="M93" s="60">
        <f t="shared" si="10"/>
        <v>5.9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208</v>
      </c>
      <c r="F94" s="24">
        <v>37</v>
      </c>
      <c r="G94" s="24">
        <v>4</v>
      </c>
      <c r="H94" s="24">
        <v>3</v>
      </c>
      <c r="I94" s="24">
        <f t="shared" si="6"/>
        <v>245</v>
      </c>
      <c r="J94" s="24">
        <f t="shared" si="7"/>
        <v>7</v>
      </c>
      <c r="K94" s="24">
        <f t="shared" si="8"/>
        <v>252</v>
      </c>
      <c r="L94" s="26">
        <f t="shared" si="9"/>
        <v>2.8</v>
      </c>
      <c r="M94" s="60">
        <f t="shared" si="10"/>
        <v>9.6999999999999993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189</v>
      </c>
      <c r="F95" s="24">
        <v>34</v>
      </c>
      <c r="G95" s="24">
        <v>7</v>
      </c>
      <c r="H95" s="24">
        <v>3</v>
      </c>
      <c r="I95" s="24">
        <f t="shared" si="6"/>
        <v>223</v>
      </c>
      <c r="J95" s="24">
        <f t="shared" si="7"/>
        <v>10</v>
      </c>
      <c r="K95" s="24">
        <f t="shared" si="8"/>
        <v>233</v>
      </c>
      <c r="L95" s="26">
        <f t="shared" si="9"/>
        <v>4.3</v>
      </c>
      <c r="M95" s="60">
        <f t="shared" si="10"/>
        <v>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202</v>
      </c>
      <c r="F96" s="24">
        <v>29</v>
      </c>
      <c r="G96" s="24">
        <v>2</v>
      </c>
      <c r="H96" s="24">
        <v>4</v>
      </c>
      <c r="I96" s="24">
        <f t="shared" si="6"/>
        <v>231</v>
      </c>
      <c r="J96" s="24">
        <f t="shared" si="7"/>
        <v>6</v>
      </c>
      <c r="K96" s="24">
        <f t="shared" si="8"/>
        <v>237</v>
      </c>
      <c r="L96" s="26">
        <f t="shared" si="9"/>
        <v>2.5</v>
      </c>
      <c r="M96" s="60">
        <f t="shared" si="10"/>
        <v>9.1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198</v>
      </c>
      <c r="F97" s="24">
        <v>34</v>
      </c>
      <c r="G97" s="24">
        <v>1</v>
      </c>
      <c r="H97" s="24">
        <v>3</v>
      </c>
      <c r="I97" s="24">
        <f t="shared" si="6"/>
        <v>232</v>
      </c>
      <c r="J97" s="24">
        <f t="shared" si="7"/>
        <v>4</v>
      </c>
      <c r="K97" s="24">
        <f t="shared" si="8"/>
        <v>236</v>
      </c>
      <c r="L97" s="26">
        <f t="shared" si="9"/>
        <v>1.7</v>
      </c>
      <c r="M97" s="60">
        <f t="shared" si="10"/>
        <v>9.1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185</v>
      </c>
      <c r="F98" s="24">
        <v>24</v>
      </c>
      <c r="G98" s="24">
        <v>2</v>
      </c>
      <c r="H98" s="24">
        <v>3</v>
      </c>
      <c r="I98" s="24">
        <f t="shared" si="6"/>
        <v>209</v>
      </c>
      <c r="J98" s="24">
        <f t="shared" si="7"/>
        <v>5</v>
      </c>
      <c r="K98" s="24">
        <f t="shared" si="8"/>
        <v>214</v>
      </c>
      <c r="L98" s="26">
        <f t="shared" si="9"/>
        <v>2.2999999999999998</v>
      </c>
      <c r="M98" s="60">
        <f t="shared" si="10"/>
        <v>8.1999999999999993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178</v>
      </c>
      <c r="F99" s="24">
        <v>18</v>
      </c>
      <c r="G99" s="24">
        <v>2</v>
      </c>
      <c r="H99" s="24">
        <v>4</v>
      </c>
      <c r="I99" s="24">
        <f t="shared" si="6"/>
        <v>196</v>
      </c>
      <c r="J99" s="24">
        <f t="shared" si="7"/>
        <v>6</v>
      </c>
      <c r="K99" s="24">
        <f t="shared" si="8"/>
        <v>202</v>
      </c>
      <c r="L99" s="26">
        <f t="shared" si="9"/>
        <v>3</v>
      </c>
      <c r="M99" s="60">
        <f t="shared" si="10"/>
        <v>7.8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213</v>
      </c>
      <c r="F100" s="24">
        <v>21</v>
      </c>
      <c r="G100" s="24">
        <v>1</v>
      </c>
      <c r="H100" s="24">
        <v>2</v>
      </c>
      <c r="I100" s="24">
        <f t="shared" si="6"/>
        <v>234</v>
      </c>
      <c r="J100" s="24">
        <f t="shared" si="7"/>
        <v>3</v>
      </c>
      <c r="K100" s="24">
        <f t="shared" si="8"/>
        <v>237</v>
      </c>
      <c r="L100" s="26">
        <f t="shared" si="9"/>
        <v>1.3</v>
      </c>
      <c r="M100" s="60">
        <f t="shared" si="10"/>
        <v>9.1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2171</v>
      </c>
      <c r="F101" s="5">
        <f t="shared" si="11"/>
        <v>342</v>
      </c>
      <c r="G101" s="5">
        <f t="shared" si="11"/>
        <v>43</v>
      </c>
      <c r="H101" s="5">
        <f t="shared" si="11"/>
        <v>41</v>
      </c>
      <c r="I101" s="5">
        <f t="shared" si="11"/>
        <v>2513</v>
      </c>
      <c r="J101" s="5">
        <f t="shared" si="11"/>
        <v>84</v>
      </c>
      <c r="K101" s="5">
        <f t="shared" si="11"/>
        <v>2597</v>
      </c>
      <c r="L101" s="51">
        <f t="shared" si="9"/>
        <v>3.2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308</v>
      </c>
      <c r="F105" s="23">
        <v>29</v>
      </c>
      <c r="G105" s="23">
        <v>9</v>
      </c>
      <c r="H105" s="23">
        <v>2</v>
      </c>
      <c r="I105" s="23">
        <f t="shared" ref="I105:I116" si="12">SUM(E105:F105)</f>
        <v>337</v>
      </c>
      <c r="J105" s="23">
        <f t="shared" ref="J105:J116" si="13">SUM(G105:H105)</f>
        <v>11</v>
      </c>
      <c r="K105" s="23">
        <f>SUM(I105,J105)</f>
        <v>348</v>
      </c>
      <c r="L105" s="25">
        <f t="shared" ref="L105:L117" si="14">IF(K105=0,0,ROUND(J105/K105*100,1))</f>
        <v>3.2</v>
      </c>
      <c r="M105" s="59">
        <f>IF(K105=0,0,ROUND(K105/K$117*100,1))</f>
        <v>7.8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266</v>
      </c>
      <c r="F106" s="24">
        <v>40</v>
      </c>
      <c r="G106" s="24">
        <v>18</v>
      </c>
      <c r="H106" s="24">
        <v>6</v>
      </c>
      <c r="I106" s="24">
        <f t="shared" si="12"/>
        <v>306</v>
      </c>
      <c r="J106" s="24">
        <f t="shared" si="13"/>
        <v>24</v>
      </c>
      <c r="K106" s="24">
        <f t="shared" ref="K106:K116" si="15">SUM(I106,J106)</f>
        <v>330</v>
      </c>
      <c r="L106" s="26">
        <f t="shared" si="14"/>
        <v>7.3</v>
      </c>
      <c r="M106" s="60">
        <f t="shared" ref="M106:M117" si="16">IF(K106=0,0,ROUND(K106/K$117*100,1))</f>
        <v>7.3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244</v>
      </c>
      <c r="F107" s="24">
        <v>64</v>
      </c>
      <c r="G107" s="24">
        <v>21</v>
      </c>
      <c r="H107" s="24">
        <v>4</v>
      </c>
      <c r="I107" s="24">
        <f t="shared" si="12"/>
        <v>308</v>
      </c>
      <c r="J107" s="24">
        <f t="shared" si="13"/>
        <v>25</v>
      </c>
      <c r="K107" s="24">
        <f t="shared" si="15"/>
        <v>333</v>
      </c>
      <c r="L107" s="26">
        <f t="shared" si="14"/>
        <v>7.5</v>
      </c>
      <c r="M107" s="60">
        <f t="shared" si="16"/>
        <v>7.4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234</v>
      </c>
      <c r="F108" s="24">
        <v>54</v>
      </c>
      <c r="G108" s="24">
        <v>19</v>
      </c>
      <c r="H108" s="24">
        <v>1</v>
      </c>
      <c r="I108" s="24">
        <f t="shared" si="12"/>
        <v>288</v>
      </c>
      <c r="J108" s="24">
        <f t="shared" si="13"/>
        <v>20</v>
      </c>
      <c r="K108" s="24">
        <f t="shared" si="15"/>
        <v>308</v>
      </c>
      <c r="L108" s="26">
        <f t="shared" si="14"/>
        <v>6.5</v>
      </c>
      <c r="M108" s="60">
        <f t="shared" si="16"/>
        <v>6.9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205</v>
      </c>
      <c r="F109" s="24">
        <v>42</v>
      </c>
      <c r="G109" s="24">
        <v>18</v>
      </c>
      <c r="H109" s="24">
        <v>2</v>
      </c>
      <c r="I109" s="24">
        <f t="shared" si="12"/>
        <v>247</v>
      </c>
      <c r="J109" s="24">
        <f t="shared" si="13"/>
        <v>20</v>
      </c>
      <c r="K109" s="24">
        <f t="shared" si="15"/>
        <v>267</v>
      </c>
      <c r="L109" s="26">
        <f t="shared" si="14"/>
        <v>7.5</v>
      </c>
      <c r="M109" s="60">
        <f t="shared" si="16"/>
        <v>5.9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344</v>
      </c>
      <c r="F110" s="24">
        <v>53</v>
      </c>
      <c r="G110" s="24">
        <v>18</v>
      </c>
      <c r="H110" s="24">
        <v>2</v>
      </c>
      <c r="I110" s="24">
        <f t="shared" si="12"/>
        <v>397</v>
      </c>
      <c r="J110" s="24">
        <f t="shared" si="13"/>
        <v>20</v>
      </c>
      <c r="K110" s="24">
        <f t="shared" si="15"/>
        <v>417</v>
      </c>
      <c r="L110" s="26">
        <f t="shared" si="14"/>
        <v>4.8</v>
      </c>
      <c r="M110" s="60">
        <f t="shared" si="16"/>
        <v>9.3000000000000007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311</v>
      </c>
      <c r="F111" s="24">
        <v>40</v>
      </c>
      <c r="G111" s="24">
        <v>18</v>
      </c>
      <c r="H111" s="24">
        <v>3</v>
      </c>
      <c r="I111" s="24">
        <f t="shared" si="12"/>
        <v>351</v>
      </c>
      <c r="J111" s="24">
        <f t="shared" si="13"/>
        <v>21</v>
      </c>
      <c r="K111" s="24">
        <f t="shared" si="15"/>
        <v>372</v>
      </c>
      <c r="L111" s="26">
        <f t="shared" si="14"/>
        <v>5.6</v>
      </c>
      <c r="M111" s="60">
        <f t="shared" si="16"/>
        <v>8.3000000000000007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286</v>
      </c>
      <c r="F112" s="24">
        <v>47</v>
      </c>
      <c r="G112" s="24">
        <v>8</v>
      </c>
      <c r="H112" s="24">
        <v>1</v>
      </c>
      <c r="I112" s="24">
        <f t="shared" si="12"/>
        <v>333</v>
      </c>
      <c r="J112" s="24">
        <f t="shared" si="13"/>
        <v>9</v>
      </c>
      <c r="K112" s="24">
        <f t="shared" si="15"/>
        <v>342</v>
      </c>
      <c r="L112" s="26">
        <f t="shared" si="14"/>
        <v>2.6</v>
      </c>
      <c r="M112" s="60">
        <f t="shared" si="16"/>
        <v>7.6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343</v>
      </c>
      <c r="F113" s="24">
        <v>57</v>
      </c>
      <c r="G113" s="24">
        <v>11</v>
      </c>
      <c r="H113" s="24">
        <v>1</v>
      </c>
      <c r="I113" s="24">
        <f t="shared" si="12"/>
        <v>400</v>
      </c>
      <c r="J113" s="24">
        <f t="shared" si="13"/>
        <v>12</v>
      </c>
      <c r="K113" s="24">
        <f t="shared" si="15"/>
        <v>412</v>
      </c>
      <c r="L113" s="26">
        <f t="shared" si="14"/>
        <v>2.9</v>
      </c>
      <c r="M113" s="60">
        <f t="shared" si="16"/>
        <v>9.1999999999999993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401</v>
      </c>
      <c r="F114" s="24">
        <v>40</v>
      </c>
      <c r="G114" s="24">
        <v>7</v>
      </c>
      <c r="H114" s="24">
        <v>3</v>
      </c>
      <c r="I114" s="24">
        <f t="shared" si="12"/>
        <v>441</v>
      </c>
      <c r="J114" s="24">
        <f t="shared" si="13"/>
        <v>10</v>
      </c>
      <c r="K114" s="24">
        <f t="shared" si="15"/>
        <v>451</v>
      </c>
      <c r="L114" s="26">
        <f t="shared" si="14"/>
        <v>2.2000000000000002</v>
      </c>
      <c r="M114" s="60">
        <f t="shared" si="16"/>
        <v>10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357</v>
      </c>
      <c r="F115" s="24">
        <v>33</v>
      </c>
      <c r="G115" s="24">
        <v>6</v>
      </c>
      <c r="H115" s="24">
        <v>2</v>
      </c>
      <c r="I115" s="24">
        <f t="shared" si="12"/>
        <v>390</v>
      </c>
      <c r="J115" s="24">
        <f t="shared" si="13"/>
        <v>8</v>
      </c>
      <c r="K115" s="24">
        <f t="shared" si="15"/>
        <v>398</v>
      </c>
      <c r="L115" s="26">
        <f t="shared" si="14"/>
        <v>2</v>
      </c>
      <c r="M115" s="60">
        <f t="shared" si="16"/>
        <v>8.9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461</v>
      </c>
      <c r="F116" s="24">
        <v>40</v>
      </c>
      <c r="G116" s="24">
        <v>7</v>
      </c>
      <c r="H116" s="24">
        <v>4</v>
      </c>
      <c r="I116" s="24">
        <f t="shared" si="12"/>
        <v>501</v>
      </c>
      <c r="J116" s="24">
        <f t="shared" si="13"/>
        <v>11</v>
      </c>
      <c r="K116" s="24">
        <f t="shared" si="15"/>
        <v>512</v>
      </c>
      <c r="L116" s="26">
        <f t="shared" si="14"/>
        <v>2.1</v>
      </c>
      <c r="M116" s="60">
        <f t="shared" si="16"/>
        <v>11.4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3760</v>
      </c>
      <c r="F117" s="5">
        <f t="shared" si="17"/>
        <v>539</v>
      </c>
      <c r="G117" s="5">
        <f t="shared" si="17"/>
        <v>160</v>
      </c>
      <c r="H117" s="5">
        <f t="shared" si="17"/>
        <v>31</v>
      </c>
      <c r="I117" s="5">
        <f t="shared" si="17"/>
        <v>4299</v>
      </c>
      <c r="J117" s="5">
        <f t="shared" si="17"/>
        <v>191</v>
      </c>
      <c r="K117" s="5">
        <f t="shared" si="17"/>
        <v>4490</v>
      </c>
      <c r="L117" s="51">
        <f t="shared" si="14"/>
        <v>4.3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422</v>
      </c>
      <c r="F121" s="23">
        <v>26</v>
      </c>
      <c r="G121" s="23">
        <v>4</v>
      </c>
      <c r="H121" s="23">
        <v>2</v>
      </c>
      <c r="I121" s="23">
        <f t="shared" ref="I121:I132" si="18">SUM(E121:F121)</f>
        <v>448</v>
      </c>
      <c r="J121" s="23">
        <f t="shared" ref="J121:J132" si="19">SUM(G121:H121)</f>
        <v>6</v>
      </c>
      <c r="K121" s="23">
        <f>SUM(I121,J121)</f>
        <v>454</v>
      </c>
      <c r="L121" s="25">
        <f t="shared" ref="L121:L133" si="20">IF(K121=0,0,ROUND(J121/K121*100,1))</f>
        <v>1.3</v>
      </c>
      <c r="M121" s="59">
        <f>IF(K121=0,0,ROUND(K121/K$133*100,1))</f>
        <v>10.7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411</v>
      </c>
      <c r="F122" s="24">
        <v>29</v>
      </c>
      <c r="G122" s="24">
        <v>5</v>
      </c>
      <c r="H122" s="24">
        <v>2</v>
      </c>
      <c r="I122" s="24">
        <f t="shared" si="18"/>
        <v>440</v>
      </c>
      <c r="J122" s="24">
        <f t="shared" si="19"/>
        <v>7</v>
      </c>
      <c r="K122" s="24">
        <f t="shared" ref="K122:K132" si="21">SUM(I122,J122)</f>
        <v>447</v>
      </c>
      <c r="L122" s="26">
        <f t="shared" si="20"/>
        <v>1.6</v>
      </c>
      <c r="M122" s="60">
        <f t="shared" ref="M122:M133" si="22">IF(K122=0,0,ROUND(K122/K$133*100,1))</f>
        <v>10.6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351</v>
      </c>
      <c r="F123" s="24">
        <v>42</v>
      </c>
      <c r="G123" s="24">
        <v>18</v>
      </c>
      <c r="H123" s="24">
        <v>3</v>
      </c>
      <c r="I123" s="24">
        <f t="shared" si="18"/>
        <v>393</v>
      </c>
      <c r="J123" s="24">
        <f t="shared" si="19"/>
        <v>21</v>
      </c>
      <c r="K123" s="24">
        <f t="shared" si="21"/>
        <v>414</v>
      </c>
      <c r="L123" s="26">
        <f t="shared" si="20"/>
        <v>5.0999999999999996</v>
      </c>
      <c r="M123" s="60">
        <f t="shared" si="22"/>
        <v>9.8000000000000007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332</v>
      </c>
      <c r="F124" s="24">
        <v>35</v>
      </c>
      <c r="G124" s="24">
        <v>13</v>
      </c>
      <c r="H124" s="24">
        <v>2</v>
      </c>
      <c r="I124" s="24">
        <f t="shared" si="18"/>
        <v>367</v>
      </c>
      <c r="J124" s="24">
        <f t="shared" si="19"/>
        <v>15</v>
      </c>
      <c r="K124" s="24">
        <f t="shared" si="21"/>
        <v>382</v>
      </c>
      <c r="L124" s="26">
        <f t="shared" si="20"/>
        <v>3.9</v>
      </c>
      <c r="M124" s="60">
        <f t="shared" si="22"/>
        <v>9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309</v>
      </c>
      <c r="F125" s="24">
        <v>35</v>
      </c>
      <c r="G125" s="24">
        <v>19</v>
      </c>
      <c r="H125" s="24">
        <v>1</v>
      </c>
      <c r="I125" s="24">
        <f t="shared" si="18"/>
        <v>344</v>
      </c>
      <c r="J125" s="24">
        <f t="shared" si="19"/>
        <v>20</v>
      </c>
      <c r="K125" s="24">
        <f t="shared" si="21"/>
        <v>364</v>
      </c>
      <c r="L125" s="26">
        <f t="shared" si="20"/>
        <v>5.5</v>
      </c>
      <c r="M125" s="60">
        <f t="shared" si="22"/>
        <v>8.6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270</v>
      </c>
      <c r="F126" s="24">
        <v>30</v>
      </c>
      <c r="G126" s="24">
        <v>16</v>
      </c>
      <c r="H126" s="24">
        <v>2</v>
      </c>
      <c r="I126" s="24">
        <f t="shared" si="18"/>
        <v>300</v>
      </c>
      <c r="J126" s="24">
        <f t="shared" si="19"/>
        <v>18</v>
      </c>
      <c r="K126" s="24">
        <f t="shared" si="21"/>
        <v>318</v>
      </c>
      <c r="L126" s="26">
        <f t="shared" si="20"/>
        <v>5.7</v>
      </c>
      <c r="M126" s="60">
        <f t="shared" si="22"/>
        <v>7.5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227</v>
      </c>
      <c r="F127" s="24">
        <v>34</v>
      </c>
      <c r="G127" s="24">
        <v>8</v>
      </c>
      <c r="H127" s="24">
        <v>2</v>
      </c>
      <c r="I127" s="24">
        <f t="shared" si="18"/>
        <v>261</v>
      </c>
      <c r="J127" s="24">
        <f t="shared" si="19"/>
        <v>10</v>
      </c>
      <c r="K127" s="24">
        <f t="shared" si="21"/>
        <v>271</v>
      </c>
      <c r="L127" s="26">
        <f t="shared" si="20"/>
        <v>3.7</v>
      </c>
      <c r="M127" s="60">
        <f t="shared" si="22"/>
        <v>6.4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261</v>
      </c>
      <c r="F128" s="24">
        <v>40</v>
      </c>
      <c r="G128" s="24">
        <v>3</v>
      </c>
      <c r="H128" s="24">
        <v>2</v>
      </c>
      <c r="I128" s="24">
        <f t="shared" si="18"/>
        <v>301</v>
      </c>
      <c r="J128" s="24">
        <f t="shared" si="19"/>
        <v>5</v>
      </c>
      <c r="K128" s="24">
        <f t="shared" si="21"/>
        <v>306</v>
      </c>
      <c r="L128" s="26">
        <f t="shared" si="20"/>
        <v>1.6</v>
      </c>
      <c r="M128" s="60">
        <f t="shared" si="22"/>
        <v>7.2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235</v>
      </c>
      <c r="F129" s="24">
        <v>40</v>
      </c>
      <c r="G129" s="24">
        <v>6</v>
      </c>
      <c r="H129" s="24">
        <v>2</v>
      </c>
      <c r="I129" s="24">
        <f t="shared" si="18"/>
        <v>275</v>
      </c>
      <c r="J129" s="24">
        <f t="shared" si="19"/>
        <v>8</v>
      </c>
      <c r="K129" s="24">
        <f t="shared" si="21"/>
        <v>283</v>
      </c>
      <c r="L129" s="26">
        <f t="shared" si="20"/>
        <v>2.8</v>
      </c>
      <c r="M129" s="60">
        <f t="shared" si="22"/>
        <v>6.7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266</v>
      </c>
      <c r="F130" s="24">
        <v>45</v>
      </c>
      <c r="G130" s="24">
        <v>2</v>
      </c>
      <c r="H130" s="24">
        <v>4</v>
      </c>
      <c r="I130" s="24">
        <f t="shared" si="18"/>
        <v>311</v>
      </c>
      <c r="J130" s="24">
        <f t="shared" si="19"/>
        <v>6</v>
      </c>
      <c r="K130" s="24">
        <f t="shared" si="21"/>
        <v>317</v>
      </c>
      <c r="L130" s="26">
        <f t="shared" si="20"/>
        <v>1.9</v>
      </c>
      <c r="M130" s="60">
        <f t="shared" si="22"/>
        <v>7.5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289</v>
      </c>
      <c r="F131" s="24">
        <v>34</v>
      </c>
      <c r="G131" s="24">
        <v>4</v>
      </c>
      <c r="H131" s="24">
        <v>1</v>
      </c>
      <c r="I131" s="24">
        <f t="shared" si="18"/>
        <v>323</v>
      </c>
      <c r="J131" s="24">
        <f t="shared" si="19"/>
        <v>5</v>
      </c>
      <c r="K131" s="24">
        <f t="shared" si="21"/>
        <v>328</v>
      </c>
      <c r="L131" s="26">
        <f t="shared" si="20"/>
        <v>1.5</v>
      </c>
      <c r="M131" s="60">
        <f t="shared" si="22"/>
        <v>7.8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308</v>
      </c>
      <c r="F132" s="24">
        <v>27</v>
      </c>
      <c r="G132" s="24">
        <v>3</v>
      </c>
      <c r="H132" s="24">
        <v>2</v>
      </c>
      <c r="I132" s="24">
        <f t="shared" si="18"/>
        <v>335</v>
      </c>
      <c r="J132" s="24">
        <f t="shared" si="19"/>
        <v>5</v>
      </c>
      <c r="K132" s="24">
        <f t="shared" si="21"/>
        <v>340</v>
      </c>
      <c r="L132" s="26">
        <f t="shared" si="20"/>
        <v>1.5</v>
      </c>
      <c r="M132" s="60">
        <f t="shared" si="22"/>
        <v>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3681</v>
      </c>
      <c r="F133" s="5">
        <f t="shared" si="23"/>
        <v>417</v>
      </c>
      <c r="G133" s="5">
        <f t="shared" si="23"/>
        <v>101</v>
      </c>
      <c r="H133" s="5">
        <f t="shared" si="23"/>
        <v>25</v>
      </c>
      <c r="I133" s="5">
        <f t="shared" si="23"/>
        <v>4098</v>
      </c>
      <c r="J133" s="5">
        <f t="shared" si="23"/>
        <v>126</v>
      </c>
      <c r="K133" s="5">
        <f t="shared" si="23"/>
        <v>4224</v>
      </c>
      <c r="L133" s="51">
        <f t="shared" si="20"/>
        <v>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(5)</v>
      </c>
      <c r="C43" s="400"/>
      <c r="D43" s="400"/>
      <c r="E43" s="400"/>
      <c r="F43" s="400"/>
      <c r="G43" s="400"/>
      <c r="H43" s="400"/>
      <c r="I43" s="400"/>
      <c r="J43" s="400" t="str">
        <f>E87</f>
        <v>(6)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(7)</v>
      </c>
      <c r="C69" s="400"/>
      <c r="D69" s="400"/>
      <c r="E69" s="400"/>
      <c r="F69" s="400"/>
      <c r="G69" s="400"/>
      <c r="H69" s="400"/>
      <c r="I69" s="400"/>
      <c r="J69" s="400" t="str">
        <f>E119</f>
        <v>(8)</v>
      </c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50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590</v>
      </c>
      <c r="F73" s="23">
        <v>124</v>
      </c>
      <c r="G73" s="23">
        <v>28</v>
      </c>
      <c r="H73" s="23">
        <v>3</v>
      </c>
      <c r="I73" s="23">
        <f t="shared" ref="I73:I84" si="0">SUM(E73:F73)</f>
        <v>714</v>
      </c>
      <c r="J73" s="23">
        <f t="shared" ref="J73:J84" si="1">SUM(G73:H73)</f>
        <v>31</v>
      </c>
      <c r="K73" s="23">
        <f>SUM(I73,J73)</f>
        <v>745</v>
      </c>
      <c r="L73" s="25">
        <f>IF(K73=0,0,ROUND(J73/K73*100,1))</f>
        <v>4.2</v>
      </c>
      <c r="M73" s="59">
        <f>IF(K73=0,0,ROUND(K73/K$85*100,1))</f>
        <v>13.1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447</v>
      </c>
      <c r="F74" s="24">
        <v>72</v>
      </c>
      <c r="G74" s="24">
        <v>55</v>
      </c>
      <c r="H74" s="24">
        <v>5</v>
      </c>
      <c r="I74" s="24">
        <f t="shared" si="0"/>
        <v>519</v>
      </c>
      <c r="J74" s="24">
        <f t="shared" si="1"/>
        <v>60</v>
      </c>
      <c r="K74" s="24">
        <f t="shared" ref="K74:K84" si="2">SUM(I74,J74)</f>
        <v>579</v>
      </c>
      <c r="L74" s="26">
        <f t="shared" ref="L74:L84" si="3">IF(K74=0,0,ROUND(J74/K74*100,1))</f>
        <v>10.4</v>
      </c>
      <c r="M74" s="60">
        <f t="shared" ref="M74:M84" si="4">IF(K74=0,0,ROUND(K74/K$85*100,1))</f>
        <v>10.199999999999999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357</v>
      </c>
      <c r="F75" s="24">
        <v>73</v>
      </c>
      <c r="G75" s="24">
        <v>73</v>
      </c>
      <c r="H75" s="24">
        <v>3</v>
      </c>
      <c r="I75" s="24">
        <f t="shared" si="0"/>
        <v>430</v>
      </c>
      <c r="J75" s="24">
        <f t="shared" si="1"/>
        <v>76</v>
      </c>
      <c r="K75" s="24">
        <f t="shared" si="2"/>
        <v>506</v>
      </c>
      <c r="L75" s="26">
        <f t="shared" si="3"/>
        <v>15</v>
      </c>
      <c r="M75" s="60">
        <f t="shared" si="4"/>
        <v>8.9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331</v>
      </c>
      <c r="F76" s="24">
        <v>67</v>
      </c>
      <c r="G76" s="24">
        <v>58</v>
      </c>
      <c r="H76" s="24">
        <v>0</v>
      </c>
      <c r="I76" s="24">
        <f t="shared" si="0"/>
        <v>398</v>
      </c>
      <c r="J76" s="24">
        <f t="shared" si="1"/>
        <v>58</v>
      </c>
      <c r="K76" s="24">
        <f t="shared" si="2"/>
        <v>456</v>
      </c>
      <c r="L76" s="26">
        <f t="shared" si="3"/>
        <v>12.7</v>
      </c>
      <c r="M76" s="60">
        <f t="shared" si="4"/>
        <v>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322</v>
      </c>
      <c r="F77" s="24">
        <v>68</v>
      </c>
      <c r="G77" s="24">
        <v>69</v>
      </c>
      <c r="H77" s="24">
        <v>3</v>
      </c>
      <c r="I77" s="24">
        <f t="shared" si="0"/>
        <v>390</v>
      </c>
      <c r="J77" s="24">
        <f t="shared" si="1"/>
        <v>72</v>
      </c>
      <c r="K77" s="24">
        <f t="shared" si="2"/>
        <v>462</v>
      </c>
      <c r="L77" s="26">
        <f t="shared" si="3"/>
        <v>15.6</v>
      </c>
      <c r="M77" s="60">
        <f t="shared" si="4"/>
        <v>8.1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333</v>
      </c>
      <c r="F78" s="24">
        <v>62</v>
      </c>
      <c r="G78" s="24">
        <v>49</v>
      </c>
      <c r="H78" s="24">
        <v>3</v>
      </c>
      <c r="I78" s="24">
        <f t="shared" si="0"/>
        <v>395</v>
      </c>
      <c r="J78" s="24">
        <f t="shared" si="1"/>
        <v>52</v>
      </c>
      <c r="K78" s="24">
        <f t="shared" si="2"/>
        <v>447</v>
      </c>
      <c r="L78" s="26">
        <f t="shared" si="3"/>
        <v>11.6</v>
      </c>
      <c r="M78" s="60">
        <f t="shared" si="4"/>
        <v>7.9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241</v>
      </c>
      <c r="F79" s="24">
        <v>68</v>
      </c>
      <c r="G79" s="24">
        <v>60</v>
      </c>
      <c r="H79" s="24">
        <v>4</v>
      </c>
      <c r="I79" s="24">
        <f t="shared" si="0"/>
        <v>309</v>
      </c>
      <c r="J79" s="24">
        <f t="shared" si="1"/>
        <v>64</v>
      </c>
      <c r="K79" s="24">
        <f t="shared" si="2"/>
        <v>373</v>
      </c>
      <c r="L79" s="26">
        <f t="shared" si="3"/>
        <v>17.2</v>
      </c>
      <c r="M79" s="60">
        <f t="shared" si="4"/>
        <v>6.6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274</v>
      </c>
      <c r="F80" s="24">
        <v>68</v>
      </c>
      <c r="G80" s="24">
        <v>54</v>
      </c>
      <c r="H80" s="24">
        <v>3</v>
      </c>
      <c r="I80" s="24">
        <f t="shared" si="0"/>
        <v>342</v>
      </c>
      <c r="J80" s="24">
        <f t="shared" si="1"/>
        <v>57</v>
      </c>
      <c r="K80" s="24">
        <f t="shared" si="2"/>
        <v>399</v>
      </c>
      <c r="L80" s="26">
        <f t="shared" si="3"/>
        <v>14.3</v>
      </c>
      <c r="M80" s="60">
        <f t="shared" si="4"/>
        <v>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264</v>
      </c>
      <c r="F81" s="24">
        <v>59</v>
      </c>
      <c r="G81" s="24">
        <v>47</v>
      </c>
      <c r="H81" s="24">
        <v>4</v>
      </c>
      <c r="I81" s="24">
        <f t="shared" si="0"/>
        <v>323</v>
      </c>
      <c r="J81" s="24">
        <f t="shared" si="1"/>
        <v>51</v>
      </c>
      <c r="K81" s="24">
        <f t="shared" si="2"/>
        <v>374</v>
      </c>
      <c r="L81" s="26">
        <f t="shared" si="3"/>
        <v>13.6</v>
      </c>
      <c r="M81" s="60">
        <f t="shared" si="4"/>
        <v>6.6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324</v>
      </c>
      <c r="F82" s="24">
        <v>63</v>
      </c>
      <c r="G82" s="24">
        <v>35</v>
      </c>
      <c r="H82" s="24">
        <v>2</v>
      </c>
      <c r="I82" s="24">
        <f t="shared" si="0"/>
        <v>387</v>
      </c>
      <c r="J82" s="24">
        <f t="shared" si="1"/>
        <v>37</v>
      </c>
      <c r="K82" s="24">
        <f t="shared" si="2"/>
        <v>424</v>
      </c>
      <c r="L82" s="26">
        <f t="shared" si="3"/>
        <v>8.6999999999999993</v>
      </c>
      <c r="M82" s="60">
        <f t="shared" si="4"/>
        <v>7.5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391</v>
      </c>
      <c r="F83" s="24">
        <v>56</v>
      </c>
      <c r="G83" s="24">
        <v>28</v>
      </c>
      <c r="H83" s="24">
        <v>3</v>
      </c>
      <c r="I83" s="24">
        <f t="shared" si="0"/>
        <v>447</v>
      </c>
      <c r="J83" s="24">
        <f t="shared" si="1"/>
        <v>31</v>
      </c>
      <c r="K83" s="24">
        <f t="shared" si="2"/>
        <v>478</v>
      </c>
      <c r="L83" s="26">
        <f t="shared" si="3"/>
        <v>6.5</v>
      </c>
      <c r="M83" s="60">
        <f t="shared" si="4"/>
        <v>8.4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368</v>
      </c>
      <c r="F84" s="24">
        <v>45</v>
      </c>
      <c r="G84" s="24">
        <v>12</v>
      </c>
      <c r="H84" s="24">
        <v>1</v>
      </c>
      <c r="I84" s="24">
        <f t="shared" si="0"/>
        <v>413</v>
      </c>
      <c r="J84" s="24">
        <f t="shared" si="1"/>
        <v>13</v>
      </c>
      <c r="K84" s="24">
        <f t="shared" si="2"/>
        <v>426</v>
      </c>
      <c r="L84" s="26">
        <f t="shared" si="3"/>
        <v>3.1</v>
      </c>
      <c r="M84" s="60">
        <f t="shared" si="4"/>
        <v>7.5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4242</v>
      </c>
      <c r="F85" s="5">
        <f t="shared" si="5"/>
        <v>825</v>
      </c>
      <c r="G85" s="5">
        <f t="shared" si="5"/>
        <v>568</v>
      </c>
      <c r="H85" s="5">
        <f t="shared" si="5"/>
        <v>34</v>
      </c>
      <c r="I85" s="5">
        <f t="shared" si="5"/>
        <v>5067</v>
      </c>
      <c r="J85" s="5">
        <f t="shared" si="5"/>
        <v>602</v>
      </c>
      <c r="K85" s="5">
        <f t="shared" si="5"/>
        <v>5669</v>
      </c>
      <c r="L85" s="51">
        <f>IF(K85=0,0,ROUND(J85/K85*100,1))</f>
        <v>10.6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51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46</v>
      </c>
      <c r="F89" s="23">
        <v>11</v>
      </c>
      <c r="G89" s="23">
        <v>4</v>
      </c>
      <c r="H89" s="23">
        <v>0</v>
      </c>
      <c r="I89" s="23">
        <f t="shared" ref="I89:I100" si="6">SUM(E89:F89)</f>
        <v>57</v>
      </c>
      <c r="J89" s="23">
        <f t="shared" ref="J89:J100" si="7">SUM(G89:H89)</f>
        <v>4</v>
      </c>
      <c r="K89" s="23">
        <f>SUM(I89,J89)</f>
        <v>61</v>
      </c>
      <c r="L89" s="25">
        <f>IF(K89=0,0,ROUND(J89/K89*100,1))</f>
        <v>6.6</v>
      </c>
      <c r="M89" s="59">
        <f>IF(K89=0,0,ROUND(K89/K$101*100,1))</f>
        <v>5.9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53</v>
      </c>
      <c r="F90" s="24">
        <v>14</v>
      </c>
      <c r="G90" s="24">
        <v>7</v>
      </c>
      <c r="H90" s="24">
        <v>0</v>
      </c>
      <c r="I90" s="24">
        <f t="shared" si="6"/>
        <v>67</v>
      </c>
      <c r="J90" s="24">
        <f t="shared" si="7"/>
        <v>7</v>
      </c>
      <c r="K90" s="24">
        <f t="shared" ref="K90:K100" si="8">SUM(I90,J90)</f>
        <v>74</v>
      </c>
      <c r="L90" s="26">
        <f t="shared" ref="L90:L101" si="9">IF(K90=0,0,ROUND(J90/K90*100,1))</f>
        <v>9.5</v>
      </c>
      <c r="M90" s="60">
        <f t="shared" ref="M90:M101" si="10">IF(K90=0,0,ROUND(K90/K$101*100,1))</f>
        <v>7.2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47</v>
      </c>
      <c r="F91" s="24">
        <v>13</v>
      </c>
      <c r="G91" s="24">
        <v>10</v>
      </c>
      <c r="H91" s="24">
        <v>0</v>
      </c>
      <c r="I91" s="24">
        <f t="shared" si="6"/>
        <v>60</v>
      </c>
      <c r="J91" s="24">
        <f t="shared" si="7"/>
        <v>10</v>
      </c>
      <c r="K91" s="24">
        <f t="shared" si="8"/>
        <v>70</v>
      </c>
      <c r="L91" s="26">
        <f t="shared" si="9"/>
        <v>14.3</v>
      </c>
      <c r="M91" s="60">
        <f t="shared" si="10"/>
        <v>6.8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63</v>
      </c>
      <c r="F92" s="24">
        <v>12</v>
      </c>
      <c r="G92" s="24">
        <v>4</v>
      </c>
      <c r="H92" s="24">
        <v>0</v>
      </c>
      <c r="I92" s="24">
        <f t="shared" si="6"/>
        <v>75</v>
      </c>
      <c r="J92" s="24">
        <f t="shared" si="7"/>
        <v>4</v>
      </c>
      <c r="K92" s="24">
        <f t="shared" si="8"/>
        <v>79</v>
      </c>
      <c r="L92" s="26">
        <f t="shared" si="9"/>
        <v>5.0999999999999996</v>
      </c>
      <c r="M92" s="60">
        <f t="shared" si="10"/>
        <v>7.7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69</v>
      </c>
      <c r="F93" s="24">
        <v>15</v>
      </c>
      <c r="G93" s="24">
        <v>2</v>
      </c>
      <c r="H93" s="24">
        <v>0</v>
      </c>
      <c r="I93" s="24">
        <f t="shared" si="6"/>
        <v>84</v>
      </c>
      <c r="J93" s="24">
        <f t="shared" si="7"/>
        <v>2</v>
      </c>
      <c r="K93" s="24">
        <f t="shared" si="8"/>
        <v>86</v>
      </c>
      <c r="L93" s="26">
        <f t="shared" si="9"/>
        <v>2.2999999999999998</v>
      </c>
      <c r="M93" s="60">
        <f t="shared" si="10"/>
        <v>8.3000000000000007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58</v>
      </c>
      <c r="F94" s="24">
        <v>12</v>
      </c>
      <c r="G94" s="24">
        <v>4</v>
      </c>
      <c r="H94" s="24">
        <v>0</v>
      </c>
      <c r="I94" s="24">
        <f t="shared" si="6"/>
        <v>70</v>
      </c>
      <c r="J94" s="24">
        <f t="shared" si="7"/>
        <v>4</v>
      </c>
      <c r="K94" s="24">
        <f t="shared" si="8"/>
        <v>74</v>
      </c>
      <c r="L94" s="26">
        <f t="shared" si="9"/>
        <v>5.4</v>
      </c>
      <c r="M94" s="60">
        <f t="shared" si="10"/>
        <v>7.2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62</v>
      </c>
      <c r="F95" s="24">
        <v>14</v>
      </c>
      <c r="G95" s="24">
        <v>4</v>
      </c>
      <c r="H95" s="24">
        <v>1</v>
      </c>
      <c r="I95" s="24">
        <f t="shared" si="6"/>
        <v>76</v>
      </c>
      <c r="J95" s="24">
        <f t="shared" si="7"/>
        <v>5</v>
      </c>
      <c r="K95" s="24">
        <f t="shared" si="8"/>
        <v>81</v>
      </c>
      <c r="L95" s="26">
        <f t="shared" si="9"/>
        <v>6.2</v>
      </c>
      <c r="M95" s="60">
        <f t="shared" si="10"/>
        <v>7.9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59</v>
      </c>
      <c r="F96" s="24">
        <v>11</v>
      </c>
      <c r="G96" s="24">
        <v>6</v>
      </c>
      <c r="H96" s="24">
        <v>2</v>
      </c>
      <c r="I96" s="24">
        <f t="shared" si="6"/>
        <v>70</v>
      </c>
      <c r="J96" s="24">
        <f t="shared" si="7"/>
        <v>8</v>
      </c>
      <c r="K96" s="24">
        <f t="shared" si="8"/>
        <v>78</v>
      </c>
      <c r="L96" s="26">
        <f t="shared" si="9"/>
        <v>10.3</v>
      </c>
      <c r="M96" s="60">
        <f t="shared" si="10"/>
        <v>7.6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85</v>
      </c>
      <c r="F97" s="24">
        <v>13</v>
      </c>
      <c r="G97" s="24">
        <v>5</v>
      </c>
      <c r="H97" s="24">
        <v>0</v>
      </c>
      <c r="I97" s="24">
        <f t="shared" si="6"/>
        <v>98</v>
      </c>
      <c r="J97" s="24">
        <f t="shared" si="7"/>
        <v>5</v>
      </c>
      <c r="K97" s="24">
        <f t="shared" si="8"/>
        <v>103</v>
      </c>
      <c r="L97" s="26">
        <f t="shared" si="9"/>
        <v>4.9000000000000004</v>
      </c>
      <c r="M97" s="60">
        <f t="shared" si="10"/>
        <v>10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90</v>
      </c>
      <c r="F98" s="24">
        <v>22</v>
      </c>
      <c r="G98" s="24">
        <v>4</v>
      </c>
      <c r="H98" s="24">
        <v>0</v>
      </c>
      <c r="I98" s="24">
        <f t="shared" si="6"/>
        <v>112</v>
      </c>
      <c r="J98" s="24">
        <f t="shared" si="7"/>
        <v>4</v>
      </c>
      <c r="K98" s="24">
        <f t="shared" si="8"/>
        <v>116</v>
      </c>
      <c r="L98" s="26">
        <f t="shared" si="9"/>
        <v>3.4</v>
      </c>
      <c r="M98" s="60">
        <f t="shared" si="10"/>
        <v>11.3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88</v>
      </c>
      <c r="F99" s="24">
        <v>19</v>
      </c>
      <c r="G99" s="24">
        <v>2</v>
      </c>
      <c r="H99" s="24">
        <v>0</v>
      </c>
      <c r="I99" s="24">
        <f t="shared" si="6"/>
        <v>107</v>
      </c>
      <c r="J99" s="24">
        <f t="shared" si="7"/>
        <v>2</v>
      </c>
      <c r="K99" s="24">
        <f t="shared" si="8"/>
        <v>109</v>
      </c>
      <c r="L99" s="26">
        <f t="shared" si="9"/>
        <v>1.8</v>
      </c>
      <c r="M99" s="60">
        <f t="shared" si="10"/>
        <v>10.6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80</v>
      </c>
      <c r="F100" s="24">
        <v>19</v>
      </c>
      <c r="G100" s="24">
        <v>0</v>
      </c>
      <c r="H100" s="24">
        <v>0</v>
      </c>
      <c r="I100" s="24">
        <f t="shared" si="6"/>
        <v>99</v>
      </c>
      <c r="J100" s="24">
        <f t="shared" si="7"/>
        <v>0</v>
      </c>
      <c r="K100" s="24">
        <f t="shared" si="8"/>
        <v>99</v>
      </c>
      <c r="L100" s="26">
        <f t="shared" si="9"/>
        <v>0</v>
      </c>
      <c r="M100" s="60">
        <f t="shared" si="10"/>
        <v>9.6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800</v>
      </c>
      <c r="F101" s="5">
        <f t="shared" si="11"/>
        <v>175</v>
      </c>
      <c r="G101" s="5">
        <f t="shared" si="11"/>
        <v>52</v>
      </c>
      <c r="H101" s="5">
        <f t="shared" si="11"/>
        <v>3</v>
      </c>
      <c r="I101" s="5">
        <f t="shared" si="11"/>
        <v>975</v>
      </c>
      <c r="J101" s="5">
        <f t="shared" si="11"/>
        <v>55</v>
      </c>
      <c r="K101" s="5">
        <f t="shared" si="11"/>
        <v>1030</v>
      </c>
      <c r="L101" s="51">
        <f t="shared" si="9"/>
        <v>5.3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52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27</v>
      </c>
      <c r="F105" s="23">
        <v>4</v>
      </c>
      <c r="G105" s="23">
        <v>5</v>
      </c>
      <c r="H105" s="23">
        <v>0</v>
      </c>
      <c r="I105" s="23">
        <f t="shared" ref="I105:I116" si="12">SUM(E105:F105)</f>
        <v>31</v>
      </c>
      <c r="J105" s="23">
        <f t="shared" ref="J105:J116" si="13">SUM(G105:H105)</f>
        <v>5</v>
      </c>
      <c r="K105" s="23">
        <f>SUM(I105,J105)</f>
        <v>36</v>
      </c>
      <c r="L105" s="25">
        <f t="shared" ref="L105:L117" si="14">IF(K105=0,0,ROUND(J105/K105*100,1))</f>
        <v>13.9</v>
      </c>
      <c r="M105" s="59">
        <f>IF(K105=0,0,ROUND(K105/K$117*100,1))</f>
        <v>5.0999999999999996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23</v>
      </c>
      <c r="F106" s="24">
        <v>4</v>
      </c>
      <c r="G106" s="24">
        <v>5</v>
      </c>
      <c r="H106" s="24">
        <v>1</v>
      </c>
      <c r="I106" s="24">
        <f t="shared" si="12"/>
        <v>27</v>
      </c>
      <c r="J106" s="24">
        <f t="shared" si="13"/>
        <v>6</v>
      </c>
      <c r="K106" s="24">
        <f t="shared" ref="K106:K116" si="15">SUM(I106,J106)</f>
        <v>33</v>
      </c>
      <c r="L106" s="26">
        <f t="shared" si="14"/>
        <v>18.2</v>
      </c>
      <c r="M106" s="60">
        <f t="shared" ref="M106:M117" si="16">IF(K106=0,0,ROUND(K106/K$117*100,1))</f>
        <v>4.7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40</v>
      </c>
      <c r="F107" s="24">
        <v>10</v>
      </c>
      <c r="G107" s="24">
        <v>8</v>
      </c>
      <c r="H107" s="24">
        <v>1</v>
      </c>
      <c r="I107" s="24">
        <f t="shared" si="12"/>
        <v>50</v>
      </c>
      <c r="J107" s="24">
        <f t="shared" si="13"/>
        <v>9</v>
      </c>
      <c r="K107" s="24">
        <f t="shared" si="15"/>
        <v>59</v>
      </c>
      <c r="L107" s="26">
        <f t="shared" si="14"/>
        <v>15.3</v>
      </c>
      <c r="M107" s="60">
        <f t="shared" si="16"/>
        <v>8.4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38</v>
      </c>
      <c r="F108" s="24">
        <v>9</v>
      </c>
      <c r="G108" s="24">
        <v>4</v>
      </c>
      <c r="H108" s="24">
        <v>0</v>
      </c>
      <c r="I108" s="24">
        <f t="shared" si="12"/>
        <v>47</v>
      </c>
      <c r="J108" s="24">
        <f t="shared" si="13"/>
        <v>4</v>
      </c>
      <c r="K108" s="24">
        <f t="shared" si="15"/>
        <v>51</v>
      </c>
      <c r="L108" s="26">
        <f t="shared" si="14"/>
        <v>7.8</v>
      </c>
      <c r="M108" s="60">
        <f t="shared" si="16"/>
        <v>7.3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34</v>
      </c>
      <c r="F109" s="24">
        <v>15</v>
      </c>
      <c r="G109" s="24">
        <v>10</v>
      </c>
      <c r="H109" s="24">
        <v>0</v>
      </c>
      <c r="I109" s="24">
        <f t="shared" si="12"/>
        <v>49</v>
      </c>
      <c r="J109" s="24">
        <f t="shared" si="13"/>
        <v>10</v>
      </c>
      <c r="K109" s="24">
        <f t="shared" si="15"/>
        <v>59</v>
      </c>
      <c r="L109" s="26">
        <f t="shared" si="14"/>
        <v>16.899999999999999</v>
      </c>
      <c r="M109" s="60">
        <f t="shared" si="16"/>
        <v>8.4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38</v>
      </c>
      <c r="F110" s="24">
        <v>20</v>
      </c>
      <c r="G110" s="24">
        <v>3</v>
      </c>
      <c r="H110" s="24">
        <v>0</v>
      </c>
      <c r="I110" s="24">
        <f t="shared" si="12"/>
        <v>58</v>
      </c>
      <c r="J110" s="24">
        <f t="shared" si="13"/>
        <v>3</v>
      </c>
      <c r="K110" s="24">
        <f t="shared" si="15"/>
        <v>61</v>
      </c>
      <c r="L110" s="26">
        <f t="shared" si="14"/>
        <v>4.9000000000000004</v>
      </c>
      <c r="M110" s="60">
        <f t="shared" si="16"/>
        <v>8.6999999999999993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40</v>
      </c>
      <c r="F111" s="24">
        <v>6</v>
      </c>
      <c r="G111" s="24">
        <v>6</v>
      </c>
      <c r="H111" s="24">
        <v>0</v>
      </c>
      <c r="I111" s="24">
        <f t="shared" si="12"/>
        <v>46</v>
      </c>
      <c r="J111" s="24">
        <f t="shared" si="13"/>
        <v>6</v>
      </c>
      <c r="K111" s="24">
        <f t="shared" si="15"/>
        <v>52</v>
      </c>
      <c r="L111" s="26">
        <f t="shared" si="14"/>
        <v>11.5</v>
      </c>
      <c r="M111" s="60">
        <f t="shared" si="16"/>
        <v>7.4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24</v>
      </c>
      <c r="F112" s="24">
        <v>10</v>
      </c>
      <c r="G112" s="24">
        <v>4</v>
      </c>
      <c r="H112" s="24">
        <v>1</v>
      </c>
      <c r="I112" s="24">
        <f t="shared" si="12"/>
        <v>34</v>
      </c>
      <c r="J112" s="24">
        <f t="shared" si="13"/>
        <v>5</v>
      </c>
      <c r="K112" s="24">
        <f t="shared" si="15"/>
        <v>39</v>
      </c>
      <c r="L112" s="26">
        <f t="shared" si="14"/>
        <v>12.8</v>
      </c>
      <c r="M112" s="60">
        <f t="shared" si="16"/>
        <v>5.6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48</v>
      </c>
      <c r="F113" s="24">
        <v>15</v>
      </c>
      <c r="G113" s="24">
        <v>5</v>
      </c>
      <c r="H113" s="24">
        <v>1</v>
      </c>
      <c r="I113" s="24">
        <f t="shared" si="12"/>
        <v>63</v>
      </c>
      <c r="J113" s="24">
        <f t="shared" si="13"/>
        <v>6</v>
      </c>
      <c r="K113" s="24">
        <f t="shared" si="15"/>
        <v>69</v>
      </c>
      <c r="L113" s="26">
        <f t="shared" si="14"/>
        <v>8.6999999999999993</v>
      </c>
      <c r="M113" s="60">
        <f t="shared" si="16"/>
        <v>9.8000000000000007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46</v>
      </c>
      <c r="F114" s="24">
        <v>9</v>
      </c>
      <c r="G114" s="24">
        <v>9</v>
      </c>
      <c r="H114" s="24">
        <v>0</v>
      </c>
      <c r="I114" s="24">
        <f t="shared" si="12"/>
        <v>55</v>
      </c>
      <c r="J114" s="24">
        <f t="shared" si="13"/>
        <v>9</v>
      </c>
      <c r="K114" s="24">
        <f t="shared" si="15"/>
        <v>64</v>
      </c>
      <c r="L114" s="26">
        <f t="shared" si="14"/>
        <v>14.1</v>
      </c>
      <c r="M114" s="60">
        <f t="shared" si="16"/>
        <v>9.1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65</v>
      </c>
      <c r="F115" s="24">
        <v>16</v>
      </c>
      <c r="G115" s="24">
        <v>1</v>
      </c>
      <c r="H115" s="24">
        <v>0</v>
      </c>
      <c r="I115" s="24">
        <f t="shared" si="12"/>
        <v>81</v>
      </c>
      <c r="J115" s="24">
        <f t="shared" si="13"/>
        <v>1</v>
      </c>
      <c r="K115" s="24">
        <f t="shared" si="15"/>
        <v>82</v>
      </c>
      <c r="L115" s="26">
        <f t="shared" si="14"/>
        <v>1.2</v>
      </c>
      <c r="M115" s="60">
        <f t="shared" si="16"/>
        <v>11.7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73</v>
      </c>
      <c r="F116" s="24">
        <v>23</v>
      </c>
      <c r="G116" s="24">
        <v>1</v>
      </c>
      <c r="H116" s="24">
        <v>0</v>
      </c>
      <c r="I116" s="24">
        <f t="shared" si="12"/>
        <v>96</v>
      </c>
      <c r="J116" s="24">
        <f t="shared" si="13"/>
        <v>1</v>
      </c>
      <c r="K116" s="24">
        <f t="shared" si="15"/>
        <v>97</v>
      </c>
      <c r="L116" s="26">
        <f t="shared" si="14"/>
        <v>1</v>
      </c>
      <c r="M116" s="60">
        <f t="shared" si="16"/>
        <v>13.8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496</v>
      </c>
      <c r="F117" s="5">
        <f t="shared" si="17"/>
        <v>141</v>
      </c>
      <c r="G117" s="5">
        <f t="shared" si="17"/>
        <v>61</v>
      </c>
      <c r="H117" s="5">
        <f t="shared" si="17"/>
        <v>4</v>
      </c>
      <c r="I117" s="5">
        <f t="shared" si="17"/>
        <v>637</v>
      </c>
      <c r="J117" s="5">
        <f t="shared" si="17"/>
        <v>65</v>
      </c>
      <c r="K117" s="5">
        <f t="shared" si="17"/>
        <v>702</v>
      </c>
      <c r="L117" s="51">
        <f t="shared" si="14"/>
        <v>9.3000000000000007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53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452</v>
      </c>
      <c r="F121" s="23">
        <v>58</v>
      </c>
      <c r="G121" s="23">
        <v>4</v>
      </c>
      <c r="H121" s="23">
        <v>7</v>
      </c>
      <c r="I121" s="23">
        <f t="shared" ref="I121:I132" si="18">SUM(E121:F121)</f>
        <v>510</v>
      </c>
      <c r="J121" s="23">
        <f t="shared" ref="J121:J132" si="19">SUM(G121:H121)</f>
        <v>11</v>
      </c>
      <c r="K121" s="23">
        <f>SUM(I121,J121)</f>
        <v>521</v>
      </c>
      <c r="L121" s="25">
        <f t="shared" ref="L121:L133" si="20">IF(K121=0,0,ROUND(J121/K121*100,1))</f>
        <v>2.1</v>
      </c>
      <c r="M121" s="59">
        <f>IF(K121=0,0,ROUND(K121/K$133*100,1))</f>
        <v>14.6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293</v>
      </c>
      <c r="F122" s="24">
        <v>44</v>
      </c>
      <c r="G122" s="24">
        <v>7</v>
      </c>
      <c r="H122" s="24">
        <v>7</v>
      </c>
      <c r="I122" s="24">
        <f t="shared" si="18"/>
        <v>337</v>
      </c>
      <c r="J122" s="24">
        <f t="shared" si="19"/>
        <v>14</v>
      </c>
      <c r="K122" s="24">
        <f t="shared" ref="K122:K132" si="21">SUM(I122,J122)</f>
        <v>351</v>
      </c>
      <c r="L122" s="26">
        <f t="shared" si="20"/>
        <v>4</v>
      </c>
      <c r="M122" s="60">
        <f t="shared" ref="M122:M133" si="22">IF(K122=0,0,ROUND(K122/K$133*100,1))</f>
        <v>9.8000000000000007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252</v>
      </c>
      <c r="F123" s="24">
        <v>23</v>
      </c>
      <c r="G123" s="24">
        <v>7</v>
      </c>
      <c r="H123" s="24">
        <v>5</v>
      </c>
      <c r="I123" s="24">
        <f t="shared" si="18"/>
        <v>275</v>
      </c>
      <c r="J123" s="24">
        <f t="shared" si="19"/>
        <v>12</v>
      </c>
      <c r="K123" s="24">
        <f t="shared" si="21"/>
        <v>287</v>
      </c>
      <c r="L123" s="26">
        <f t="shared" si="20"/>
        <v>4.2</v>
      </c>
      <c r="M123" s="60">
        <f t="shared" si="22"/>
        <v>8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236</v>
      </c>
      <c r="F124" s="24">
        <v>37</v>
      </c>
      <c r="G124" s="24">
        <v>3</v>
      </c>
      <c r="H124" s="24">
        <v>3</v>
      </c>
      <c r="I124" s="24">
        <f t="shared" si="18"/>
        <v>273</v>
      </c>
      <c r="J124" s="24">
        <f t="shared" si="19"/>
        <v>6</v>
      </c>
      <c r="K124" s="24">
        <f t="shared" si="21"/>
        <v>279</v>
      </c>
      <c r="L124" s="26">
        <f t="shared" si="20"/>
        <v>2.2000000000000002</v>
      </c>
      <c r="M124" s="60">
        <f t="shared" si="22"/>
        <v>7.8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221</v>
      </c>
      <c r="F125" s="24">
        <v>43</v>
      </c>
      <c r="G125" s="24">
        <v>6</v>
      </c>
      <c r="H125" s="24">
        <v>3</v>
      </c>
      <c r="I125" s="24">
        <f t="shared" si="18"/>
        <v>264</v>
      </c>
      <c r="J125" s="24">
        <f t="shared" si="19"/>
        <v>9</v>
      </c>
      <c r="K125" s="24">
        <f t="shared" si="21"/>
        <v>273</v>
      </c>
      <c r="L125" s="26">
        <f t="shared" si="20"/>
        <v>3.3</v>
      </c>
      <c r="M125" s="60">
        <f t="shared" si="22"/>
        <v>7.6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196</v>
      </c>
      <c r="F126" s="24">
        <v>37</v>
      </c>
      <c r="G126" s="24">
        <v>6</v>
      </c>
      <c r="H126" s="24">
        <v>3</v>
      </c>
      <c r="I126" s="24">
        <f t="shared" si="18"/>
        <v>233</v>
      </c>
      <c r="J126" s="24">
        <f t="shared" si="19"/>
        <v>9</v>
      </c>
      <c r="K126" s="24">
        <f t="shared" si="21"/>
        <v>242</v>
      </c>
      <c r="L126" s="26">
        <f t="shared" si="20"/>
        <v>3.7</v>
      </c>
      <c r="M126" s="60">
        <f t="shared" si="22"/>
        <v>6.8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188</v>
      </c>
      <c r="F127" s="24">
        <v>35</v>
      </c>
      <c r="G127" s="24">
        <v>3</v>
      </c>
      <c r="H127" s="24">
        <v>3</v>
      </c>
      <c r="I127" s="24">
        <f t="shared" si="18"/>
        <v>223</v>
      </c>
      <c r="J127" s="24">
        <f t="shared" si="19"/>
        <v>6</v>
      </c>
      <c r="K127" s="24">
        <f t="shared" si="21"/>
        <v>229</v>
      </c>
      <c r="L127" s="26">
        <f t="shared" si="20"/>
        <v>2.6</v>
      </c>
      <c r="M127" s="60">
        <f t="shared" si="22"/>
        <v>6.4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167</v>
      </c>
      <c r="F128" s="24">
        <v>36</v>
      </c>
      <c r="G128" s="24">
        <v>7</v>
      </c>
      <c r="H128" s="24">
        <v>3</v>
      </c>
      <c r="I128" s="24">
        <f t="shared" si="18"/>
        <v>203</v>
      </c>
      <c r="J128" s="24">
        <f t="shared" si="19"/>
        <v>10</v>
      </c>
      <c r="K128" s="24">
        <f t="shared" si="21"/>
        <v>213</v>
      </c>
      <c r="L128" s="26">
        <f t="shared" si="20"/>
        <v>4.7</v>
      </c>
      <c r="M128" s="60">
        <f t="shared" si="22"/>
        <v>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192</v>
      </c>
      <c r="F129" s="24">
        <v>34</v>
      </c>
      <c r="G129" s="24">
        <v>3</v>
      </c>
      <c r="H129" s="24">
        <v>6</v>
      </c>
      <c r="I129" s="24">
        <f t="shared" si="18"/>
        <v>226</v>
      </c>
      <c r="J129" s="24">
        <f t="shared" si="19"/>
        <v>9</v>
      </c>
      <c r="K129" s="24">
        <f t="shared" si="21"/>
        <v>235</v>
      </c>
      <c r="L129" s="26">
        <f t="shared" si="20"/>
        <v>3.8</v>
      </c>
      <c r="M129" s="60">
        <f t="shared" si="22"/>
        <v>6.6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235</v>
      </c>
      <c r="F130" s="24">
        <v>53</v>
      </c>
      <c r="G130" s="24">
        <v>3</v>
      </c>
      <c r="H130" s="24">
        <v>4</v>
      </c>
      <c r="I130" s="24">
        <f t="shared" si="18"/>
        <v>288</v>
      </c>
      <c r="J130" s="24">
        <f t="shared" si="19"/>
        <v>7</v>
      </c>
      <c r="K130" s="24">
        <f t="shared" si="21"/>
        <v>295</v>
      </c>
      <c r="L130" s="26">
        <f t="shared" si="20"/>
        <v>2.4</v>
      </c>
      <c r="M130" s="60">
        <f t="shared" si="22"/>
        <v>8.3000000000000007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314</v>
      </c>
      <c r="F131" s="24">
        <v>40</v>
      </c>
      <c r="G131" s="24">
        <v>1</v>
      </c>
      <c r="H131" s="24">
        <v>5</v>
      </c>
      <c r="I131" s="24">
        <f t="shared" si="18"/>
        <v>354</v>
      </c>
      <c r="J131" s="24">
        <f t="shared" si="19"/>
        <v>6</v>
      </c>
      <c r="K131" s="24">
        <f t="shared" si="21"/>
        <v>360</v>
      </c>
      <c r="L131" s="26">
        <f t="shared" si="20"/>
        <v>1.7</v>
      </c>
      <c r="M131" s="60">
        <f t="shared" si="22"/>
        <v>10.1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251</v>
      </c>
      <c r="F132" s="24">
        <v>30</v>
      </c>
      <c r="G132" s="24">
        <v>0</v>
      </c>
      <c r="H132" s="24">
        <v>3</v>
      </c>
      <c r="I132" s="24">
        <f t="shared" si="18"/>
        <v>281</v>
      </c>
      <c r="J132" s="24">
        <f t="shared" si="19"/>
        <v>3</v>
      </c>
      <c r="K132" s="24">
        <f t="shared" si="21"/>
        <v>284</v>
      </c>
      <c r="L132" s="26">
        <f t="shared" si="20"/>
        <v>1.1000000000000001</v>
      </c>
      <c r="M132" s="60">
        <f t="shared" si="22"/>
        <v>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2997</v>
      </c>
      <c r="F133" s="5">
        <f t="shared" si="23"/>
        <v>470</v>
      </c>
      <c r="G133" s="5">
        <f t="shared" si="23"/>
        <v>50</v>
      </c>
      <c r="H133" s="5">
        <f t="shared" si="23"/>
        <v>52</v>
      </c>
      <c r="I133" s="5">
        <f t="shared" si="23"/>
        <v>3467</v>
      </c>
      <c r="J133" s="5">
        <f t="shared" si="23"/>
        <v>102</v>
      </c>
      <c r="K133" s="5">
        <f t="shared" si="23"/>
        <v>3569</v>
      </c>
      <c r="L133" s="51">
        <f t="shared" si="20"/>
        <v>2.9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(9)</v>
      </c>
      <c r="C43" s="400"/>
      <c r="D43" s="400"/>
      <c r="E43" s="400"/>
      <c r="F43" s="400"/>
      <c r="G43" s="400"/>
      <c r="H43" s="400"/>
      <c r="I43" s="400"/>
      <c r="J43" s="400" t="str">
        <f>E87</f>
        <v>(10)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(11)</v>
      </c>
      <c r="C69" s="400"/>
      <c r="D69" s="400"/>
      <c r="E69" s="400"/>
      <c r="F69" s="400"/>
      <c r="G69" s="400"/>
      <c r="H69" s="400"/>
      <c r="I69" s="400"/>
      <c r="J69" s="400" t="str">
        <f>E119</f>
        <v>(12)</v>
      </c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38</v>
      </c>
      <c r="F73" s="23">
        <v>15</v>
      </c>
      <c r="G73" s="23">
        <v>1</v>
      </c>
      <c r="H73" s="23">
        <v>0</v>
      </c>
      <c r="I73" s="23">
        <f t="shared" ref="I73:I84" si="0">SUM(E73:F73)</f>
        <v>53</v>
      </c>
      <c r="J73" s="23">
        <f t="shared" ref="J73:J84" si="1">SUM(G73:H73)</f>
        <v>1</v>
      </c>
      <c r="K73" s="23">
        <f>SUM(I73,J73)</f>
        <v>54</v>
      </c>
      <c r="L73" s="25">
        <f>IF(K73=0,0,ROUND(J73/K73*100,1))</f>
        <v>1.9</v>
      </c>
      <c r="M73" s="59">
        <f>IF(K73=0,0,ROUND(K73/K$85*100,1))</f>
        <v>13.7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25</v>
      </c>
      <c r="F74" s="24">
        <v>5</v>
      </c>
      <c r="G74" s="24">
        <v>3</v>
      </c>
      <c r="H74" s="24">
        <v>0</v>
      </c>
      <c r="I74" s="24">
        <f t="shared" si="0"/>
        <v>30</v>
      </c>
      <c r="J74" s="24">
        <f t="shared" si="1"/>
        <v>3</v>
      </c>
      <c r="K74" s="24">
        <f t="shared" ref="K74:K84" si="2">SUM(I74,J74)</f>
        <v>33</v>
      </c>
      <c r="L74" s="26">
        <f t="shared" ref="L74:L84" si="3">IF(K74=0,0,ROUND(J74/K74*100,1))</f>
        <v>9.1</v>
      </c>
      <c r="M74" s="60">
        <f t="shared" ref="M74:M84" si="4">IF(K74=0,0,ROUND(K74/K$85*100,1))</f>
        <v>8.4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29</v>
      </c>
      <c r="F75" s="24">
        <v>7</v>
      </c>
      <c r="G75" s="24">
        <v>1</v>
      </c>
      <c r="H75" s="24">
        <v>0</v>
      </c>
      <c r="I75" s="24">
        <f t="shared" si="0"/>
        <v>36</v>
      </c>
      <c r="J75" s="24">
        <f t="shared" si="1"/>
        <v>1</v>
      </c>
      <c r="K75" s="24">
        <f t="shared" si="2"/>
        <v>37</v>
      </c>
      <c r="L75" s="26">
        <f t="shared" si="3"/>
        <v>2.7</v>
      </c>
      <c r="M75" s="60">
        <f t="shared" si="4"/>
        <v>9.4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21</v>
      </c>
      <c r="F76" s="24">
        <v>5</v>
      </c>
      <c r="G76" s="24">
        <v>1</v>
      </c>
      <c r="H76" s="24">
        <v>0</v>
      </c>
      <c r="I76" s="24">
        <f t="shared" si="0"/>
        <v>26</v>
      </c>
      <c r="J76" s="24">
        <f t="shared" si="1"/>
        <v>1</v>
      </c>
      <c r="K76" s="24">
        <f t="shared" si="2"/>
        <v>27</v>
      </c>
      <c r="L76" s="26">
        <f t="shared" si="3"/>
        <v>3.7</v>
      </c>
      <c r="M76" s="60">
        <f t="shared" si="4"/>
        <v>6.9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23</v>
      </c>
      <c r="F77" s="24">
        <v>10</v>
      </c>
      <c r="G77" s="24">
        <v>3</v>
      </c>
      <c r="H77" s="24">
        <v>0</v>
      </c>
      <c r="I77" s="24">
        <f t="shared" si="0"/>
        <v>33</v>
      </c>
      <c r="J77" s="24">
        <f t="shared" si="1"/>
        <v>3</v>
      </c>
      <c r="K77" s="24">
        <f t="shared" si="2"/>
        <v>36</v>
      </c>
      <c r="L77" s="26">
        <f t="shared" si="3"/>
        <v>8.3000000000000007</v>
      </c>
      <c r="M77" s="60">
        <f t="shared" si="4"/>
        <v>9.1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21</v>
      </c>
      <c r="F78" s="24">
        <v>4</v>
      </c>
      <c r="G78" s="24">
        <v>2</v>
      </c>
      <c r="H78" s="24">
        <v>0</v>
      </c>
      <c r="I78" s="24">
        <f t="shared" si="0"/>
        <v>25</v>
      </c>
      <c r="J78" s="24">
        <f t="shared" si="1"/>
        <v>2</v>
      </c>
      <c r="K78" s="24">
        <f t="shared" si="2"/>
        <v>27</v>
      </c>
      <c r="L78" s="26">
        <f t="shared" si="3"/>
        <v>7.4</v>
      </c>
      <c r="M78" s="60">
        <f t="shared" si="4"/>
        <v>6.9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20</v>
      </c>
      <c r="F79" s="24">
        <v>8</v>
      </c>
      <c r="G79" s="24">
        <v>3</v>
      </c>
      <c r="H79" s="24">
        <v>0</v>
      </c>
      <c r="I79" s="24">
        <f t="shared" si="0"/>
        <v>28</v>
      </c>
      <c r="J79" s="24">
        <f t="shared" si="1"/>
        <v>3</v>
      </c>
      <c r="K79" s="24">
        <f t="shared" si="2"/>
        <v>31</v>
      </c>
      <c r="L79" s="26">
        <f t="shared" si="3"/>
        <v>9.6999999999999993</v>
      </c>
      <c r="M79" s="60">
        <f t="shared" si="4"/>
        <v>7.9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10</v>
      </c>
      <c r="F80" s="24">
        <v>7</v>
      </c>
      <c r="G80" s="24">
        <v>1</v>
      </c>
      <c r="H80" s="24">
        <v>0</v>
      </c>
      <c r="I80" s="24">
        <f t="shared" si="0"/>
        <v>17</v>
      </c>
      <c r="J80" s="24">
        <f t="shared" si="1"/>
        <v>1</v>
      </c>
      <c r="K80" s="24">
        <f t="shared" si="2"/>
        <v>18</v>
      </c>
      <c r="L80" s="26">
        <f t="shared" si="3"/>
        <v>5.6</v>
      </c>
      <c r="M80" s="60">
        <f t="shared" si="4"/>
        <v>4.5999999999999996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23</v>
      </c>
      <c r="F81" s="24">
        <v>6</v>
      </c>
      <c r="G81" s="24">
        <v>1</v>
      </c>
      <c r="H81" s="24">
        <v>0</v>
      </c>
      <c r="I81" s="24">
        <f t="shared" si="0"/>
        <v>29</v>
      </c>
      <c r="J81" s="24">
        <f t="shared" si="1"/>
        <v>1</v>
      </c>
      <c r="K81" s="24">
        <f t="shared" si="2"/>
        <v>30</v>
      </c>
      <c r="L81" s="26">
        <f t="shared" si="3"/>
        <v>3.3</v>
      </c>
      <c r="M81" s="60">
        <f t="shared" si="4"/>
        <v>7.6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25</v>
      </c>
      <c r="F82" s="24">
        <v>10</v>
      </c>
      <c r="G82" s="24">
        <v>3</v>
      </c>
      <c r="H82" s="24">
        <v>0</v>
      </c>
      <c r="I82" s="24">
        <f t="shared" si="0"/>
        <v>35</v>
      </c>
      <c r="J82" s="24">
        <f t="shared" si="1"/>
        <v>3</v>
      </c>
      <c r="K82" s="24">
        <f t="shared" si="2"/>
        <v>38</v>
      </c>
      <c r="L82" s="26">
        <f t="shared" si="3"/>
        <v>7.9</v>
      </c>
      <c r="M82" s="60">
        <f t="shared" si="4"/>
        <v>9.6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36</v>
      </c>
      <c r="F83" s="24">
        <v>5</v>
      </c>
      <c r="G83" s="24">
        <v>1</v>
      </c>
      <c r="H83" s="24">
        <v>0</v>
      </c>
      <c r="I83" s="24">
        <f t="shared" si="0"/>
        <v>41</v>
      </c>
      <c r="J83" s="24">
        <f t="shared" si="1"/>
        <v>1</v>
      </c>
      <c r="K83" s="24">
        <f t="shared" si="2"/>
        <v>42</v>
      </c>
      <c r="L83" s="26">
        <f t="shared" si="3"/>
        <v>2.4</v>
      </c>
      <c r="M83" s="60">
        <f t="shared" si="4"/>
        <v>10.7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15</v>
      </c>
      <c r="F84" s="24">
        <v>6</v>
      </c>
      <c r="G84" s="24">
        <v>0</v>
      </c>
      <c r="H84" s="24">
        <v>0</v>
      </c>
      <c r="I84" s="24">
        <f t="shared" si="0"/>
        <v>21</v>
      </c>
      <c r="J84" s="24">
        <f t="shared" si="1"/>
        <v>0</v>
      </c>
      <c r="K84" s="24">
        <f t="shared" si="2"/>
        <v>21</v>
      </c>
      <c r="L84" s="26">
        <f t="shared" si="3"/>
        <v>0</v>
      </c>
      <c r="M84" s="60">
        <f t="shared" si="4"/>
        <v>5.3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286</v>
      </c>
      <c r="F85" s="5">
        <f t="shared" si="5"/>
        <v>88</v>
      </c>
      <c r="G85" s="5">
        <f t="shared" si="5"/>
        <v>20</v>
      </c>
      <c r="H85" s="5">
        <f t="shared" si="5"/>
        <v>0</v>
      </c>
      <c r="I85" s="5">
        <f t="shared" si="5"/>
        <v>374</v>
      </c>
      <c r="J85" s="5">
        <f t="shared" si="5"/>
        <v>20</v>
      </c>
      <c r="K85" s="5">
        <f t="shared" si="5"/>
        <v>394</v>
      </c>
      <c r="L85" s="51">
        <f>IF(K85=0,0,ROUND(J85/K85*100,1))</f>
        <v>5.0999999999999996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91</v>
      </c>
      <c r="F89" s="23">
        <v>25</v>
      </c>
      <c r="G89" s="23">
        <v>15</v>
      </c>
      <c r="H89" s="23">
        <v>0</v>
      </c>
      <c r="I89" s="23">
        <f t="shared" ref="I89:I100" si="6">SUM(E89:F89)</f>
        <v>116</v>
      </c>
      <c r="J89" s="23">
        <f t="shared" ref="J89:J100" si="7">SUM(G89:H89)</f>
        <v>15</v>
      </c>
      <c r="K89" s="23">
        <f>SUM(I89,J89)</f>
        <v>131</v>
      </c>
      <c r="L89" s="25">
        <f>IF(K89=0,0,ROUND(J89/K89*100,1))</f>
        <v>11.5</v>
      </c>
      <c r="M89" s="59">
        <f>IF(K89=0,0,ROUND(K89/K$101*100,1))</f>
        <v>14.9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57</v>
      </c>
      <c r="F90" s="24">
        <v>21</v>
      </c>
      <c r="G90" s="24">
        <v>6</v>
      </c>
      <c r="H90" s="24">
        <v>1</v>
      </c>
      <c r="I90" s="24">
        <f t="shared" si="6"/>
        <v>78</v>
      </c>
      <c r="J90" s="24">
        <f t="shared" si="7"/>
        <v>7</v>
      </c>
      <c r="K90" s="24">
        <f t="shared" ref="K90:K100" si="8">SUM(I90,J90)</f>
        <v>85</v>
      </c>
      <c r="L90" s="26">
        <f t="shared" ref="L90:L101" si="9">IF(K90=0,0,ROUND(J90/K90*100,1))</f>
        <v>8.1999999999999993</v>
      </c>
      <c r="M90" s="60">
        <f t="shared" ref="M90:M101" si="10">IF(K90=0,0,ROUND(K90/K$101*100,1))</f>
        <v>9.6999999999999993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34</v>
      </c>
      <c r="F91" s="24">
        <v>8</v>
      </c>
      <c r="G91" s="24">
        <v>4</v>
      </c>
      <c r="H91" s="24">
        <v>0</v>
      </c>
      <c r="I91" s="24">
        <f t="shared" si="6"/>
        <v>42</v>
      </c>
      <c r="J91" s="24">
        <f t="shared" si="7"/>
        <v>4</v>
      </c>
      <c r="K91" s="24">
        <f t="shared" si="8"/>
        <v>46</v>
      </c>
      <c r="L91" s="26">
        <f t="shared" si="9"/>
        <v>8.6999999999999993</v>
      </c>
      <c r="M91" s="60">
        <f t="shared" si="10"/>
        <v>5.2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21</v>
      </c>
      <c r="F92" s="24">
        <v>7</v>
      </c>
      <c r="G92" s="24">
        <v>4</v>
      </c>
      <c r="H92" s="24">
        <v>0</v>
      </c>
      <c r="I92" s="24">
        <f t="shared" si="6"/>
        <v>28</v>
      </c>
      <c r="J92" s="24">
        <f t="shared" si="7"/>
        <v>4</v>
      </c>
      <c r="K92" s="24">
        <f t="shared" si="8"/>
        <v>32</v>
      </c>
      <c r="L92" s="26">
        <f t="shared" si="9"/>
        <v>12.5</v>
      </c>
      <c r="M92" s="60">
        <f t="shared" si="10"/>
        <v>3.6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21</v>
      </c>
      <c r="F93" s="24">
        <v>7</v>
      </c>
      <c r="G93" s="24">
        <v>2</v>
      </c>
      <c r="H93" s="24">
        <v>0</v>
      </c>
      <c r="I93" s="24">
        <f t="shared" si="6"/>
        <v>28</v>
      </c>
      <c r="J93" s="24">
        <f t="shared" si="7"/>
        <v>2</v>
      </c>
      <c r="K93" s="24">
        <f t="shared" si="8"/>
        <v>30</v>
      </c>
      <c r="L93" s="26">
        <f t="shared" si="9"/>
        <v>6.7</v>
      </c>
      <c r="M93" s="60">
        <f t="shared" si="10"/>
        <v>3.4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45</v>
      </c>
      <c r="F94" s="24">
        <v>8</v>
      </c>
      <c r="G94" s="24">
        <v>1</v>
      </c>
      <c r="H94" s="24">
        <v>0</v>
      </c>
      <c r="I94" s="24">
        <f t="shared" si="6"/>
        <v>53</v>
      </c>
      <c r="J94" s="24">
        <f t="shared" si="7"/>
        <v>1</v>
      </c>
      <c r="K94" s="24">
        <f t="shared" si="8"/>
        <v>54</v>
      </c>
      <c r="L94" s="26">
        <f t="shared" si="9"/>
        <v>1.9</v>
      </c>
      <c r="M94" s="60">
        <f t="shared" si="10"/>
        <v>6.2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27</v>
      </c>
      <c r="F95" s="24">
        <v>7</v>
      </c>
      <c r="G95" s="24">
        <v>3</v>
      </c>
      <c r="H95" s="24">
        <v>0</v>
      </c>
      <c r="I95" s="24">
        <f t="shared" si="6"/>
        <v>34</v>
      </c>
      <c r="J95" s="24">
        <f t="shared" si="7"/>
        <v>3</v>
      </c>
      <c r="K95" s="24">
        <f t="shared" si="8"/>
        <v>37</v>
      </c>
      <c r="L95" s="26">
        <f t="shared" si="9"/>
        <v>8.1</v>
      </c>
      <c r="M95" s="60">
        <f t="shared" si="10"/>
        <v>4.2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44</v>
      </c>
      <c r="F96" s="24">
        <v>18</v>
      </c>
      <c r="G96" s="24">
        <v>0</v>
      </c>
      <c r="H96" s="24">
        <v>1</v>
      </c>
      <c r="I96" s="24">
        <f t="shared" si="6"/>
        <v>62</v>
      </c>
      <c r="J96" s="24">
        <f t="shared" si="7"/>
        <v>1</v>
      </c>
      <c r="K96" s="24">
        <f t="shared" si="8"/>
        <v>63</v>
      </c>
      <c r="L96" s="26">
        <f t="shared" si="9"/>
        <v>1.6</v>
      </c>
      <c r="M96" s="60">
        <f t="shared" si="10"/>
        <v>7.2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47</v>
      </c>
      <c r="F97" s="24">
        <v>15</v>
      </c>
      <c r="G97" s="24">
        <v>3</v>
      </c>
      <c r="H97" s="24">
        <v>0</v>
      </c>
      <c r="I97" s="24">
        <f t="shared" si="6"/>
        <v>62</v>
      </c>
      <c r="J97" s="24">
        <f t="shared" si="7"/>
        <v>3</v>
      </c>
      <c r="K97" s="24">
        <f t="shared" si="8"/>
        <v>65</v>
      </c>
      <c r="L97" s="26">
        <f t="shared" si="9"/>
        <v>4.5999999999999996</v>
      </c>
      <c r="M97" s="60">
        <f t="shared" si="10"/>
        <v>7.4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50</v>
      </c>
      <c r="F98" s="24">
        <v>12</v>
      </c>
      <c r="G98" s="24">
        <v>3</v>
      </c>
      <c r="H98" s="24">
        <v>0</v>
      </c>
      <c r="I98" s="24">
        <f t="shared" si="6"/>
        <v>62</v>
      </c>
      <c r="J98" s="24">
        <f t="shared" si="7"/>
        <v>3</v>
      </c>
      <c r="K98" s="24">
        <f t="shared" si="8"/>
        <v>65</v>
      </c>
      <c r="L98" s="26">
        <f t="shared" si="9"/>
        <v>4.5999999999999996</v>
      </c>
      <c r="M98" s="60">
        <f t="shared" si="10"/>
        <v>7.4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111</v>
      </c>
      <c r="F99" s="24">
        <v>26</v>
      </c>
      <c r="G99" s="24">
        <v>2</v>
      </c>
      <c r="H99" s="24">
        <v>0</v>
      </c>
      <c r="I99" s="24">
        <f t="shared" si="6"/>
        <v>137</v>
      </c>
      <c r="J99" s="24">
        <f t="shared" si="7"/>
        <v>2</v>
      </c>
      <c r="K99" s="24">
        <f t="shared" si="8"/>
        <v>139</v>
      </c>
      <c r="L99" s="26">
        <f t="shared" si="9"/>
        <v>1.4</v>
      </c>
      <c r="M99" s="60">
        <f t="shared" si="10"/>
        <v>15.8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119</v>
      </c>
      <c r="F100" s="24">
        <v>12</v>
      </c>
      <c r="G100" s="24">
        <v>0</v>
      </c>
      <c r="H100" s="24">
        <v>0</v>
      </c>
      <c r="I100" s="24">
        <f t="shared" si="6"/>
        <v>131</v>
      </c>
      <c r="J100" s="24">
        <f t="shared" si="7"/>
        <v>0</v>
      </c>
      <c r="K100" s="24">
        <f t="shared" si="8"/>
        <v>131</v>
      </c>
      <c r="L100" s="26">
        <f t="shared" si="9"/>
        <v>0</v>
      </c>
      <c r="M100" s="60">
        <f t="shared" si="10"/>
        <v>14.9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667</v>
      </c>
      <c r="F101" s="5">
        <f t="shared" si="11"/>
        <v>166</v>
      </c>
      <c r="G101" s="5">
        <f t="shared" si="11"/>
        <v>43</v>
      </c>
      <c r="H101" s="5">
        <f t="shared" si="11"/>
        <v>2</v>
      </c>
      <c r="I101" s="5">
        <f t="shared" si="11"/>
        <v>833</v>
      </c>
      <c r="J101" s="5">
        <f t="shared" si="11"/>
        <v>45</v>
      </c>
      <c r="K101" s="5">
        <f t="shared" si="11"/>
        <v>878</v>
      </c>
      <c r="L101" s="51">
        <f t="shared" si="9"/>
        <v>5.0999999999999996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48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368</v>
      </c>
      <c r="F105" s="23">
        <v>67</v>
      </c>
      <c r="G105" s="23">
        <v>46</v>
      </c>
      <c r="H105" s="23">
        <v>3</v>
      </c>
      <c r="I105" s="23">
        <f t="shared" ref="I105:I116" si="12">SUM(E105:F105)</f>
        <v>435</v>
      </c>
      <c r="J105" s="23">
        <f t="shared" ref="J105:J116" si="13">SUM(G105:H105)</f>
        <v>49</v>
      </c>
      <c r="K105" s="23">
        <f>SUM(I105,J105)</f>
        <v>484</v>
      </c>
      <c r="L105" s="25">
        <f t="shared" ref="L105:L117" si="14">IF(K105=0,0,ROUND(J105/K105*100,1))</f>
        <v>10.1</v>
      </c>
      <c r="M105" s="59">
        <f>IF(K105=0,0,ROUND(K105/K$117*100,1))</f>
        <v>9.9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286</v>
      </c>
      <c r="F106" s="24">
        <v>74</v>
      </c>
      <c r="G106" s="24">
        <v>44</v>
      </c>
      <c r="H106" s="24">
        <v>3</v>
      </c>
      <c r="I106" s="24">
        <f t="shared" si="12"/>
        <v>360</v>
      </c>
      <c r="J106" s="24">
        <f t="shared" si="13"/>
        <v>47</v>
      </c>
      <c r="K106" s="24">
        <f t="shared" ref="K106:K116" si="15">SUM(I106,J106)</f>
        <v>407</v>
      </c>
      <c r="L106" s="26">
        <f t="shared" si="14"/>
        <v>11.5</v>
      </c>
      <c r="M106" s="60">
        <f t="shared" ref="M106:M117" si="16">IF(K106=0,0,ROUND(K106/K$117*100,1))</f>
        <v>8.3000000000000007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220</v>
      </c>
      <c r="F107" s="24">
        <v>58</v>
      </c>
      <c r="G107" s="24">
        <v>45</v>
      </c>
      <c r="H107" s="24">
        <v>1</v>
      </c>
      <c r="I107" s="24">
        <f t="shared" si="12"/>
        <v>278</v>
      </c>
      <c r="J107" s="24">
        <f t="shared" si="13"/>
        <v>46</v>
      </c>
      <c r="K107" s="24">
        <f t="shared" si="15"/>
        <v>324</v>
      </c>
      <c r="L107" s="26">
        <f t="shared" si="14"/>
        <v>14.2</v>
      </c>
      <c r="M107" s="60">
        <f t="shared" si="16"/>
        <v>6.6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177</v>
      </c>
      <c r="F108" s="24">
        <v>52</v>
      </c>
      <c r="G108" s="24">
        <v>70</v>
      </c>
      <c r="H108" s="24">
        <v>2</v>
      </c>
      <c r="I108" s="24">
        <f t="shared" si="12"/>
        <v>229</v>
      </c>
      <c r="J108" s="24">
        <f t="shared" si="13"/>
        <v>72</v>
      </c>
      <c r="K108" s="24">
        <f t="shared" si="15"/>
        <v>301</v>
      </c>
      <c r="L108" s="26">
        <f t="shared" si="14"/>
        <v>23.9</v>
      </c>
      <c r="M108" s="60">
        <f t="shared" si="16"/>
        <v>6.1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150</v>
      </c>
      <c r="F109" s="24">
        <v>57</v>
      </c>
      <c r="G109" s="24">
        <v>58</v>
      </c>
      <c r="H109" s="24">
        <v>2</v>
      </c>
      <c r="I109" s="24">
        <f t="shared" si="12"/>
        <v>207</v>
      </c>
      <c r="J109" s="24">
        <f t="shared" si="13"/>
        <v>60</v>
      </c>
      <c r="K109" s="24">
        <f t="shared" si="15"/>
        <v>267</v>
      </c>
      <c r="L109" s="26">
        <f t="shared" si="14"/>
        <v>22.5</v>
      </c>
      <c r="M109" s="60">
        <f t="shared" si="16"/>
        <v>5.4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202</v>
      </c>
      <c r="F110" s="24">
        <v>38</v>
      </c>
      <c r="G110" s="24">
        <v>41</v>
      </c>
      <c r="H110" s="24">
        <v>3</v>
      </c>
      <c r="I110" s="24">
        <f t="shared" si="12"/>
        <v>240</v>
      </c>
      <c r="J110" s="24">
        <f t="shared" si="13"/>
        <v>44</v>
      </c>
      <c r="K110" s="24">
        <f t="shared" si="15"/>
        <v>284</v>
      </c>
      <c r="L110" s="26">
        <f t="shared" si="14"/>
        <v>15.5</v>
      </c>
      <c r="M110" s="60">
        <f t="shared" si="16"/>
        <v>5.8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202</v>
      </c>
      <c r="F111" s="24">
        <v>41</v>
      </c>
      <c r="G111" s="24">
        <v>59</v>
      </c>
      <c r="H111" s="24">
        <v>3</v>
      </c>
      <c r="I111" s="24">
        <f t="shared" si="12"/>
        <v>243</v>
      </c>
      <c r="J111" s="24">
        <f t="shared" si="13"/>
        <v>62</v>
      </c>
      <c r="K111" s="24">
        <f t="shared" si="15"/>
        <v>305</v>
      </c>
      <c r="L111" s="26">
        <f t="shared" si="14"/>
        <v>20.3</v>
      </c>
      <c r="M111" s="60">
        <f t="shared" si="16"/>
        <v>6.2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279</v>
      </c>
      <c r="F112" s="24">
        <v>64</v>
      </c>
      <c r="G112" s="24">
        <v>46</v>
      </c>
      <c r="H112" s="24">
        <v>3</v>
      </c>
      <c r="I112" s="24">
        <f t="shared" si="12"/>
        <v>343</v>
      </c>
      <c r="J112" s="24">
        <f t="shared" si="13"/>
        <v>49</v>
      </c>
      <c r="K112" s="24">
        <f t="shared" si="15"/>
        <v>392</v>
      </c>
      <c r="L112" s="26">
        <f t="shared" si="14"/>
        <v>12.5</v>
      </c>
      <c r="M112" s="60">
        <f t="shared" si="16"/>
        <v>8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330</v>
      </c>
      <c r="F113" s="24">
        <v>54</v>
      </c>
      <c r="G113" s="24">
        <v>47</v>
      </c>
      <c r="H113" s="24">
        <v>9</v>
      </c>
      <c r="I113" s="24">
        <f t="shared" si="12"/>
        <v>384</v>
      </c>
      <c r="J113" s="24">
        <f t="shared" si="13"/>
        <v>56</v>
      </c>
      <c r="K113" s="24">
        <f t="shared" si="15"/>
        <v>440</v>
      </c>
      <c r="L113" s="26">
        <f t="shared" si="14"/>
        <v>12.7</v>
      </c>
      <c r="M113" s="60">
        <f t="shared" si="16"/>
        <v>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374</v>
      </c>
      <c r="F114" s="24">
        <v>81</v>
      </c>
      <c r="G114" s="24">
        <v>41</v>
      </c>
      <c r="H114" s="24">
        <v>5</v>
      </c>
      <c r="I114" s="24">
        <f t="shared" si="12"/>
        <v>455</v>
      </c>
      <c r="J114" s="24">
        <f t="shared" si="13"/>
        <v>46</v>
      </c>
      <c r="K114" s="24">
        <f t="shared" si="15"/>
        <v>501</v>
      </c>
      <c r="L114" s="26">
        <f t="shared" si="14"/>
        <v>9.1999999999999993</v>
      </c>
      <c r="M114" s="60">
        <f t="shared" si="16"/>
        <v>10.199999999999999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477</v>
      </c>
      <c r="F115" s="24">
        <v>80</v>
      </c>
      <c r="G115" s="24">
        <v>25</v>
      </c>
      <c r="H115" s="24">
        <v>3</v>
      </c>
      <c r="I115" s="24">
        <f t="shared" si="12"/>
        <v>557</v>
      </c>
      <c r="J115" s="24">
        <f t="shared" si="13"/>
        <v>28</v>
      </c>
      <c r="K115" s="24">
        <f t="shared" si="15"/>
        <v>585</v>
      </c>
      <c r="L115" s="26">
        <f t="shared" si="14"/>
        <v>4.8</v>
      </c>
      <c r="M115" s="60">
        <f t="shared" si="16"/>
        <v>11.9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520</v>
      </c>
      <c r="F116" s="24">
        <v>66</v>
      </c>
      <c r="G116" s="24">
        <v>30</v>
      </c>
      <c r="H116" s="24">
        <v>5</v>
      </c>
      <c r="I116" s="24">
        <f t="shared" si="12"/>
        <v>586</v>
      </c>
      <c r="J116" s="24">
        <f t="shared" si="13"/>
        <v>35</v>
      </c>
      <c r="K116" s="24">
        <f t="shared" si="15"/>
        <v>621</v>
      </c>
      <c r="L116" s="26">
        <f t="shared" si="14"/>
        <v>5.6</v>
      </c>
      <c r="M116" s="60">
        <f t="shared" si="16"/>
        <v>12.6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3585</v>
      </c>
      <c r="F117" s="5">
        <f t="shared" si="17"/>
        <v>732</v>
      </c>
      <c r="G117" s="5">
        <f t="shared" si="17"/>
        <v>552</v>
      </c>
      <c r="H117" s="5">
        <f t="shared" si="17"/>
        <v>42</v>
      </c>
      <c r="I117" s="5">
        <f t="shared" si="17"/>
        <v>4317</v>
      </c>
      <c r="J117" s="5">
        <f t="shared" si="17"/>
        <v>594</v>
      </c>
      <c r="K117" s="5">
        <f t="shared" si="17"/>
        <v>4911</v>
      </c>
      <c r="L117" s="51">
        <f t="shared" si="14"/>
        <v>12.1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49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9</v>
      </c>
      <c r="F121" s="23">
        <v>3</v>
      </c>
      <c r="G121" s="23">
        <v>9</v>
      </c>
      <c r="H121" s="23">
        <v>0</v>
      </c>
      <c r="I121" s="23">
        <f t="shared" ref="I121:I132" si="18">SUM(E121:F121)</f>
        <v>12</v>
      </c>
      <c r="J121" s="23">
        <f t="shared" ref="J121:J132" si="19">SUM(G121:H121)</f>
        <v>9</v>
      </c>
      <c r="K121" s="23">
        <f>SUM(I121,J121)</f>
        <v>21</v>
      </c>
      <c r="L121" s="25">
        <f t="shared" ref="L121:L133" si="20">IF(K121=0,0,ROUND(J121/K121*100,1))</f>
        <v>42.9</v>
      </c>
      <c r="M121" s="59">
        <f>IF(K121=0,0,ROUND(K121/K$133*100,1))</f>
        <v>14.2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7</v>
      </c>
      <c r="F122" s="24">
        <v>2</v>
      </c>
      <c r="G122" s="24">
        <v>1</v>
      </c>
      <c r="H122" s="24">
        <v>0</v>
      </c>
      <c r="I122" s="24">
        <f t="shared" si="18"/>
        <v>9</v>
      </c>
      <c r="J122" s="24">
        <f t="shared" si="19"/>
        <v>1</v>
      </c>
      <c r="K122" s="24">
        <f t="shared" ref="K122:K132" si="21">SUM(I122,J122)</f>
        <v>10</v>
      </c>
      <c r="L122" s="26">
        <f t="shared" si="20"/>
        <v>10</v>
      </c>
      <c r="M122" s="60">
        <f t="shared" ref="M122:M133" si="22">IF(K122=0,0,ROUND(K122/K$133*100,1))</f>
        <v>6.8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3</v>
      </c>
      <c r="F123" s="24">
        <v>0</v>
      </c>
      <c r="G123" s="24">
        <v>0</v>
      </c>
      <c r="H123" s="24">
        <v>0</v>
      </c>
      <c r="I123" s="24">
        <f t="shared" si="18"/>
        <v>3</v>
      </c>
      <c r="J123" s="24">
        <f t="shared" si="19"/>
        <v>0</v>
      </c>
      <c r="K123" s="24">
        <f t="shared" si="21"/>
        <v>3</v>
      </c>
      <c r="L123" s="26">
        <f t="shared" si="20"/>
        <v>0</v>
      </c>
      <c r="M123" s="60">
        <f t="shared" si="22"/>
        <v>2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8</v>
      </c>
      <c r="F124" s="24">
        <v>3</v>
      </c>
      <c r="G124" s="24">
        <v>3</v>
      </c>
      <c r="H124" s="24">
        <v>0</v>
      </c>
      <c r="I124" s="24">
        <f t="shared" si="18"/>
        <v>11</v>
      </c>
      <c r="J124" s="24">
        <f t="shared" si="19"/>
        <v>3</v>
      </c>
      <c r="K124" s="24">
        <f t="shared" si="21"/>
        <v>14</v>
      </c>
      <c r="L124" s="26">
        <f t="shared" si="20"/>
        <v>21.4</v>
      </c>
      <c r="M124" s="60">
        <f t="shared" si="22"/>
        <v>9.5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3</v>
      </c>
      <c r="F125" s="24">
        <v>3</v>
      </c>
      <c r="G125" s="24">
        <v>1</v>
      </c>
      <c r="H125" s="24">
        <v>0</v>
      </c>
      <c r="I125" s="24">
        <f t="shared" si="18"/>
        <v>6</v>
      </c>
      <c r="J125" s="24">
        <f t="shared" si="19"/>
        <v>1</v>
      </c>
      <c r="K125" s="24">
        <f t="shared" si="21"/>
        <v>7</v>
      </c>
      <c r="L125" s="26">
        <f t="shared" si="20"/>
        <v>14.3</v>
      </c>
      <c r="M125" s="60">
        <f t="shared" si="22"/>
        <v>4.7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9</v>
      </c>
      <c r="F126" s="24">
        <v>5</v>
      </c>
      <c r="G126" s="24">
        <v>3</v>
      </c>
      <c r="H126" s="24">
        <v>0</v>
      </c>
      <c r="I126" s="24">
        <f t="shared" si="18"/>
        <v>14</v>
      </c>
      <c r="J126" s="24">
        <f t="shared" si="19"/>
        <v>3</v>
      </c>
      <c r="K126" s="24">
        <f t="shared" si="21"/>
        <v>17</v>
      </c>
      <c r="L126" s="26">
        <f t="shared" si="20"/>
        <v>17.600000000000001</v>
      </c>
      <c r="M126" s="60">
        <f t="shared" si="22"/>
        <v>11.5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9</v>
      </c>
      <c r="F127" s="24">
        <v>4</v>
      </c>
      <c r="G127" s="24">
        <v>0</v>
      </c>
      <c r="H127" s="24">
        <v>0</v>
      </c>
      <c r="I127" s="24">
        <f t="shared" si="18"/>
        <v>13</v>
      </c>
      <c r="J127" s="24">
        <f t="shared" si="19"/>
        <v>0</v>
      </c>
      <c r="K127" s="24">
        <f t="shared" si="21"/>
        <v>13</v>
      </c>
      <c r="L127" s="26">
        <f t="shared" si="20"/>
        <v>0</v>
      </c>
      <c r="M127" s="60">
        <f t="shared" si="22"/>
        <v>8.8000000000000007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10</v>
      </c>
      <c r="F128" s="24">
        <v>6</v>
      </c>
      <c r="G128" s="24">
        <v>0</v>
      </c>
      <c r="H128" s="24">
        <v>0</v>
      </c>
      <c r="I128" s="24">
        <f t="shared" si="18"/>
        <v>16</v>
      </c>
      <c r="J128" s="24">
        <f t="shared" si="19"/>
        <v>0</v>
      </c>
      <c r="K128" s="24">
        <f t="shared" si="21"/>
        <v>16</v>
      </c>
      <c r="L128" s="26">
        <f t="shared" si="20"/>
        <v>0</v>
      </c>
      <c r="M128" s="60">
        <f t="shared" si="22"/>
        <v>10.8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10</v>
      </c>
      <c r="F129" s="24">
        <v>1</v>
      </c>
      <c r="G129" s="24">
        <v>1</v>
      </c>
      <c r="H129" s="24">
        <v>0</v>
      </c>
      <c r="I129" s="24">
        <f t="shared" si="18"/>
        <v>11</v>
      </c>
      <c r="J129" s="24">
        <f t="shared" si="19"/>
        <v>1</v>
      </c>
      <c r="K129" s="24">
        <f t="shared" si="21"/>
        <v>12</v>
      </c>
      <c r="L129" s="26">
        <f t="shared" si="20"/>
        <v>8.3000000000000007</v>
      </c>
      <c r="M129" s="60">
        <f t="shared" si="22"/>
        <v>8.1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10</v>
      </c>
      <c r="F130" s="24">
        <v>2</v>
      </c>
      <c r="G130" s="24">
        <v>0</v>
      </c>
      <c r="H130" s="24">
        <v>2</v>
      </c>
      <c r="I130" s="24">
        <f t="shared" si="18"/>
        <v>12</v>
      </c>
      <c r="J130" s="24">
        <f t="shared" si="19"/>
        <v>2</v>
      </c>
      <c r="K130" s="24">
        <f t="shared" si="21"/>
        <v>14</v>
      </c>
      <c r="L130" s="26">
        <f t="shared" si="20"/>
        <v>14.3</v>
      </c>
      <c r="M130" s="60">
        <f t="shared" si="22"/>
        <v>9.5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9</v>
      </c>
      <c r="F131" s="24">
        <v>1</v>
      </c>
      <c r="G131" s="24">
        <v>0</v>
      </c>
      <c r="H131" s="24">
        <v>0</v>
      </c>
      <c r="I131" s="24">
        <f t="shared" si="18"/>
        <v>10</v>
      </c>
      <c r="J131" s="24">
        <f t="shared" si="19"/>
        <v>0</v>
      </c>
      <c r="K131" s="24">
        <f t="shared" si="21"/>
        <v>10</v>
      </c>
      <c r="L131" s="26">
        <f t="shared" si="20"/>
        <v>0</v>
      </c>
      <c r="M131" s="60">
        <f t="shared" si="22"/>
        <v>6.8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9</v>
      </c>
      <c r="F132" s="24">
        <v>2</v>
      </c>
      <c r="G132" s="24">
        <v>0</v>
      </c>
      <c r="H132" s="24">
        <v>0</v>
      </c>
      <c r="I132" s="24">
        <f t="shared" si="18"/>
        <v>11</v>
      </c>
      <c r="J132" s="24">
        <f t="shared" si="19"/>
        <v>0</v>
      </c>
      <c r="K132" s="24">
        <f t="shared" si="21"/>
        <v>11</v>
      </c>
      <c r="L132" s="26">
        <f t="shared" si="20"/>
        <v>0</v>
      </c>
      <c r="M132" s="60">
        <f t="shared" si="22"/>
        <v>7.4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96</v>
      </c>
      <c r="F133" s="5">
        <f t="shared" si="23"/>
        <v>32</v>
      </c>
      <c r="G133" s="5">
        <f t="shared" si="23"/>
        <v>18</v>
      </c>
      <c r="H133" s="5">
        <f t="shared" si="23"/>
        <v>2</v>
      </c>
      <c r="I133" s="5">
        <f t="shared" si="23"/>
        <v>128</v>
      </c>
      <c r="J133" s="5">
        <f t="shared" si="23"/>
        <v>20</v>
      </c>
      <c r="K133" s="5">
        <f t="shared" si="23"/>
        <v>148</v>
      </c>
      <c r="L133" s="51">
        <f t="shared" si="20"/>
        <v>13.5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(13)</v>
      </c>
      <c r="C43" s="400"/>
      <c r="D43" s="400"/>
      <c r="E43" s="400"/>
      <c r="F43" s="400"/>
      <c r="G43" s="400"/>
      <c r="H43" s="400"/>
      <c r="I43" s="400"/>
      <c r="J43" s="400" t="str">
        <f>E87</f>
        <v>(14)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A断面流入計(1+2+3)</v>
      </c>
      <c r="C69" s="400"/>
      <c r="D69" s="400"/>
      <c r="E69" s="400"/>
      <c r="F69" s="400"/>
      <c r="G69" s="400"/>
      <c r="H69" s="400"/>
      <c r="I69" s="400"/>
      <c r="J69" s="400" t="str">
        <f>E119</f>
        <v>A断面流出計(4+8+12)</v>
      </c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</v>
      </c>
      <c r="F73" s="23">
        <v>0</v>
      </c>
      <c r="G73" s="23">
        <v>0</v>
      </c>
      <c r="H73" s="23">
        <v>0</v>
      </c>
      <c r="I73" s="23">
        <f t="shared" ref="I73:I84" si="0">SUM(E73:F73)</f>
        <v>1</v>
      </c>
      <c r="J73" s="23">
        <f t="shared" ref="J73:J84" si="1">SUM(G73:H73)</f>
        <v>0</v>
      </c>
      <c r="K73" s="23">
        <f>SUM(I73,J73)</f>
        <v>1</v>
      </c>
      <c r="L73" s="25">
        <f>IF(K73=0,0,ROUND(J73/K73*100,1))</f>
        <v>0</v>
      </c>
      <c r="M73" s="59">
        <f>IF(K73=0,0,ROUND(K73/K$85*100,1))</f>
        <v>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</v>
      </c>
      <c r="F74" s="24">
        <v>0</v>
      </c>
      <c r="G74" s="24">
        <v>0</v>
      </c>
      <c r="H74" s="24">
        <v>0</v>
      </c>
      <c r="I74" s="24">
        <f t="shared" si="0"/>
        <v>1</v>
      </c>
      <c r="J74" s="24">
        <f t="shared" si="1"/>
        <v>0</v>
      </c>
      <c r="K74" s="24">
        <f t="shared" ref="K74:K84" si="2">SUM(I74,J74)</f>
        <v>1</v>
      </c>
      <c r="L74" s="26">
        <f t="shared" ref="L74:L84" si="3">IF(K74=0,0,ROUND(J74/K74*100,1))</f>
        <v>0</v>
      </c>
      <c r="M74" s="60">
        <f t="shared" ref="M74:M84" si="4">IF(K74=0,0,ROUND(K74/K$85*100,1))</f>
        <v>5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</v>
      </c>
      <c r="F75" s="24">
        <v>0</v>
      </c>
      <c r="G75" s="24">
        <v>0</v>
      </c>
      <c r="H75" s="24">
        <v>0</v>
      </c>
      <c r="I75" s="24">
        <f t="shared" si="0"/>
        <v>3</v>
      </c>
      <c r="J75" s="24">
        <f t="shared" si="1"/>
        <v>0</v>
      </c>
      <c r="K75" s="24">
        <f t="shared" si="2"/>
        <v>3</v>
      </c>
      <c r="L75" s="26">
        <f t="shared" si="3"/>
        <v>0</v>
      </c>
      <c r="M75" s="60">
        <f t="shared" si="4"/>
        <v>15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</v>
      </c>
      <c r="F76" s="24">
        <v>0</v>
      </c>
      <c r="G76" s="24">
        <v>0</v>
      </c>
      <c r="H76" s="24">
        <v>0</v>
      </c>
      <c r="I76" s="24">
        <f t="shared" si="0"/>
        <v>1</v>
      </c>
      <c r="J76" s="24">
        <f t="shared" si="1"/>
        <v>0</v>
      </c>
      <c r="K76" s="24">
        <f t="shared" si="2"/>
        <v>1</v>
      </c>
      <c r="L76" s="26">
        <f t="shared" si="3"/>
        <v>0</v>
      </c>
      <c r="M76" s="60">
        <f t="shared" si="4"/>
        <v>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</v>
      </c>
      <c r="F77" s="24">
        <v>0</v>
      </c>
      <c r="G77" s="24">
        <v>0</v>
      </c>
      <c r="H77" s="24">
        <v>0</v>
      </c>
      <c r="I77" s="24">
        <f t="shared" si="0"/>
        <v>1</v>
      </c>
      <c r="J77" s="24">
        <f t="shared" si="1"/>
        <v>0</v>
      </c>
      <c r="K77" s="24">
        <f t="shared" si="2"/>
        <v>1</v>
      </c>
      <c r="L77" s="26">
        <f t="shared" si="3"/>
        <v>0</v>
      </c>
      <c r="M77" s="60">
        <f t="shared" si="4"/>
        <v>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0</v>
      </c>
      <c r="G78" s="24">
        <v>0</v>
      </c>
      <c r="H78" s="24">
        <v>0</v>
      </c>
      <c r="I78" s="24">
        <f t="shared" si="0"/>
        <v>0</v>
      </c>
      <c r="J78" s="24">
        <f t="shared" si="1"/>
        <v>0</v>
      </c>
      <c r="K78" s="24">
        <f t="shared" si="2"/>
        <v>0</v>
      </c>
      <c r="L78" s="26">
        <f t="shared" si="3"/>
        <v>0</v>
      </c>
      <c r="M78" s="60">
        <f t="shared" si="4"/>
        <v>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</v>
      </c>
      <c r="F79" s="24">
        <v>0</v>
      </c>
      <c r="G79" s="24">
        <v>0</v>
      </c>
      <c r="H79" s="24">
        <v>0</v>
      </c>
      <c r="I79" s="24">
        <f t="shared" si="0"/>
        <v>1</v>
      </c>
      <c r="J79" s="24">
        <f t="shared" si="1"/>
        <v>0</v>
      </c>
      <c r="K79" s="24">
        <f t="shared" si="2"/>
        <v>1</v>
      </c>
      <c r="L79" s="26">
        <f t="shared" si="3"/>
        <v>0</v>
      </c>
      <c r="M79" s="60">
        <f t="shared" si="4"/>
        <v>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0</v>
      </c>
      <c r="F80" s="24">
        <v>0</v>
      </c>
      <c r="G80" s="24">
        <v>0</v>
      </c>
      <c r="H80" s="24">
        <v>0</v>
      </c>
      <c r="I80" s="24">
        <f t="shared" si="0"/>
        <v>0</v>
      </c>
      <c r="J80" s="24">
        <f t="shared" si="1"/>
        <v>0</v>
      </c>
      <c r="K80" s="24">
        <f t="shared" si="2"/>
        <v>0</v>
      </c>
      <c r="L80" s="26">
        <f t="shared" si="3"/>
        <v>0</v>
      </c>
      <c r="M80" s="60">
        <f t="shared" si="4"/>
        <v>0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</v>
      </c>
      <c r="F81" s="24">
        <v>0</v>
      </c>
      <c r="G81" s="24">
        <v>0</v>
      </c>
      <c r="H81" s="24">
        <v>0</v>
      </c>
      <c r="I81" s="24">
        <f t="shared" si="0"/>
        <v>2</v>
      </c>
      <c r="J81" s="24">
        <f t="shared" si="1"/>
        <v>0</v>
      </c>
      <c r="K81" s="24">
        <f t="shared" si="2"/>
        <v>2</v>
      </c>
      <c r="L81" s="26">
        <f t="shared" si="3"/>
        <v>0</v>
      </c>
      <c r="M81" s="60">
        <f t="shared" si="4"/>
        <v>10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3</v>
      </c>
      <c r="F82" s="24">
        <v>2</v>
      </c>
      <c r="G82" s="24">
        <v>0</v>
      </c>
      <c r="H82" s="24">
        <v>0</v>
      </c>
      <c r="I82" s="24">
        <f t="shared" si="0"/>
        <v>5</v>
      </c>
      <c r="J82" s="24">
        <f t="shared" si="1"/>
        <v>0</v>
      </c>
      <c r="K82" s="24">
        <f t="shared" si="2"/>
        <v>5</v>
      </c>
      <c r="L82" s="26">
        <f t="shared" si="3"/>
        <v>0</v>
      </c>
      <c r="M82" s="60">
        <f t="shared" si="4"/>
        <v>25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0</v>
      </c>
      <c r="F83" s="24">
        <v>1</v>
      </c>
      <c r="G83" s="24">
        <v>0</v>
      </c>
      <c r="H83" s="24">
        <v>0</v>
      </c>
      <c r="I83" s="24">
        <f t="shared" si="0"/>
        <v>1</v>
      </c>
      <c r="J83" s="24">
        <f t="shared" si="1"/>
        <v>0</v>
      </c>
      <c r="K83" s="24">
        <f t="shared" si="2"/>
        <v>1</v>
      </c>
      <c r="L83" s="26">
        <f t="shared" si="3"/>
        <v>0</v>
      </c>
      <c r="M83" s="60">
        <f t="shared" si="4"/>
        <v>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</v>
      </c>
      <c r="F84" s="24">
        <v>2</v>
      </c>
      <c r="G84" s="24">
        <v>0</v>
      </c>
      <c r="H84" s="24">
        <v>0</v>
      </c>
      <c r="I84" s="24">
        <f t="shared" si="0"/>
        <v>4</v>
      </c>
      <c r="J84" s="24">
        <f t="shared" si="1"/>
        <v>0</v>
      </c>
      <c r="K84" s="24">
        <f t="shared" si="2"/>
        <v>4</v>
      </c>
      <c r="L84" s="26">
        <f t="shared" si="3"/>
        <v>0</v>
      </c>
      <c r="M84" s="60">
        <f t="shared" si="4"/>
        <v>20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15</v>
      </c>
      <c r="F85" s="5">
        <f t="shared" si="5"/>
        <v>5</v>
      </c>
      <c r="G85" s="5">
        <f t="shared" si="5"/>
        <v>0</v>
      </c>
      <c r="H85" s="5">
        <f t="shared" si="5"/>
        <v>0</v>
      </c>
      <c r="I85" s="5">
        <f t="shared" si="5"/>
        <v>20</v>
      </c>
      <c r="J85" s="5">
        <f t="shared" si="5"/>
        <v>0</v>
      </c>
      <c r="K85" s="5">
        <f t="shared" si="5"/>
        <v>20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43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</v>
      </c>
      <c r="F89" s="23">
        <v>0</v>
      </c>
      <c r="G89" s="23">
        <v>0</v>
      </c>
      <c r="H89" s="23">
        <v>0</v>
      </c>
      <c r="I89" s="23">
        <f t="shared" ref="I89:I100" si="6">SUM(E89:F89)</f>
        <v>1</v>
      </c>
      <c r="J89" s="23">
        <f t="shared" ref="J89:J100" si="7">SUM(G89:H89)</f>
        <v>0</v>
      </c>
      <c r="K89" s="23">
        <f>SUM(I89,J89)</f>
        <v>1</v>
      </c>
      <c r="L89" s="25">
        <f>IF(K89=0,0,ROUND(J89/K89*100,1))</f>
        <v>0</v>
      </c>
      <c r="M89" s="59">
        <f>IF(K89=0,0,ROUND(K89/K$101*100,1))</f>
        <v>4.5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</v>
      </c>
      <c r="F90" s="24">
        <v>0</v>
      </c>
      <c r="G90" s="24">
        <v>0</v>
      </c>
      <c r="H90" s="24">
        <v>0</v>
      </c>
      <c r="I90" s="24">
        <f t="shared" si="6"/>
        <v>2</v>
      </c>
      <c r="J90" s="24">
        <f t="shared" si="7"/>
        <v>0</v>
      </c>
      <c r="K90" s="24">
        <f t="shared" ref="K90:K100" si="8">SUM(I90,J90)</f>
        <v>2</v>
      </c>
      <c r="L90" s="26">
        <f t="shared" ref="L90:L101" si="9">IF(K90=0,0,ROUND(J90/K90*100,1))</f>
        <v>0</v>
      </c>
      <c r="M90" s="60">
        <f t="shared" ref="M90:M101" si="10">IF(K90=0,0,ROUND(K90/K$101*100,1))</f>
        <v>9.1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</v>
      </c>
      <c r="F91" s="24">
        <v>0</v>
      </c>
      <c r="G91" s="24">
        <v>0</v>
      </c>
      <c r="H91" s="24">
        <v>0</v>
      </c>
      <c r="I91" s="24">
        <f t="shared" si="6"/>
        <v>2</v>
      </c>
      <c r="J91" s="24">
        <f t="shared" si="7"/>
        <v>0</v>
      </c>
      <c r="K91" s="24">
        <f t="shared" si="8"/>
        <v>2</v>
      </c>
      <c r="L91" s="26">
        <f t="shared" si="9"/>
        <v>0</v>
      </c>
      <c r="M91" s="60">
        <f t="shared" si="10"/>
        <v>9.1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1</v>
      </c>
      <c r="G92" s="24">
        <v>0</v>
      </c>
      <c r="H92" s="24">
        <v>0</v>
      </c>
      <c r="I92" s="24">
        <f t="shared" si="6"/>
        <v>1</v>
      </c>
      <c r="J92" s="24">
        <f t="shared" si="7"/>
        <v>0</v>
      </c>
      <c r="K92" s="24">
        <f t="shared" si="8"/>
        <v>1</v>
      </c>
      <c r="L92" s="26">
        <f t="shared" si="9"/>
        <v>0</v>
      </c>
      <c r="M92" s="60">
        <f t="shared" si="10"/>
        <v>4.5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</v>
      </c>
      <c r="F93" s="24">
        <v>1</v>
      </c>
      <c r="G93" s="24">
        <v>0</v>
      </c>
      <c r="H93" s="24">
        <v>0</v>
      </c>
      <c r="I93" s="24">
        <f t="shared" si="6"/>
        <v>2</v>
      </c>
      <c r="J93" s="24">
        <f t="shared" si="7"/>
        <v>0</v>
      </c>
      <c r="K93" s="24">
        <f t="shared" si="8"/>
        <v>2</v>
      </c>
      <c r="L93" s="26">
        <f t="shared" si="9"/>
        <v>0</v>
      </c>
      <c r="M93" s="60">
        <f t="shared" si="10"/>
        <v>9.1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0</v>
      </c>
      <c r="F94" s="24">
        <v>1</v>
      </c>
      <c r="G94" s="24">
        <v>0</v>
      </c>
      <c r="H94" s="24">
        <v>0</v>
      </c>
      <c r="I94" s="24">
        <f t="shared" si="6"/>
        <v>1</v>
      </c>
      <c r="J94" s="24">
        <f t="shared" si="7"/>
        <v>0</v>
      </c>
      <c r="K94" s="24">
        <f t="shared" si="8"/>
        <v>1</v>
      </c>
      <c r="L94" s="26">
        <f t="shared" si="9"/>
        <v>0</v>
      </c>
      <c r="M94" s="60">
        <f t="shared" si="10"/>
        <v>4.5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</v>
      </c>
      <c r="F95" s="24">
        <v>1</v>
      </c>
      <c r="G95" s="24">
        <v>1</v>
      </c>
      <c r="H95" s="24">
        <v>0</v>
      </c>
      <c r="I95" s="24">
        <f t="shared" si="6"/>
        <v>2</v>
      </c>
      <c r="J95" s="24">
        <f t="shared" si="7"/>
        <v>1</v>
      </c>
      <c r="K95" s="24">
        <f t="shared" si="8"/>
        <v>3</v>
      </c>
      <c r="L95" s="26">
        <f t="shared" si="9"/>
        <v>33.299999999999997</v>
      </c>
      <c r="M95" s="60">
        <f t="shared" si="10"/>
        <v>13.6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</v>
      </c>
      <c r="F96" s="24">
        <v>1</v>
      </c>
      <c r="G96" s="24">
        <v>0</v>
      </c>
      <c r="H96" s="24">
        <v>0</v>
      </c>
      <c r="I96" s="24">
        <f t="shared" si="6"/>
        <v>2</v>
      </c>
      <c r="J96" s="24">
        <f t="shared" si="7"/>
        <v>0</v>
      </c>
      <c r="K96" s="24">
        <f t="shared" si="8"/>
        <v>2</v>
      </c>
      <c r="L96" s="26">
        <f t="shared" si="9"/>
        <v>0</v>
      </c>
      <c r="M96" s="60">
        <f t="shared" si="10"/>
        <v>9.1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</v>
      </c>
      <c r="F97" s="24">
        <v>0</v>
      </c>
      <c r="G97" s="24">
        <v>0</v>
      </c>
      <c r="H97" s="24">
        <v>0</v>
      </c>
      <c r="I97" s="24">
        <f t="shared" si="6"/>
        <v>2</v>
      </c>
      <c r="J97" s="24">
        <f t="shared" si="7"/>
        <v>0</v>
      </c>
      <c r="K97" s="24">
        <f t="shared" si="8"/>
        <v>2</v>
      </c>
      <c r="L97" s="26">
        <f t="shared" si="9"/>
        <v>0</v>
      </c>
      <c r="M97" s="60">
        <f t="shared" si="10"/>
        <v>9.1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</v>
      </c>
      <c r="F98" s="24">
        <v>3</v>
      </c>
      <c r="G98" s="24">
        <v>0</v>
      </c>
      <c r="H98" s="24">
        <v>0</v>
      </c>
      <c r="I98" s="24">
        <f t="shared" si="6"/>
        <v>4</v>
      </c>
      <c r="J98" s="24">
        <f t="shared" si="7"/>
        <v>0</v>
      </c>
      <c r="K98" s="24">
        <f t="shared" si="8"/>
        <v>4</v>
      </c>
      <c r="L98" s="26">
        <f t="shared" si="9"/>
        <v>0</v>
      </c>
      <c r="M98" s="60">
        <f t="shared" si="10"/>
        <v>18.2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0</v>
      </c>
      <c r="F99" s="24">
        <v>1</v>
      </c>
      <c r="G99" s="24">
        <v>0</v>
      </c>
      <c r="H99" s="24">
        <v>0</v>
      </c>
      <c r="I99" s="24">
        <f t="shared" si="6"/>
        <v>1</v>
      </c>
      <c r="J99" s="24">
        <f t="shared" si="7"/>
        <v>0</v>
      </c>
      <c r="K99" s="24">
        <f t="shared" si="8"/>
        <v>1</v>
      </c>
      <c r="L99" s="26">
        <f t="shared" si="9"/>
        <v>0</v>
      </c>
      <c r="M99" s="60">
        <f t="shared" si="10"/>
        <v>4.5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</v>
      </c>
      <c r="F100" s="24">
        <v>0</v>
      </c>
      <c r="G100" s="24">
        <v>0</v>
      </c>
      <c r="H100" s="24">
        <v>0</v>
      </c>
      <c r="I100" s="24">
        <f t="shared" si="6"/>
        <v>1</v>
      </c>
      <c r="J100" s="24">
        <f t="shared" si="7"/>
        <v>0</v>
      </c>
      <c r="K100" s="24">
        <f t="shared" si="8"/>
        <v>1</v>
      </c>
      <c r="L100" s="26">
        <f t="shared" si="9"/>
        <v>0</v>
      </c>
      <c r="M100" s="60">
        <f t="shared" si="10"/>
        <v>4.5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12</v>
      </c>
      <c r="F101" s="5">
        <f t="shared" si="11"/>
        <v>9</v>
      </c>
      <c r="G101" s="5">
        <f t="shared" si="11"/>
        <v>1</v>
      </c>
      <c r="H101" s="5">
        <f t="shared" si="11"/>
        <v>0</v>
      </c>
      <c r="I101" s="5">
        <f t="shared" si="11"/>
        <v>21</v>
      </c>
      <c r="J101" s="5">
        <f t="shared" si="11"/>
        <v>1</v>
      </c>
      <c r="K101" s="5">
        <f t="shared" si="11"/>
        <v>22</v>
      </c>
      <c r="L101" s="51">
        <f t="shared" si="9"/>
        <v>4.5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44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520</v>
      </c>
      <c r="F105" s="23">
        <v>62</v>
      </c>
      <c r="G105" s="23">
        <v>12</v>
      </c>
      <c r="H105" s="23">
        <v>8</v>
      </c>
      <c r="I105" s="23">
        <f t="shared" ref="I105:I116" si="12">SUM(E105:F105)</f>
        <v>582</v>
      </c>
      <c r="J105" s="23">
        <f t="shared" ref="J105:J116" si="13">SUM(G105:H105)</f>
        <v>20</v>
      </c>
      <c r="K105" s="23">
        <f>SUM(I105,J105)</f>
        <v>602</v>
      </c>
      <c r="L105" s="25">
        <f t="shared" ref="L105:L117" si="14">IF(K105=0,0,ROUND(J105/K105*100,1))</f>
        <v>3.3</v>
      </c>
      <c r="M105" s="59">
        <f>IF(K105=0,0,ROUND(K105/K$117*100,1))</f>
        <v>8.3000000000000007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438</v>
      </c>
      <c r="F106" s="24">
        <v>68</v>
      </c>
      <c r="G106" s="24">
        <v>26</v>
      </c>
      <c r="H106" s="24">
        <v>11</v>
      </c>
      <c r="I106" s="24">
        <f t="shared" si="12"/>
        <v>506</v>
      </c>
      <c r="J106" s="24">
        <f t="shared" si="13"/>
        <v>37</v>
      </c>
      <c r="K106" s="24">
        <f t="shared" ref="K106:K116" si="15">SUM(I106,J106)</f>
        <v>543</v>
      </c>
      <c r="L106" s="26">
        <f t="shared" si="14"/>
        <v>6.8</v>
      </c>
      <c r="M106" s="60">
        <f t="shared" ref="M106:M117" si="16">IF(K106=0,0,ROUND(K106/K$117*100,1))</f>
        <v>7.5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400</v>
      </c>
      <c r="F107" s="24">
        <v>102</v>
      </c>
      <c r="G107" s="24">
        <v>27</v>
      </c>
      <c r="H107" s="24">
        <v>9</v>
      </c>
      <c r="I107" s="24">
        <f t="shared" si="12"/>
        <v>502</v>
      </c>
      <c r="J107" s="24">
        <f t="shared" si="13"/>
        <v>36</v>
      </c>
      <c r="K107" s="24">
        <f t="shared" si="15"/>
        <v>538</v>
      </c>
      <c r="L107" s="26">
        <f t="shared" si="14"/>
        <v>6.7</v>
      </c>
      <c r="M107" s="60">
        <f t="shared" si="16"/>
        <v>7.5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392</v>
      </c>
      <c r="F108" s="24">
        <v>89</v>
      </c>
      <c r="G108" s="24">
        <v>25</v>
      </c>
      <c r="H108" s="24">
        <v>2</v>
      </c>
      <c r="I108" s="24">
        <f t="shared" si="12"/>
        <v>481</v>
      </c>
      <c r="J108" s="24">
        <f t="shared" si="13"/>
        <v>27</v>
      </c>
      <c r="K108" s="24">
        <f t="shared" si="15"/>
        <v>508</v>
      </c>
      <c r="L108" s="26">
        <f t="shared" si="14"/>
        <v>5.3</v>
      </c>
      <c r="M108" s="60">
        <f t="shared" si="16"/>
        <v>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340</v>
      </c>
      <c r="F109" s="24">
        <v>66</v>
      </c>
      <c r="G109" s="24">
        <v>22</v>
      </c>
      <c r="H109" s="24">
        <v>5</v>
      </c>
      <c r="I109" s="24">
        <f t="shared" si="12"/>
        <v>406</v>
      </c>
      <c r="J109" s="24">
        <f t="shared" si="13"/>
        <v>27</v>
      </c>
      <c r="K109" s="24">
        <f t="shared" si="15"/>
        <v>433</v>
      </c>
      <c r="L109" s="26">
        <f t="shared" si="14"/>
        <v>6.2</v>
      </c>
      <c r="M109" s="60">
        <f t="shared" si="16"/>
        <v>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560</v>
      </c>
      <c r="F110" s="24">
        <v>95</v>
      </c>
      <c r="G110" s="24">
        <v>22</v>
      </c>
      <c r="H110" s="24">
        <v>5</v>
      </c>
      <c r="I110" s="24">
        <f t="shared" si="12"/>
        <v>655</v>
      </c>
      <c r="J110" s="24">
        <f t="shared" si="13"/>
        <v>27</v>
      </c>
      <c r="K110" s="24">
        <f t="shared" si="15"/>
        <v>682</v>
      </c>
      <c r="L110" s="26">
        <f t="shared" si="14"/>
        <v>4</v>
      </c>
      <c r="M110" s="60">
        <f t="shared" si="16"/>
        <v>9.5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502</v>
      </c>
      <c r="F111" s="24">
        <v>77</v>
      </c>
      <c r="G111" s="24">
        <v>25</v>
      </c>
      <c r="H111" s="24">
        <v>6</v>
      </c>
      <c r="I111" s="24">
        <f t="shared" si="12"/>
        <v>579</v>
      </c>
      <c r="J111" s="24">
        <f t="shared" si="13"/>
        <v>31</v>
      </c>
      <c r="K111" s="24">
        <f t="shared" si="15"/>
        <v>610</v>
      </c>
      <c r="L111" s="26">
        <f t="shared" si="14"/>
        <v>5.0999999999999996</v>
      </c>
      <c r="M111" s="60">
        <f t="shared" si="16"/>
        <v>8.5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499</v>
      </c>
      <c r="F112" s="24">
        <v>77</v>
      </c>
      <c r="G112" s="24">
        <v>11</v>
      </c>
      <c r="H112" s="24">
        <v>5</v>
      </c>
      <c r="I112" s="24">
        <f t="shared" si="12"/>
        <v>576</v>
      </c>
      <c r="J112" s="24">
        <f t="shared" si="13"/>
        <v>16</v>
      </c>
      <c r="K112" s="24">
        <f t="shared" si="15"/>
        <v>592</v>
      </c>
      <c r="L112" s="26">
        <f t="shared" si="14"/>
        <v>2.7</v>
      </c>
      <c r="M112" s="60">
        <f t="shared" si="16"/>
        <v>8.1999999999999993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549</v>
      </c>
      <c r="F113" s="24">
        <v>93</v>
      </c>
      <c r="G113" s="24">
        <v>13</v>
      </c>
      <c r="H113" s="24">
        <v>4</v>
      </c>
      <c r="I113" s="24">
        <f t="shared" si="12"/>
        <v>642</v>
      </c>
      <c r="J113" s="24">
        <f t="shared" si="13"/>
        <v>17</v>
      </c>
      <c r="K113" s="24">
        <f t="shared" si="15"/>
        <v>659</v>
      </c>
      <c r="L113" s="26">
        <f t="shared" si="14"/>
        <v>2.6</v>
      </c>
      <c r="M113" s="60">
        <f t="shared" si="16"/>
        <v>9.1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597</v>
      </c>
      <c r="F114" s="24">
        <v>66</v>
      </c>
      <c r="G114" s="24">
        <v>11</v>
      </c>
      <c r="H114" s="24">
        <v>6</v>
      </c>
      <c r="I114" s="24">
        <f t="shared" si="12"/>
        <v>663</v>
      </c>
      <c r="J114" s="24">
        <f t="shared" si="13"/>
        <v>17</v>
      </c>
      <c r="K114" s="24">
        <f t="shared" si="15"/>
        <v>680</v>
      </c>
      <c r="L114" s="26">
        <f t="shared" si="14"/>
        <v>2.5</v>
      </c>
      <c r="M114" s="60">
        <f t="shared" si="16"/>
        <v>9.4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543</v>
      </c>
      <c r="F115" s="24">
        <v>53</v>
      </c>
      <c r="G115" s="24">
        <v>8</v>
      </c>
      <c r="H115" s="24">
        <v>6</v>
      </c>
      <c r="I115" s="24">
        <f t="shared" si="12"/>
        <v>596</v>
      </c>
      <c r="J115" s="24">
        <f t="shared" si="13"/>
        <v>14</v>
      </c>
      <c r="K115" s="24">
        <f t="shared" si="15"/>
        <v>610</v>
      </c>
      <c r="L115" s="26">
        <f t="shared" si="14"/>
        <v>2.2999999999999998</v>
      </c>
      <c r="M115" s="60">
        <f t="shared" si="16"/>
        <v>8.5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678</v>
      </c>
      <c r="F116" s="24">
        <v>64</v>
      </c>
      <c r="G116" s="24">
        <v>8</v>
      </c>
      <c r="H116" s="24">
        <v>6</v>
      </c>
      <c r="I116" s="24">
        <f t="shared" si="12"/>
        <v>742</v>
      </c>
      <c r="J116" s="24">
        <f t="shared" si="13"/>
        <v>14</v>
      </c>
      <c r="K116" s="24">
        <f t="shared" si="15"/>
        <v>756</v>
      </c>
      <c r="L116" s="26">
        <f t="shared" si="14"/>
        <v>1.9</v>
      </c>
      <c r="M116" s="60">
        <f t="shared" si="16"/>
        <v>10.5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6018</v>
      </c>
      <c r="F117" s="5">
        <f t="shared" si="17"/>
        <v>912</v>
      </c>
      <c r="G117" s="5">
        <f t="shared" si="17"/>
        <v>210</v>
      </c>
      <c r="H117" s="5">
        <f t="shared" si="17"/>
        <v>73</v>
      </c>
      <c r="I117" s="5">
        <f t="shared" si="17"/>
        <v>6930</v>
      </c>
      <c r="J117" s="5">
        <f t="shared" si="17"/>
        <v>283</v>
      </c>
      <c r="K117" s="5">
        <f t="shared" si="17"/>
        <v>7213</v>
      </c>
      <c r="L117" s="51">
        <f t="shared" si="14"/>
        <v>3.9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45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883</v>
      </c>
      <c r="F121" s="23">
        <v>87</v>
      </c>
      <c r="G121" s="23">
        <v>17</v>
      </c>
      <c r="H121" s="23">
        <v>9</v>
      </c>
      <c r="I121" s="23">
        <f t="shared" ref="I121:I132" si="18">SUM(E121:F121)</f>
        <v>970</v>
      </c>
      <c r="J121" s="23">
        <f t="shared" ref="J121:J132" si="19">SUM(G121:H121)</f>
        <v>26</v>
      </c>
      <c r="K121" s="23">
        <f>SUM(I121,J121)</f>
        <v>996</v>
      </c>
      <c r="L121" s="25">
        <f t="shared" ref="L121:L133" si="20">IF(K121=0,0,ROUND(J121/K121*100,1))</f>
        <v>2.6</v>
      </c>
      <c r="M121" s="59">
        <f>IF(K121=0,0,ROUND(K121/K$133*100,1))</f>
        <v>12.5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711</v>
      </c>
      <c r="F122" s="24">
        <v>75</v>
      </c>
      <c r="G122" s="24">
        <v>13</v>
      </c>
      <c r="H122" s="24">
        <v>9</v>
      </c>
      <c r="I122" s="24">
        <f t="shared" si="18"/>
        <v>786</v>
      </c>
      <c r="J122" s="24">
        <f t="shared" si="19"/>
        <v>22</v>
      </c>
      <c r="K122" s="24">
        <f t="shared" ref="K122:K132" si="21">SUM(I122,J122)</f>
        <v>808</v>
      </c>
      <c r="L122" s="26">
        <f t="shared" si="20"/>
        <v>2.7</v>
      </c>
      <c r="M122" s="60">
        <f t="shared" ref="M122:M133" si="22">IF(K122=0,0,ROUND(K122/K$133*100,1))</f>
        <v>10.199999999999999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606</v>
      </c>
      <c r="F123" s="24">
        <v>65</v>
      </c>
      <c r="G123" s="24">
        <v>25</v>
      </c>
      <c r="H123" s="24">
        <v>8</v>
      </c>
      <c r="I123" s="24">
        <f t="shared" si="18"/>
        <v>671</v>
      </c>
      <c r="J123" s="24">
        <f t="shared" si="19"/>
        <v>33</v>
      </c>
      <c r="K123" s="24">
        <f t="shared" si="21"/>
        <v>704</v>
      </c>
      <c r="L123" s="26">
        <f t="shared" si="20"/>
        <v>4.7</v>
      </c>
      <c r="M123" s="60">
        <f t="shared" si="22"/>
        <v>8.9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576</v>
      </c>
      <c r="F124" s="24">
        <v>75</v>
      </c>
      <c r="G124" s="24">
        <v>19</v>
      </c>
      <c r="H124" s="24">
        <v>5</v>
      </c>
      <c r="I124" s="24">
        <f t="shared" si="18"/>
        <v>651</v>
      </c>
      <c r="J124" s="24">
        <f t="shared" si="19"/>
        <v>24</v>
      </c>
      <c r="K124" s="24">
        <f t="shared" si="21"/>
        <v>675</v>
      </c>
      <c r="L124" s="26">
        <f t="shared" si="20"/>
        <v>3.6</v>
      </c>
      <c r="M124" s="60">
        <f t="shared" si="22"/>
        <v>8.5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533</v>
      </c>
      <c r="F125" s="24">
        <v>81</v>
      </c>
      <c r="G125" s="24">
        <v>26</v>
      </c>
      <c r="H125" s="24">
        <v>4</v>
      </c>
      <c r="I125" s="24">
        <f t="shared" si="18"/>
        <v>614</v>
      </c>
      <c r="J125" s="24">
        <f t="shared" si="19"/>
        <v>30</v>
      </c>
      <c r="K125" s="24">
        <f t="shared" si="21"/>
        <v>644</v>
      </c>
      <c r="L125" s="26">
        <f t="shared" si="20"/>
        <v>4.7</v>
      </c>
      <c r="M125" s="60">
        <f t="shared" si="22"/>
        <v>8.1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475</v>
      </c>
      <c r="F126" s="24">
        <v>72</v>
      </c>
      <c r="G126" s="24">
        <v>25</v>
      </c>
      <c r="H126" s="24">
        <v>5</v>
      </c>
      <c r="I126" s="24">
        <f t="shared" si="18"/>
        <v>547</v>
      </c>
      <c r="J126" s="24">
        <f t="shared" si="19"/>
        <v>30</v>
      </c>
      <c r="K126" s="24">
        <f t="shared" si="21"/>
        <v>577</v>
      </c>
      <c r="L126" s="26">
        <f t="shared" si="20"/>
        <v>5.2</v>
      </c>
      <c r="M126" s="60">
        <f t="shared" si="22"/>
        <v>7.3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424</v>
      </c>
      <c r="F127" s="24">
        <v>73</v>
      </c>
      <c r="G127" s="24">
        <v>11</v>
      </c>
      <c r="H127" s="24">
        <v>5</v>
      </c>
      <c r="I127" s="24">
        <f t="shared" si="18"/>
        <v>497</v>
      </c>
      <c r="J127" s="24">
        <f t="shared" si="19"/>
        <v>16</v>
      </c>
      <c r="K127" s="24">
        <f t="shared" si="21"/>
        <v>513</v>
      </c>
      <c r="L127" s="26">
        <f t="shared" si="20"/>
        <v>3.1</v>
      </c>
      <c r="M127" s="60">
        <f t="shared" si="22"/>
        <v>6.5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438</v>
      </c>
      <c r="F128" s="24">
        <v>82</v>
      </c>
      <c r="G128" s="24">
        <v>10</v>
      </c>
      <c r="H128" s="24">
        <v>5</v>
      </c>
      <c r="I128" s="24">
        <f t="shared" si="18"/>
        <v>520</v>
      </c>
      <c r="J128" s="24">
        <f t="shared" si="19"/>
        <v>15</v>
      </c>
      <c r="K128" s="24">
        <f t="shared" si="21"/>
        <v>535</v>
      </c>
      <c r="L128" s="26">
        <f t="shared" si="20"/>
        <v>2.8</v>
      </c>
      <c r="M128" s="60">
        <f t="shared" si="22"/>
        <v>6.7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437</v>
      </c>
      <c r="F129" s="24">
        <v>75</v>
      </c>
      <c r="G129" s="24">
        <v>10</v>
      </c>
      <c r="H129" s="24">
        <v>8</v>
      </c>
      <c r="I129" s="24">
        <f t="shared" si="18"/>
        <v>512</v>
      </c>
      <c r="J129" s="24">
        <f t="shared" si="19"/>
        <v>18</v>
      </c>
      <c r="K129" s="24">
        <f t="shared" si="21"/>
        <v>530</v>
      </c>
      <c r="L129" s="26">
        <f t="shared" si="20"/>
        <v>3.4</v>
      </c>
      <c r="M129" s="60">
        <f t="shared" si="22"/>
        <v>6.7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511</v>
      </c>
      <c r="F130" s="24">
        <v>100</v>
      </c>
      <c r="G130" s="24">
        <v>5</v>
      </c>
      <c r="H130" s="24">
        <v>10</v>
      </c>
      <c r="I130" s="24">
        <f t="shared" si="18"/>
        <v>611</v>
      </c>
      <c r="J130" s="24">
        <f t="shared" si="19"/>
        <v>15</v>
      </c>
      <c r="K130" s="24">
        <f t="shared" si="21"/>
        <v>626</v>
      </c>
      <c r="L130" s="26">
        <f t="shared" si="20"/>
        <v>2.4</v>
      </c>
      <c r="M130" s="60">
        <f t="shared" si="22"/>
        <v>7.9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612</v>
      </c>
      <c r="F131" s="24">
        <v>75</v>
      </c>
      <c r="G131" s="24">
        <v>5</v>
      </c>
      <c r="H131" s="24">
        <v>6</v>
      </c>
      <c r="I131" s="24">
        <f t="shared" si="18"/>
        <v>687</v>
      </c>
      <c r="J131" s="24">
        <f t="shared" si="19"/>
        <v>11</v>
      </c>
      <c r="K131" s="24">
        <f t="shared" si="21"/>
        <v>698</v>
      </c>
      <c r="L131" s="26">
        <f t="shared" si="20"/>
        <v>1.6</v>
      </c>
      <c r="M131" s="60">
        <f t="shared" si="22"/>
        <v>8.8000000000000007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568</v>
      </c>
      <c r="F132" s="24">
        <v>59</v>
      </c>
      <c r="G132" s="24">
        <v>3</v>
      </c>
      <c r="H132" s="24">
        <v>5</v>
      </c>
      <c r="I132" s="24">
        <f t="shared" si="18"/>
        <v>627</v>
      </c>
      <c r="J132" s="24">
        <f t="shared" si="19"/>
        <v>8</v>
      </c>
      <c r="K132" s="24">
        <f t="shared" si="21"/>
        <v>635</v>
      </c>
      <c r="L132" s="26">
        <f t="shared" si="20"/>
        <v>1.3</v>
      </c>
      <c r="M132" s="60">
        <f t="shared" si="22"/>
        <v>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6774</v>
      </c>
      <c r="F133" s="5">
        <f t="shared" si="23"/>
        <v>919</v>
      </c>
      <c r="G133" s="5">
        <f t="shared" si="23"/>
        <v>169</v>
      </c>
      <c r="H133" s="5">
        <f t="shared" si="23"/>
        <v>79</v>
      </c>
      <c r="I133" s="5">
        <f t="shared" si="23"/>
        <v>7693</v>
      </c>
      <c r="J133" s="5">
        <f t="shared" si="23"/>
        <v>248</v>
      </c>
      <c r="K133" s="5">
        <f t="shared" si="23"/>
        <v>7941</v>
      </c>
      <c r="L133" s="51">
        <f t="shared" si="20"/>
        <v>3.1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A断面計(1+2+3+4+8+12)</v>
      </c>
      <c r="C43" s="400"/>
      <c r="D43" s="400"/>
      <c r="E43" s="400"/>
      <c r="F43" s="400"/>
      <c r="G43" s="400"/>
      <c r="H43" s="400"/>
      <c r="I43" s="400"/>
      <c r="J43" s="400" t="str">
        <f>E87</f>
        <v>B断面流入計(4+5+6+13)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B断面流出計(3+7+11+13)</v>
      </c>
      <c r="C69" s="400"/>
      <c r="D69" s="400"/>
      <c r="E69" s="400"/>
      <c r="F69" s="400"/>
      <c r="G69" s="400"/>
      <c r="H69" s="400"/>
      <c r="I69" s="400"/>
      <c r="J69" s="400" t="str">
        <f>E119</f>
        <v>B断面計(4+5+6+13+3+7+11+13)</v>
      </c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38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1403</v>
      </c>
      <c r="F73" s="23">
        <v>149</v>
      </c>
      <c r="G73" s="23">
        <v>29</v>
      </c>
      <c r="H73" s="23">
        <v>17</v>
      </c>
      <c r="I73" s="23">
        <f t="shared" ref="I73:I84" si="0">SUM(E73:F73)</f>
        <v>1552</v>
      </c>
      <c r="J73" s="23">
        <f t="shared" ref="J73:J84" si="1">SUM(G73:H73)</f>
        <v>46</v>
      </c>
      <c r="K73" s="23">
        <f>SUM(I73,J73)</f>
        <v>1598</v>
      </c>
      <c r="L73" s="25">
        <f>IF(K73=0,0,ROUND(J73/K73*100,1))</f>
        <v>2.9</v>
      </c>
      <c r="M73" s="59">
        <f>IF(K73=0,0,ROUND(K73/K$85*100,1))</f>
        <v>10.5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1149</v>
      </c>
      <c r="F74" s="24">
        <v>143</v>
      </c>
      <c r="G74" s="24">
        <v>39</v>
      </c>
      <c r="H74" s="24">
        <v>20</v>
      </c>
      <c r="I74" s="24">
        <f t="shared" si="0"/>
        <v>1292</v>
      </c>
      <c r="J74" s="24">
        <f t="shared" si="1"/>
        <v>59</v>
      </c>
      <c r="K74" s="24">
        <f t="shared" ref="K74:K84" si="2">SUM(I74,J74)</f>
        <v>1351</v>
      </c>
      <c r="L74" s="26">
        <f t="shared" ref="L74:L84" si="3">IF(K74=0,0,ROUND(J74/K74*100,1))</f>
        <v>4.4000000000000004</v>
      </c>
      <c r="M74" s="60">
        <f t="shared" ref="M74:M84" si="4">IF(K74=0,0,ROUND(K74/K$85*100,1))</f>
        <v>8.9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1006</v>
      </c>
      <c r="F75" s="24">
        <v>167</v>
      </c>
      <c r="G75" s="24">
        <v>52</v>
      </c>
      <c r="H75" s="24">
        <v>17</v>
      </c>
      <c r="I75" s="24">
        <f t="shared" si="0"/>
        <v>1173</v>
      </c>
      <c r="J75" s="24">
        <f t="shared" si="1"/>
        <v>69</v>
      </c>
      <c r="K75" s="24">
        <f t="shared" si="2"/>
        <v>1242</v>
      </c>
      <c r="L75" s="26">
        <f t="shared" si="3"/>
        <v>5.6</v>
      </c>
      <c r="M75" s="60">
        <f t="shared" si="4"/>
        <v>8.1999999999999993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968</v>
      </c>
      <c r="F76" s="24">
        <v>164</v>
      </c>
      <c r="G76" s="24">
        <v>44</v>
      </c>
      <c r="H76" s="24">
        <v>7</v>
      </c>
      <c r="I76" s="24">
        <f t="shared" si="0"/>
        <v>1132</v>
      </c>
      <c r="J76" s="24">
        <f t="shared" si="1"/>
        <v>51</v>
      </c>
      <c r="K76" s="24">
        <f t="shared" si="2"/>
        <v>1183</v>
      </c>
      <c r="L76" s="26">
        <f t="shared" si="3"/>
        <v>4.3</v>
      </c>
      <c r="M76" s="60">
        <f t="shared" si="4"/>
        <v>7.8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873</v>
      </c>
      <c r="F77" s="24">
        <v>147</v>
      </c>
      <c r="G77" s="24">
        <v>48</v>
      </c>
      <c r="H77" s="24">
        <v>9</v>
      </c>
      <c r="I77" s="24">
        <f t="shared" si="0"/>
        <v>1020</v>
      </c>
      <c r="J77" s="24">
        <f t="shared" si="1"/>
        <v>57</v>
      </c>
      <c r="K77" s="24">
        <f t="shared" si="2"/>
        <v>1077</v>
      </c>
      <c r="L77" s="26">
        <f t="shared" si="3"/>
        <v>5.3</v>
      </c>
      <c r="M77" s="60">
        <f t="shared" si="4"/>
        <v>7.1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1035</v>
      </c>
      <c r="F78" s="24">
        <v>167</v>
      </c>
      <c r="G78" s="24">
        <v>47</v>
      </c>
      <c r="H78" s="24">
        <v>10</v>
      </c>
      <c r="I78" s="24">
        <f t="shared" si="0"/>
        <v>1202</v>
      </c>
      <c r="J78" s="24">
        <f t="shared" si="1"/>
        <v>57</v>
      </c>
      <c r="K78" s="24">
        <f t="shared" si="2"/>
        <v>1259</v>
      </c>
      <c r="L78" s="26">
        <f t="shared" si="3"/>
        <v>4.5</v>
      </c>
      <c r="M78" s="60">
        <f t="shared" si="4"/>
        <v>8.3000000000000007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926</v>
      </c>
      <c r="F79" s="24">
        <v>150</v>
      </c>
      <c r="G79" s="24">
        <v>36</v>
      </c>
      <c r="H79" s="24">
        <v>11</v>
      </c>
      <c r="I79" s="24">
        <f t="shared" si="0"/>
        <v>1076</v>
      </c>
      <c r="J79" s="24">
        <f t="shared" si="1"/>
        <v>47</v>
      </c>
      <c r="K79" s="24">
        <f t="shared" si="2"/>
        <v>1123</v>
      </c>
      <c r="L79" s="26">
        <f t="shared" si="3"/>
        <v>4.2</v>
      </c>
      <c r="M79" s="60">
        <f t="shared" si="4"/>
        <v>7.4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937</v>
      </c>
      <c r="F80" s="24">
        <v>159</v>
      </c>
      <c r="G80" s="24">
        <v>21</v>
      </c>
      <c r="H80" s="24">
        <v>10</v>
      </c>
      <c r="I80" s="24">
        <f t="shared" si="0"/>
        <v>1096</v>
      </c>
      <c r="J80" s="24">
        <f t="shared" si="1"/>
        <v>31</v>
      </c>
      <c r="K80" s="24">
        <f t="shared" si="2"/>
        <v>1127</v>
      </c>
      <c r="L80" s="26">
        <f t="shared" si="3"/>
        <v>2.8</v>
      </c>
      <c r="M80" s="60">
        <f t="shared" si="4"/>
        <v>7.4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986</v>
      </c>
      <c r="F81" s="24">
        <v>168</v>
      </c>
      <c r="G81" s="24">
        <v>23</v>
      </c>
      <c r="H81" s="24">
        <v>12</v>
      </c>
      <c r="I81" s="24">
        <f t="shared" si="0"/>
        <v>1154</v>
      </c>
      <c r="J81" s="24">
        <f t="shared" si="1"/>
        <v>35</v>
      </c>
      <c r="K81" s="24">
        <f t="shared" si="2"/>
        <v>1189</v>
      </c>
      <c r="L81" s="26">
        <f t="shared" si="3"/>
        <v>2.9</v>
      </c>
      <c r="M81" s="60">
        <f t="shared" si="4"/>
        <v>7.8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1108</v>
      </c>
      <c r="F82" s="24">
        <v>166</v>
      </c>
      <c r="G82" s="24">
        <v>16</v>
      </c>
      <c r="H82" s="24">
        <v>16</v>
      </c>
      <c r="I82" s="24">
        <f t="shared" si="0"/>
        <v>1274</v>
      </c>
      <c r="J82" s="24">
        <f t="shared" si="1"/>
        <v>32</v>
      </c>
      <c r="K82" s="24">
        <f t="shared" si="2"/>
        <v>1306</v>
      </c>
      <c r="L82" s="26">
        <f t="shared" si="3"/>
        <v>2.5</v>
      </c>
      <c r="M82" s="60">
        <f t="shared" si="4"/>
        <v>8.6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1155</v>
      </c>
      <c r="F83" s="24">
        <v>128</v>
      </c>
      <c r="G83" s="24">
        <v>13</v>
      </c>
      <c r="H83" s="24">
        <v>12</v>
      </c>
      <c r="I83" s="24">
        <f t="shared" si="0"/>
        <v>1283</v>
      </c>
      <c r="J83" s="24">
        <f t="shared" si="1"/>
        <v>25</v>
      </c>
      <c r="K83" s="24">
        <f t="shared" si="2"/>
        <v>1308</v>
      </c>
      <c r="L83" s="26">
        <f t="shared" si="3"/>
        <v>1.9</v>
      </c>
      <c r="M83" s="60">
        <f t="shared" si="4"/>
        <v>8.6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1246</v>
      </c>
      <c r="F84" s="24">
        <v>123</v>
      </c>
      <c r="G84" s="24">
        <v>11</v>
      </c>
      <c r="H84" s="24">
        <v>11</v>
      </c>
      <c r="I84" s="24">
        <f t="shared" si="0"/>
        <v>1369</v>
      </c>
      <c r="J84" s="24">
        <f t="shared" si="1"/>
        <v>22</v>
      </c>
      <c r="K84" s="24">
        <f t="shared" si="2"/>
        <v>1391</v>
      </c>
      <c r="L84" s="26">
        <f t="shared" si="3"/>
        <v>1.6</v>
      </c>
      <c r="M84" s="60">
        <f t="shared" si="4"/>
        <v>9.1999999999999993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12792</v>
      </c>
      <c r="F85" s="5">
        <f t="shared" si="5"/>
        <v>1831</v>
      </c>
      <c r="G85" s="5">
        <f t="shared" si="5"/>
        <v>379</v>
      </c>
      <c r="H85" s="5">
        <f t="shared" si="5"/>
        <v>152</v>
      </c>
      <c r="I85" s="5">
        <f t="shared" si="5"/>
        <v>14623</v>
      </c>
      <c r="J85" s="5">
        <f t="shared" si="5"/>
        <v>531</v>
      </c>
      <c r="K85" s="5">
        <f t="shared" si="5"/>
        <v>15154</v>
      </c>
      <c r="L85" s="51">
        <f>IF(K85=0,0,ROUND(J85/K85*100,1))</f>
        <v>3.5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39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1059</v>
      </c>
      <c r="F89" s="23">
        <v>161</v>
      </c>
      <c r="G89" s="23">
        <v>36</v>
      </c>
      <c r="H89" s="23">
        <v>5</v>
      </c>
      <c r="I89" s="23">
        <f t="shared" ref="I89:I100" si="6">SUM(E89:F89)</f>
        <v>1220</v>
      </c>
      <c r="J89" s="23">
        <f t="shared" ref="J89:J100" si="7">SUM(G89:H89)</f>
        <v>41</v>
      </c>
      <c r="K89" s="23">
        <f>SUM(I89,J89)</f>
        <v>1261</v>
      </c>
      <c r="L89" s="25">
        <f>IF(K89=0,0,ROUND(J89/K89*100,1))</f>
        <v>3.3</v>
      </c>
      <c r="M89" s="59">
        <f>IF(K89=0,0,ROUND(K89/K$101*100,1))</f>
        <v>11.5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912</v>
      </c>
      <c r="F90" s="24">
        <v>115</v>
      </c>
      <c r="G90" s="24">
        <v>67</v>
      </c>
      <c r="H90" s="24">
        <v>7</v>
      </c>
      <c r="I90" s="24">
        <f t="shared" si="6"/>
        <v>1027</v>
      </c>
      <c r="J90" s="24">
        <f t="shared" si="7"/>
        <v>74</v>
      </c>
      <c r="K90" s="24">
        <f t="shared" ref="K90:K100" si="8">SUM(I90,J90)</f>
        <v>1101</v>
      </c>
      <c r="L90" s="26">
        <f t="shared" ref="L90:L101" si="9">IF(K90=0,0,ROUND(J90/K90*100,1))</f>
        <v>6.7</v>
      </c>
      <c r="M90" s="60">
        <f t="shared" ref="M90:M101" si="10">IF(K90=0,0,ROUND(K90/K$101*100,1))</f>
        <v>10.1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758</v>
      </c>
      <c r="F91" s="24">
        <v>128</v>
      </c>
      <c r="G91" s="24">
        <v>101</v>
      </c>
      <c r="H91" s="24">
        <v>6</v>
      </c>
      <c r="I91" s="24">
        <f t="shared" si="6"/>
        <v>886</v>
      </c>
      <c r="J91" s="24">
        <f t="shared" si="7"/>
        <v>107</v>
      </c>
      <c r="K91" s="24">
        <f t="shared" si="8"/>
        <v>993</v>
      </c>
      <c r="L91" s="26">
        <f t="shared" si="9"/>
        <v>10.8</v>
      </c>
      <c r="M91" s="60">
        <f t="shared" si="10"/>
        <v>9.1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727</v>
      </c>
      <c r="F92" s="24">
        <v>114</v>
      </c>
      <c r="G92" s="24">
        <v>75</v>
      </c>
      <c r="H92" s="24">
        <v>2</v>
      </c>
      <c r="I92" s="24">
        <f t="shared" si="6"/>
        <v>841</v>
      </c>
      <c r="J92" s="24">
        <f t="shared" si="7"/>
        <v>77</v>
      </c>
      <c r="K92" s="24">
        <f t="shared" si="8"/>
        <v>918</v>
      </c>
      <c r="L92" s="26">
        <f t="shared" si="9"/>
        <v>8.4</v>
      </c>
      <c r="M92" s="60">
        <f t="shared" si="10"/>
        <v>8.4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701</v>
      </c>
      <c r="F93" s="24">
        <v>118</v>
      </c>
      <c r="G93" s="24">
        <v>90</v>
      </c>
      <c r="H93" s="24">
        <v>4</v>
      </c>
      <c r="I93" s="24">
        <f t="shared" si="6"/>
        <v>819</v>
      </c>
      <c r="J93" s="24">
        <f t="shared" si="7"/>
        <v>94</v>
      </c>
      <c r="K93" s="24">
        <f t="shared" si="8"/>
        <v>913</v>
      </c>
      <c r="L93" s="26">
        <f t="shared" si="9"/>
        <v>10.3</v>
      </c>
      <c r="M93" s="60">
        <f t="shared" si="10"/>
        <v>8.3000000000000007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661</v>
      </c>
      <c r="F94" s="24">
        <v>104</v>
      </c>
      <c r="G94" s="24">
        <v>69</v>
      </c>
      <c r="H94" s="24">
        <v>5</v>
      </c>
      <c r="I94" s="24">
        <f t="shared" si="6"/>
        <v>765</v>
      </c>
      <c r="J94" s="24">
        <f t="shared" si="7"/>
        <v>74</v>
      </c>
      <c r="K94" s="24">
        <f t="shared" si="8"/>
        <v>839</v>
      </c>
      <c r="L94" s="26">
        <f t="shared" si="9"/>
        <v>8.8000000000000007</v>
      </c>
      <c r="M94" s="60">
        <f t="shared" si="10"/>
        <v>7.7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531</v>
      </c>
      <c r="F95" s="24">
        <v>116</v>
      </c>
      <c r="G95" s="24">
        <v>72</v>
      </c>
      <c r="H95" s="24">
        <v>7</v>
      </c>
      <c r="I95" s="24">
        <f t="shared" si="6"/>
        <v>647</v>
      </c>
      <c r="J95" s="24">
        <f t="shared" si="7"/>
        <v>79</v>
      </c>
      <c r="K95" s="24">
        <f t="shared" si="8"/>
        <v>726</v>
      </c>
      <c r="L95" s="26">
        <f t="shared" si="9"/>
        <v>10.9</v>
      </c>
      <c r="M95" s="60">
        <f t="shared" si="10"/>
        <v>6.6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594</v>
      </c>
      <c r="F96" s="24">
        <v>119</v>
      </c>
      <c r="G96" s="24">
        <v>63</v>
      </c>
      <c r="H96" s="24">
        <v>7</v>
      </c>
      <c r="I96" s="24">
        <f t="shared" si="6"/>
        <v>713</v>
      </c>
      <c r="J96" s="24">
        <f t="shared" si="7"/>
        <v>70</v>
      </c>
      <c r="K96" s="24">
        <f t="shared" si="8"/>
        <v>783</v>
      </c>
      <c r="L96" s="26">
        <f t="shared" si="9"/>
        <v>8.9</v>
      </c>
      <c r="M96" s="60">
        <f t="shared" si="10"/>
        <v>7.2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586</v>
      </c>
      <c r="F97" s="24">
        <v>112</v>
      </c>
      <c r="G97" s="24">
        <v>58</v>
      </c>
      <c r="H97" s="24">
        <v>6</v>
      </c>
      <c r="I97" s="24">
        <f t="shared" si="6"/>
        <v>698</v>
      </c>
      <c r="J97" s="24">
        <f t="shared" si="7"/>
        <v>64</v>
      </c>
      <c r="K97" s="24">
        <f t="shared" si="8"/>
        <v>762</v>
      </c>
      <c r="L97" s="26">
        <f t="shared" si="9"/>
        <v>8.4</v>
      </c>
      <c r="M97" s="60">
        <f t="shared" si="10"/>
        <v>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683</v>
      </c>
      <c r="F98" s="24">
        <v>132</v>
      </c>
      <c r="G98" s="24">
        <v>41</v>
      </c>
      <c r="H98" s="24">
        <v>6</v>
      </c>
      <c r="I98" s="24">
        <f t="shared" si="6"/>
        <v>815</v>
      </c>
      <c r="J98" s="24">
        <f t="shared" si="7"/>
        <v>47</v>
      </c>
      <c r="K98" s="24">
        <f t="shared" si="8"/>
        <v>862</v>
      </c>
      <c r="L98" s="26">
        <f t="shared" si="9"/>
        <v>5.5</v>
      </c>
      <c r="M98" s="60">
        <f t="shared" si="10"/>
        <v>7.9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768</v>
      </c>
      <c r="F99" s="24">
        <v>110</v>
      </c>
      <c r="G99" s="24">
        <v>34</v>
      </c>
      <c r="H99" s="24">
        <v>4</v>
      </c>
      <c r="I99" s="24">
        <f t="shared" si="6"/>
        <v>878</v>
      </c>
      <c r="J99" s="24">
        <f t="shared" si="7"/>
        <v>38</v>
      </c>
      <c r="K99" s="24">
        <f t="shared" si="8"/>
        <v>916</v>
      </c>
      <c r="L99" s="26">
        <f t="shared" si="9"/>
        <v>4.0999999999999996</v>
      </c>
      <c r="M99" s="60">
        <f t="shared" si="10"/>
        <v>8.4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758</v>
      </c>
      <c r="F100" s="24">
        <v>93</v>
      </c>
      <c r="G100" s="24">
        <v>15</v>
      </c>
      <c r="H100" s="24">
        <v>3</v>
      </c>
      <c r="I100" s="24">
        <f t="shared" si="6"/>
        <v>851</v>
      </c>
      <c r="J100" s="24">
        <f t="shared" si="7"/>
        <v>18</v>
      </c>
      <c r="K100" s="24">
        <f t="shared" si="8"/>
        <v>869</v>
      </c>
      <c r="L100" s="26">
        <f t="shared" si="9"/>
        <v>2.1</v>
      </c>
      <c r="M100" s="60">
        <f t="shared" si="10"/>
        <v>7.9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8738</v>
      </c>
      <c r="F101" s="5">
        <f t="shared" si="11"/>
        <v>1422</v>
      </c>
      <c r="G101" s="5">
        <f t="shared" si="11"/>
        <v>721</v>
      </c>
      <c r="H101" s="5">
        <f t="shared" si="11"/>
        <v>62</v>
      </c>
      <c r="I101" s="5">
        <f t="shared" si="11"/>
        <v>10160</v>
      </c>
      <c r="J101" s="5">
        <f t="shared" si="11"/>
        <v>783</v>
      </c>
      <c r="K101" s="5">
        <f t="shared" si="11"/>
        <v>10943</v>
      </c>
      <c r="L101" s="51">
        <f t="shared" si="9"/>
        <v>7.2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40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704</v>
      </c>
      <c r="F105" s="23">
        <v>100</v>
      </c>
      <c r="G105" s="23">
        <v>60</v>
      </c>
      <c r="H105" s="23">
        <v>5</v>
      </c>
      <c r="I105" s="23">
        <f t="shared" ref="I105:I116" si="12">SUM(E105:F105)</f>
        <v>804</v>
      </c>
      <c r="J105" s="23">
        <f t="shared" ref="J105:J116" si="13">SUM(G105:H105)</f>
        <v>65</v>
      </c>
      <c r="K105" s="23">
        <f>SUM(I105,J105)</f>
        <v>869</v>
      </c>
      <c r="L105" s="25">
        <f t="shared" ref="L105:L117" si="14">IF(K105=0,0,ROUND(J105/K105*100,1))</f>
        <v>7.5</v>
      </c>
      <c r="M105" s="59">
        <f>IF(K105=0,0,ROUND(K105/K$117*100,1))</f>
        <v>8.6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576</v>
      </c>
      <c r="F106" s="24">
        <v>118</v>
      </c>
      <c r="G106" s="24">
        <v>67</v>
      </c>
      <c r="H106" s="24">
        <v>10</v>
      </c>
      <c r="I106" s="24">
        <f t="shared" si="12"/>
        <v>694</v>
      </c>
      <c r="J106" s="24">
        <f t="shared" si="13"/>
        <v>77</v>
      </c>
      <c r="K106" s="24">
        <f t="shared" ref="K106:K116" si="15">SUM(I106,J106)</f>
        <v>771</v>
      </c>
      <c r="L106" s="26">
        <f t="shared" si="14"/>
        <v>10</v>
      </c>
      <c r="M106" s="60">
        <f t="shared" ref="M106:M117" si="16">IF(K106=0,0,ROUND(K106/K$117*100,1))</f>
        <v>7.6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507</v>
      </c>
      <c r="F107" s="24">
        <v>132</v>
      </c>
      <c r="G107" s="24">
        <v>74</v>
      </c>
      <c r="H107" s="24">
        <v>6</v>
      </c>
      <c r="I107" s="24">
        <f t="shared" si="12"/>
        <v>639</v>
      </c>
      <c r="J107" s="24">
        <f t="shared" si="13"/>
        <v>80</v>
      </c>
      <c r="K107" s="24">
        <f t="shared" si="15"/>
        <v>719</v>
      </c>
      <c r="L107" s="26">
        <f t="shared" si="14"/>
        <v>11.1</v>
      </c>
      <c r="M107" s="60">
        <f t="shared" si="16"/>
        <v>7.1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450</v>
      </c>
      <c r="F108" s="24">
        <v>115</v>
      </c>
      <c r="G108" s="24">
        <v>93</v>
      </c>
      <c r="H108" s="24">
        <v>3</v>
      </c>
      <c r="I108" s="24">
        <f t="shared" si="12"/>
        <v>565</v>
      </c>
      <c r="J108" s="24">
        <f t="shared" si="13"/>
        <v>96</v>
      </c>
      <c r="K108" s="24">
        <f t="shared" si="15"/>
        <v>661</v>
      </c>
      <c r="L108" s="26">
        <f t="shared" si="14"/>
        <v>14.5</v>
      </c>
      <c r="M108" s="60">
        <f t="shared" si="16"/>
        <v>6.5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390</v>
      </c>
      <c r="F109" s="24">
        <v>114</v>
      </c>
      <c r="G109" s="24">
        <v>86</v>
      </c>
      <c r="H109" s="24">
        <v>4</v>
      </c>
      <c r="I109" s="24">
        <f t="shared" si="12"/>
        <v>504</v>
      </c>
      <c r="J109" s="24">
        <f t="shared" si="13"/>
        <v>90</v>
      </c>
      <c r="K109" s="24">
        <f t="shared" si="15"/>
        <v>594</v>
      </c>
      <c r="L109" s="26">
        <f t="shared" si="14"/>
        <v>15.2</v>
      </c>
      <c r="M109" s="60">
        <f t="shared" si="16"/>
        <v>5.9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584</v>
      </c>
      <c r="F110" s="24">
        <v>111</v>
      </c>
      <c r="G110" s="24">
        <v>62</v>
      </c>
      <c r="H110" s="24">
        <v>5</v>
      </c>
      <c r="I110" s="24">
        <f t="shared" si="12"/>
        <v>695</v>
      </c>
      <c r="J110" s="24">
        <f t="shared" si="13"/>
        <v>67</v>
      </c>
      <c r="K110" s="24">
        <f t="shared" si="15"/>
        <v>762</v>
      </c>
      <c r="L110" s="26">
        <f t="shared" si="14"/>
        <v>8.8000000000000007</v>
      </c>
      <c r="M110" s="60">
        <f t="shared" si="16"/>
        <v>7.5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554</v>
      </c>
      <c r="F111" s="24">
        <v>87</v>
      </c>
      <c r="G111" s="24">
        <v>83</v>
      </c>
      <c r="H111" s="24">
        <v>6</v>
      </c>
      <c r="I111" s="24">
        <f t="shared" si="12"/>
        <v>641</v>
      </c>
      <c r="J111" s="24">
        <f t="shared" si="13"/>
        <v>89</v>
      </c>
      <c r="K111" s="24">
        <f t="shared" si="15"/>
        <v>730</v>
      </c>
      <c r="L111" s="26">
        <f t="shared" si="14"/>
        <v>12.2</v>
      </c>
      <c r="M111" s="60">
        <f t="shared" si="16"/>
        <v>7.2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589</v>
      </c>
      <c r="F112" s="24">
        <v>121</v>
      </c>
      <c r="G112" s="24">
        <v>58</v>
      </c>
      <c r="H112" s="24">
        <v>5</v>
      </c>
      <c r="I112" s="24">
        <f t="shared" si="12"/>
        <v>710</v>
      </c>
      <c r="J112" s="24">
        <f t="shared" si="13"/>
        <v>63</v>
      </c>
      <c r="K112" s="24">
        <f t="shared" si="15"/>
        <v>773</v>
      </c>
      <c r="L112" s="26">
        <f t="shared" si="14"/>
        <v>8.1999999999999993</v>
      </c>
      <c r="M112" s="60">
        <f t="shared" si="16"/>
        <v>7.6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723</v>
      </c>
      <c r="F113" s="24">
        <v>126</v>
      </c>
      <c r="G113" s="24">
        <v>63</v>
      </c>
      <c r="H113" s="24">
        <v>11</v>
      </c>
      <c r="I113" s="24">
        <f t="shared" si="12"/>
        <v>849</v>
      </c>
      <c r="J113" s="24">
        <f t="shared" si="13"/>
        <v>74</v>
      </c>
      <c r="K113" s="24">
        <f t="shared" si="15"/>
        <v>923</v>
      </c>
      <c r="L113" s="26">
        <f t="shared" si="14"/>
        <v>8</v>
      </c>
      <c r="M113" s="60">
        <f t="shared" si="16"/>
        <v>9.1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824</v>
      </c>
      <c r="F114" s="24">
        <v>132</v>
      </c>
      <c r="G114" s="24">
        <v>57</v>
      </c>
      <c r="H114" s="24">
        <v>8</v>
      </c>
      <c r="I114" s="24">
        <f t="shared" si="12"/>
        <v>956</v>
      </c>
      <c r="J114" s="24">
        <f t="shared" si="13"/>
        <v>65</v>
      </c>
      <c r="K114" s="24">
        <f t="shared" si="15"/>
        <v>1021</v>
      </c>
      <c r="L114" s="26">
        <f t="shared" si="14"/>
        <v>6.4</v>
      </c>
      <c r="M114" s="60">
        <f t="shared" si="16"/>
        <v>10.1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899</v>
      </c>
      <c r="F115" s="24">
        <v>130</v>
      </c>
      <c r="G115" s="24">
        <v>32</v>
      </c>
      <c r="H115" s="24">
        <v>5</v>
      </c>
      <c r="I115" s="24">
        <f t="shared" si="12"/>
        <v>1029</v>
      </c>
      <c r="J115" s="24">
        <f t="shared" si="13"/>
        <v>37</v>
      </c>
      <c r="K115" s="24">
        <f t="shared" si="15"/>
        <v>1066</v>
      </c>
      <c r="L115" s="26">
        <f t="shared" si="14"/>
        <v>3.5</v>
      </c>
      <c r="M115" s="60">
        <f t="shared" si="16"/>
        <v>10.5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1056</v>
      </c>
      <c r="F116" s="24">
        <v>131</v>
      </c>
      <c r="G116" s="24">
        <v>38</v>
      </c>
      <c r="H116" s="24">
        <v>9</v>
      </c>
      <c r="I116" s="24">
        <f t="shared" si="12"/>
        <v>1187</v>
      </c>
      <c r="J116" s="24">
        <f t="shared" si="13"/>
        <v>47</v>
      </c>
      <c r="K116" s="24">
        <f t="shared" si="15"/>
        <v>1234</v>
      </c>
      <c r="L116" s="26">
        <f t="shared" si="14"/>
        <v>3.8</v>
      </c>
      <c r="M116" s="60">
        <f t="shared" si="16"/>
        <v>12.2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7856</v>
      </c>
      <c r="F117" s="5">
        <f t="shared" si="17"/>
        <v>1417</v>
      </c>
      <c r="G117" s="5">
        <f t="shared" si="17"/>
        <v>773</v>
      </c>
      <c r="H117" s="5">
        <f t="shared" si="17"/>
        <v>77</v>
      </c>
      <c r="I117" s="5">
        <f t="shared" si="17"/>
        <v>9273</v>
      </c>
      <c r="J117" s="5">
        <f t="shared" si="17"/>
        <v>850</v>
      </c>
      <c r="K117" s="5">
        <f t="shared" si="17"/>
        <v>10123</v>
      </c>
      <c r="L117" s="51">
        <f t="shared" si="14"/>
        <v>8.4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41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1763</v>
      </c>
      <c r="F121" s="23">
        <v>261</v>
      </c>
      <c r="G121" s="23">
        <v>96</v>
      </c>
      <c r="H121" s="23">
        <v>10</v>
      </c>
      <c r="I121" s="23">
        <f t="shared" ref="I121:I132" si="18">SUM(E121:F121)</f>
        <v>2024</v>
      </c>
      <c r="J121" s="23">
        <f t="shared" ref="J121:J132" si="19">SUM(G121:H121)</f>
        <v>106</v>
      </c>
      <c r="K121" s="23">
        <f>SUM(I121,J121)</f>
        <v>2130</v>
      </c>
      <c r="L121" s="25">
        <f t="shared" ref="L121:L133" si="20">IF(K121=0,0,ROUND(J121/K121*100,1))</f>
        <v>5</v>
      </c>
      <c r="M121" s="59">
        <f>IF(K121=0,0,ROUND(K121/K$133*100,1))</f>
        <v>10.1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1488</v>
      </c>
      <c r="F122" s="24">
        <v>233</v>
      </c>
      <c r="G122" s="24">
        <v>134</v>
      </c>
      <c r="H122" s="24">
        <v>17</v>
      </c>
      <c r="I122" s="24">
        <f t="shared" si="18"/>
        <v>1721</v>
      </c>
      <c r="J122" s="24">
        <f t="shared" si="19"/>
        <v>151</v>
      </c>
      <c r="K122" s="24">
        <f t="shared" ref="K122:K132" si="21">SUM(I122,J122)</f>
        <v>1872</v>
      </c>
      <c r="L122" s="26">
        <f t="shared" si="20"/>
        <v>8.1</v>
      </c>
      <c r="M122" s="60">
        <f t="shared" ref="M122:M133" si="22">IF(K122=0,0,ROUND(K122/K$133*100,1))</f>
        <v>8.9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1265</v>
      </c>
      <c r="F123" s="24">
        <v>260</v>
      </c>
      <c r="G123" s="24">
        <v>175</v>
      </c>
      <c r="H123" s="24">
        <v>12</v>
      </c>
      <c r="I123" s="24">
        <f t="shared" si="18"/>
        <v>1525</v>
      </c>
      <c r="J123" s="24">
        <f t="shared" si="19"/>
        <v>187</v>
      </c>
      <c r="K123" s="24">
        <f t="shared" si="21"/>
        <v>1712</v>
      </c>
      <c r="L123" s="26">
        <f t="shared" si="20"/>
        <v>10.9</v>
      </c>
      <c r="M123" s="60">
        <f t="shared" si="22"/>
        <v>8.1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1177</v>
      </c>
      <c r="F124" s="24">
        <v>229</v>
      </c>
      <c r="G124" s="24">
        <v>168</v>
      </c>
      <c r="H124" s="24">
        <v>5</v>
      </c>
      <c r="I124" s="24">
        <f t="shared" si="18"/>
        <v>1406</v>
      </c>
      <c r="J124" s="24">
        <f t="shared" si="19"/>
        <v>173</v>
      </c>
      <c r="K124" s="24">
        <f t="shared" si="21"/>
        <v>1579</v>
      </c>
      <c r="L124" s="26">
        <f t="shared" si="20"/>
        <v>11</v>
      </c>
      <c r="M124" s="60">
        <f t="shared" si="22"/>
        <v>7.5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1091</v>
      </c>
      <c r="F125" s="24">
        <v>232</v>
      </c>
      <c r="G125" s="24">
        <v>176</v>
      </c>
      <c r="H125" s="24">
        <v>8</v>
      </c>
      <c r="I125" s="24">
        <f t="shared" si="18"/>
        <v>1323</v>
      </c>
      <c r="J125" s="24">
        <f t="shared" si="19"/>
        <v>184</v>
      </c>
      <c r="K125" s="24">
        <f t="shared" si="21"/>
        <v>1507</v>
      </c>
      <c r="L125" s="26">
        <f t="shared" si="20"/>
        <v>12.2</v>
      </c>
      <c r="M125" s="60">
        <f t="shared" si="22"/>
        <v>7.2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1245</v>
      </c>
      <c r="F126" s="24">
        <v>215</v>
      </c>
      <c r="G126" s="24">
        <v>131</v>
      </c>
      <c r="H126" s="24">
        <v>10</v>
      </c>
      <c r="I126" s="24">
        <f t="shared" si="18"/>
        <v>1460</v>
      </c>
      <c r="J126" s="24">
        <f t="shared" si="19"/>
        <v>141</v>
      </c>
      <c r="K126" s="24">
        <f t="shared" si="21"/>
        <v>1601</v>
      </c>
      <c r="L126" s="26">
        <f t="shared" si="20"/>
        <v>8.8000000000000007</v>
      </c>
      <c r="M126" s="60">
        <f t="shared" si="22"/>
        <v>7.6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1085</v>
      </c>
      <c r="F127" s="24">
        <v>203</v>
      </c>
      <c r="G127" s="24">
        <v>155</v>
      </c>
      <c r="H127" s="24">
        <v>13</v>
      </c>
      <c r="I127" s="24">
        <f t="shared" si="18"/>
        <v>1288</v>
      </c>
      <c r="J127" s="24">
        <f t="shared" si="19"/>
        <v>168</v>
      </c>
      <c r="K127" s="24">
        <f t="shared" si="21"/>
        <v>1456</v>
      </c>
      <c r="L127" s="26">
        <f t="shared" si="20"/>
        <v>11.5</v>
      </c>
      <c r="M127" s="60">
        <f t="shared" si="22"/>
        <v>6.9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1183</v>
      </c>
      <c r="F128" s="24">
        <v>240</v>
      </c>
      <c r="G128" s="24">
        <v>121</v>
      </c>
      <c r="H128" s="24">
        <v>12</v>
      </c>
      <c r="I128" s="24">
        <f t="shared" si="18"/>
        <v>1423</v>
      </c>
      <c r="J128" s="24">
        <f t="shared" si="19"/>
        <v>133</v>
      </c>
      <c r="K128" s="24">
        <f t="shared" si="21"/>
        <v>1556</v>
      </c>
      <c r="L128" s="26">
        <f t="shared" si="20"/>
        <v>8.5</v>
      </c>
      <c r="M128" s="60">
        <f t="shared" si="22"/>
        <v>7.4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1309</v>
      </c>
      <c r="F129" s="24">
        <v>238</v>
      </c>
      <c r="G129" s="24">
        <v>121</v>
      </c>
      <c r="H129" s="24">
        <v>17</v>
      </c>
      <c r="I129" s="24">
        <f t="shared" si="18"/>
        <v>1547</v>
      </c>
      <c r="J129" s="24">
        <f t="shared" si="19"/>
        <v>138</v>
      </c>
      <c r="K129" s="24">
        <f t="shared" si="21"/>
        <v>1685</v>
      </c>
      <c r="L129" s="26">
        <f t="shared" si="20"/>
        <v>8.1999999999999993</v>
      </c>
      <c r="M129" s="60">
        <f t="shared" si="22"/>
        <v>8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1507</v>
      </c>
      <c r="F130" s="24">
        <v>264</v>
      </c>
      <c r="G130" s="24">
        <v>98</v>
      </c>
      <c r="H130" s="24">
        <v>14</v>
      </c>
      <c r="I130" s="24">
        <f t="shared" si="18"/>
        <v>1771</v>
      </c>
      <c r="J130" s="24">
        <f t="shared" si="19"/>
        <v>112</v>
      </c>
      <c r="K130" s="24">
        <f t="shared" si="21"/>
        <v>1883</v>
      </c>
      <c r="L130" s="26">
        <f t="shared" si="20"/>
        <v>5.9</v>
      </c>
      <c r="M130" s="60">
        <f t="shared" si="22"/>
        <v>8.9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1667</v>
      </c>
      <c r="F131" s="24">
        <v>240</v>
      </c>
      <c r="G131" s="24">
        <v>66</v>
      </c>
      <c r="H131" s="24">
        <v>9</v>
      </c>
      <c r="I131" s="24">
        <f t="shared" si="18"/>
        <v>1907</v>
      </c>
      <c r="J131" s="24">
        <f t="shared" si="19"/>
        <v>75</v>
      </c>
      <c r="K131" s="24">
        <f t="shared" si="21"/>
        <v>1982</v>
      </c>
      <c r="L131" s="26">
        <f t="shared" si="20"/>
        <v>3.8</v>
      </c>
      <c r="M131" s="60">
        <f t="shared" si="22"/>
        <v>9.4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1814</v>
      </c>
      <c r="F132" s="24">
        <v>224</v>
      </c>
      <c r="G132" s="24">
        <v>53</v>
      </c>
      <c r="H132" s="24">
        <v>12</v>
      </c>
      <c r="I132" s="24">
        <f t="shared" si="18"/>
        <v>2038</v>
      </c>
      <c r="J132" s="24">
        <f t="shared" si="19"/>
        <v>65</v>
      </c>
      <c r="K132" s="24">
        <f t="shared" si="21"/>
        <v>2103</v>
      </c>
      <c r="L132" s="26">
        <f t="shared" si="20"/>
        <v>3.1</v>
      </c>
      <c r="M132" s="60">
        <f t="shared" si="22"/>
        <v>10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16594</v>
      </c>
      <c r="F133" s="5">
        <f t="shared" si="23"/>
        <v>2839</v>
      </c>
      <c r="G133" s="5">
        <f t="shared" si="23"/>
        <v>1494</v>
      </c>
      <c r="H133" s="5">
        <f t="shared" si="23"/>
        <v>139</v>
      </c>
      <c r="I133" s="5">
        <f t="shared" si="23"/>
        <v>19433</v>
      </c>
      <c r="J133" s="5">
        <f t="shared" si="23"/>
        <v>1633</v>
      </c>
      <c r="K133" s="5">
        <f t="shared" si="23"/>
        <v>21066</v>
      </c>
      <c r="L133" s="51">
        <f t="shared" si="20"/>
        <v>7.8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C断面流入計(7+8+9)</v>
      </c>
      <c r="C43" s="400"/>
      <c r="D43" s="400"/>
      <c r="E43" s="400"/>
      <c r="F43" s="400"/>
      <c r="G43" s="400"/>
      <c r="H43" s="400"/>
      <c r="I43" s="400"/>
      <c r="J43" s="400" t="str">
        <f>E87</f>
        <v>C断面流出計(2+6+10)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C断面計(7+8+9+2+6+10)</v>
      </c>
      <c r="C69" s="400"/>
      <c r="D69" s="400"/>
      <c r="E69" s="400"/>
      <c r="F69" s="400"/>
      <c r="G69" s="400"/>
      <c r="H69" s="400"/>
      <c r="I69" s="400"/>
      <c r="J69" s="400" t="str">
        <f>E119</f>
        <v>D断面流入計(10+11+12+14)</v>
      </c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517</v>
      </c>
      <c r="F73" s="23">
        <v>77</v>
      </c>
      <c r="G73" s="23">
        <v>10</v>
      </c>
      <c r="H73" s="23">
        <v>7</v>
      </c>
      <c r="I73" s="23">
        <f t="shared" ref="I73:I84" si="0">SUM(E73:F73)</f>
        <v>594</v>
      </c>
      <c r="J73" s="23">
        <f t="shared" ref="J73:J84" si="1">SUM(G73:H73)</f>
        <v>17</v>
      </c>
      <c r="K73" s="23">
        <f>SUM(I73,J73)</f>
        <v>611</v>
      </c>
      <c r="L73" s="25">
        <f>IF(K73=0,0,ROUND(J73/K73*100,1))</f>
        <v>2.8</v>
      </c>
      <c r="M73" s="59">
        <f>IF(K73=0,0,ROUND(K73/K$85*100,1))</f>
        <v>13.1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341</v>
      </c>
      <c r="F74" s="24">
        <v>53</v>
      </c>
      <c r="G74" s="24">
        <v>15</v>
      </c>
      <c r="H74" s="24">
        <v>8</v>
      </c>
      <c r="I74" s="24">
        <f t="shared" si="0"/>
        <v>394</v>
      </c>
      <c r="J74" s="24">
        <f t="shared" si="1"/>
        <v>23</v>
      </c>
      <c r="K74" s="24">
        <f t="shared" ref="K74:K84" si="2">SUM(I74,J74)</f>
        <v>417</v>
      </c>
      <c r="L74" s="26">
        <f t="shared" ref="L74:L84" si="3">IF(K74=0,0,ROUND(J74/K74*100,1))</f>
        <v>5.5</v>
      </c>
      <c r="M74" s="60">
        <f t="shared" ref="M74:M84" si="4">IF(K74=0,0,ROUND(K74/K$85*100,1))</f>
        <v>8.9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321</v>
      </c>
      <c r="F75" s="24">
        <v>40</v>
      </c>
      <c r="G75" s="24">
        <v>16</v>
      </c>
      <c r="H75" s="24">
        <v>6</v>
      </c>
      <c r="I75" s="24">
        <f t="shared" si="0"/>
        <v>361</v>
      </c>
      <c r="J75" s="24">
        <f t="shared" si="1"/>
        <v>22</v>
      </c>
      <c r="K75" s="24">
        <f t="shared" si="2"/>
        <v>383</v>
      </c>
      <c r="L75" s="26">
        <f t="shared" si="3"/>
        <v>5.7</v>
      </c>
      <c r="M75" s="60">
        <f t="shared" si="4"/>
        <v>8.1999999999999993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295</v>
      </c>
      <c r="F76" s="24">
        <v>51</v>
      </c>
      <c r="G76" s="24">
        <v>8</v>
      </c>
      <c r="H76" s="24">
        <v>3</v>
      </c>
      <c r="I76" s="24">
        <f t="shared" si="0"/>
        <v>346</v>
      </c>
      <c r="J76" s="24">
        <f t="shared" si="1"/>
        <v>11</v>
      </c>
      <c r="K76" s="24">
        <f t="shared" si="2"/>
        <v>357</v>
      </c>
      <c r="L76" s="26">
        <f t="shared" si="3"/>
        <v>3.1</v>
      </c>
      <c r="M76" s="60">
        <f t="shared" si="4"/>
        <v>7.7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278</v>
      </c>
      <c r="F77" s="24">
        <v>68</v>
      </c>
      <c r="G77" s="24">
        <v>19</v>
      </c>
      <c r="H77" s="24">
        <v>3</v>
      </c>
      <c r="I77" s="24">
        <f t="shared" si="0"/>
        <v>346</v>
      </c>
      <c r="J77" s="24">
        <f t="shared" si="1"/>
        <v>22</v>
      </c>
      <c r="K77" s="24">
        <f t="shared" si="2"/>
        <v>368</v>
      </c>
      <c r="L77" s="26">
        <f t="shared" si="3"/>
        <v>6</v>
      </c>
      <c r="M77" s="60">
        <f t="shared" si="4"/>
        <v>7.9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255</v>
      </c>
      <c r="F78" s="24">
        <v>61</v>
      </c>
      <c r="G78" s="24">
        <v>11</v>
      </c>
      <c r="H78" s="24">
        <v>3</v>
      </c>
      <c r="I78" s="24">
        <f t="shared" si="0"/>
        <v>316</v>
      </c>
      <c r="J78" s="24">
        <f t="shared" si="1"/>
        <v>14</v>
      </c>
      <c r="K78" s="24">
        <f t="shared" si="2"/>
        <v>330</v>
      </c>
      <c r="L78" s="26">
        <f t="shared" si="3"/>
        <v>4.2</v>
      </c>
      <c r="M78" s="60">
        <f t="shared" si="4"/>
        <v>7.1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248</v>
      </c>
      <c r="F79" s="24">
        <v>49</v>
      </c>
      <c r="G79" s="24">
        <v>12</v>
      </c>
      <c r="H79" s="24">
        <v>3</v>
      </c>
      <c r="I79" s="24">
        <f t="shared" si="0"/>
        <v>297</v>
      </c>
      <c r="J79" s="24">
        <f t="shared" si="1"/>
        <v>15</v>
      </c>
      <c r="K79" s="24">
        <f t="shared" si="2"/>
        <v>312</v>
      </c>
      <c r="L79" s="26">
        <f t="shared" si="3"/>
        <v>4.8</v>
      </c>
      <c r="M79" s="60">
        <f t="shared" si="4"/>
        <v>6.7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201</v>
      </c>
      <c r="F80" s="24">
        <v>53</v>
      </c>
      <c r="G80" s="24">
        <v>12</v>
      </c>
      <c r="H80" s="24">
        <v>4</v>
      </c>
      <c r="I80" s="24">
        <f t="shared" si="0"/>
        <v>254</v>
      </c>
      <c r="J80" s="24">
        <f t="shared" si="1"/>
        <v>16</v>
      </c>
      <c r="K80" s="24">
        <f t="shared" si="2"/>
        <v>270</v>
      </c>
      <c r="L80" s="26">
        <f t="shared" si="3"/>
        <v>5.9</v>
      </c>
      <c r="M80" s="60">
        <f t="shared" si="4"/>
        <v>5.8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263</v>
      </c>
      <c r="F81" s="24">
        <v>55</v>
      </c>
      <c r="G81" s="24">
        <v>9</v>
      </c>
      <c r="H81" s="24">
        <v>7</v>
      </c>
      <c r="I81" s="24">
        <f t="shared" si="0"/>
        <v>318</v>
      </c>
      <c r="J81" s="24">
        <f t="shared" si="1"/>
        <v>16</v>
      </c>
      <c r="K81" s="24">
        <f t="shared" si="2"/>
        <v>334</v>
      </c>
      <c r="L81" s="26">
        <f t="shared" si="3"/>
        <v>4.8</v>
      </c>
      <c r="M81" s="60">
        <f t="shared" si="4"/>
        <v>7.2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306</v>
      </c>
      <c r="F82" s="24">
        <v>72</v>
      </c>
      <c r="G82" s="24">
        <v>15</v>
      </c>
      <c r="H82" s="24">
        <v>4</v>
      </c>
      <c r="I82" s="24">
        <f t="shared" si="0"/>
        <v>378</v>
      </c>
      <c r="J82" s="24">
        <f t="shared" si="1"/>
        <v>19</v>
      </c>
      <c r="K82" s="24">
        <f t="shared" si="2"/>
        <v>397</v>
      </c>
      <c r="L82" s="26">
        <f t="shared" si="3"/>
        <v>4.8</v>
      </c>
      <c r="M82" s="60">
        <f t="shared" si="4"/>
        <v>8.5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415</v>
      </c>
      <c r="F83" s="24">
        <v>61</v>
      </c>
      <c r="G83" s="24">
        <v>3</v>
      </c>
      <c r="H83" s="24">
        <v>5</v>
      </c>
      <c r="I83" s="24">
        <f t="shared" si="0"/>
        <v>476</v>
      </c>
      <c r="J83" s="24">
        <f t="shared" si="1"/>
        <v>8</v>
      </c>
      <c r="K83" s="24">
        <f t="shared" si="2"/>
        <v>484</v>
      </c>
      <c r="L83" s="26">
        <f t="shared" si="3"/>
        <v>1.7</v>
      </c>
      <c r="M83" s="60">
        <f t="shared" si="4"/>
        <v>10.4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339</v>
      </c>
      <c r="F84" s="24">
        <v>59</v>
      </c>
      <c r="G84" s="24">
        <v>1</v>
      </c>
      <c r="H84" s="24">
        <v>3</v>
      </c>
      <c r="I84" s="24">
        <f t="shared" si="0"/>
        <v>398</v>
      </c>
      <c r="J84" s="24">
        <f t="shared" si="1"/>
        <v>4</v>
      </c>
      <c r="K84" s="24">
        <f t="shared" si="2"/>
        <v>402</v>
      </c>
      <c r="L84" s="26">
        <f t="shared" si="3"/>
        <v>1</v>
      </c>
      <c r="M84" s="60">
        <f t="shared" si="4"/>
        <v>8.6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3779</v>
      </c>
      <c r="F85" s="5">
        <f t="shared" si="5"/>
        <v>699</v>
      </c>
      <c r="G85" s="5">
        <f t="shared" si="5"/>
        <v>131</v>
      </c>
      <c r="H85" s="5">
        <f t="shared" si="5"/>
        <v>56</v>
      </c>
      <c r="I85" s="5">
        <f t="shared" si="5"/>
        <v>4478</v>
      </c>
      <c r="J85" s="5">
        <f t="shared" si="5"/>
        <v>187</v>
      </c>
      <c r="K85" s="5">
        <f t="shared" si="5"/>
        <v>4665</v>
      </c>
      <c r="L85" s="51">
        <f>IF(K85=0,0,ROUND(J85/K85*100,1))</f>
        <v>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342</v>
      </c>
      <c r="F89" s="23">
        <v>68</v>
      </c>
      <c r="G89" s="23">
        <v>22</v>
      </c>
      <c r="H89" s="23">
        <v>5</v>
      </c>
      <c r="I89" s="23">
        <f t="shared" ref="I89:I100" si="6">SUM(E89:F89)</f>
        <v>410</v>
      </c>
      <c r="J89" s="23">
        <f t="shared" ref="J89:J100" si="7">SUM(G89:H89)</f>
        <v>27</v>
      </c>
      <c r="K89" s="23">
        <f>SUM(I89,J89)</f>
        <v>437</v>
      </c>
      <c r="L89" s="25">
        <f>IF(K89=0,0,ROUND(J89/K89*100,1))</f>
        <v>6.2</v>
      </c>
      <c r="M89" s="59">
        <f>IF(K89=0,0,ROUND(K89/K$101*100,1))</f>
        <v>9.6999999999999993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276</v>
      </c>
      <c r="F90" s="24">
        <v>58</v>
      </c>
      <c r="G90" s="24">
        <v>20</v>
      </c>
      <c r="H90" s="24">
        <v>6</v>
      </c>
      <c r="I90" s="24">
        <f t="shared" si="6"/>
        <v>334</v>
      </c>
      <c r="J90" s="24">
        <f t="shared" si="7"/>
        <v>26</v>
      </c>
      <c r="K90" s="24">
        <f t="shared" ref="K90:K100" si="8">SUM(I90,J90)</f>
        <v>360</v>
      </c>
      <c r="L90" s="26">
        <f t="shared" ref="L90:L101" si="9">IF(K90=0,0,ROUND(J90/K90*100,1))</f>
        <v>7.2</v>
      </c>
      <c r="M90" s="60">
        <f t="shared" ref="M90:M101" si="10">IF(K90=0,0,ROUND(K90/K$101*100,1))</f>
        <v>8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230</v>
      </c>
      <c r="F91" s="24">
        <v>57</v>
      </c>
      <c r="G91" s="24">
        <v>19</v>
      </c>
      <c r="H91" s="24">
        <v>5</v>
      </c>
      <c r="I91" s="24">
        <f t="shared" si="6"/>
        <v>287</v>
      </c>
      <c r="J91" s="24">
        <f t="shared" si="7"/>
        <v>24</v>
      </c>
      <c r="K91" s="24">
        <f t="shared" si="8"/>
        <v>311</v>
      </c>
      <c r="L91" s="26">
        <f t="shared" si="9"/>
        <v>7.7</v>
      </c>
      <c r="M91" s="60">
        <f t="shared" si="10"/>
        <v>6.9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237</v>
      </c>
      <c r="F92" s="24">
        <v>51</v>
      </c>
      <c r="G92" s="24">
        <v>13</v>
      </c>
      <c r="H92" s="24">
        <v>1</v>
      </c>
      <c r="I92" s="24">
        <f t="shared" si="6"/>
        <v>288</v>
      </c>
      <c r="J92" s="24">
        <f t="shared" si="7"/>
        <v>14</v>
      </c>
      <c r="K92" s="24">
        <f t="shared" si="8"/>
        <v>302</v>
      </c>
      <c r="L92" s="26">
        <f t="shared" si="9"/>
        <v>4.5999999999999996</v>
      </c>
      <c r="M92" s="60">
        <f t="shared" si="10"/>
        <v>6.7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215</v>
      </c>
      <c r="F93" s="24">
        <v>44</v>
      </c>
      <c r="G93" s="24">
        <v>8</v>
      </c>
      <c r="H93" s="24">
        <v>3</v>
      </c>
      <c r="I93" s="24">
        <f t="shared" si="6"/>
        <v>259</v>
      </c>
      <c r="J93" s="24">
        <f t="shared" si="7"/>
        <v>11</v>
      </c>
      <c r="K93" s="24">
        <f t="shared" si="8"/>
        <v>270</v>
      </c>
      <c r="L93" s="26">
        <f t="shared" si="9"/>
        <v>4.0999999999999996</v>
      </c>
      <c r="M93" s="60">
        <f t="shared" si="10"/>
        <v>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311</v>
      </c>
      <c r="F94" s="24">
        <v>57</v>
      </c>
      <c r="G94" s="24">
        <v>9</v>
      </c>
      <c r="H94" s="24">
        <v>3</v>
      </c>
      <c r="I94" s="24">
        <f t="shared" si="6"/>
        <v>368</v>
      </c>
      <c r="J94" s="24">
        <f t="shared" si="7"/>
        <v>12</v>
      </c>
      <c r="K94" s="24">
        <f t="shared" si="8"/>
        <v>380</v>
      </c>
      <c r="L94" s="26">
        <f t="shared" si="9"/>
        <v>3.2</v>
      </c>
      <c r="M94" s="60">
        <f t="shared" si="10"/>
        <v>8.4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278</v>
      </c>
      <c r="F95" s="24">
        <v>55</v>
      </c>
      <c r="G95" s="24">
        <v>14</v>
      </c>
      <c r="H95" s="24">
        <v>4</v>
      </c>
      <c r="I95" s="24">
        <f t="shared" si="6"/>
        <v>333</v>
      </c>
      <c r="J95" s="24">
        <f t="shared" si="7"/>
        <v>18</v>
      </c>
      <c r="K95" s="24">
        <f t="shared" si="8"/>
        <v>351</v>
      </c>
      <c r="L95" s="26">
        <f t="shared" si="9"/>
        <v>5.0999999999999996</v>
      </c>
      <c r="M95" s="60">
        <f t="shared" si="10"/>
        <v>7.8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305</v>
      </c>
      <c r="F96" s="24">
        <v>58</v>
      </c>
      <c r="G96" s="24">
        <v>8</v>
      </c>
      <c r="H96" s="24">
        <v>7</v>
      </c>
      <c r="I96" s="24">
        <f t="shared" si="6"/>
        <v>363</v>
      </c>
      <c r="J96" s="24">
        <f t="shared" si="7"/>
        <v>15</v>
      </c>
      <c r="K96" s="24">
        <f t="shared" si="8"/>
        <v>378</v>
      </c>
      <c r="L96" s="26">
        <f t="shared" si="9"/>
        <v>4</v>
      </c>
      <c r="M96" s="60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330</v>
      </c>
      <c r="F97" s="24">
        <v>62</v>
      </c>
      <c r="G97" s="24">
        <v>9</v>
      </c>
      <c r="H97" s="24">
        <v>3</v>
      </c>
      <c r="I97" s="24">
        <f t="shared" si="6"/>
        <v>392</v>
      </c>
      <c r="J97" s="24">
        <f t="shared" si="7"/>
        <v>12</v>
      </c>
      <c r="K97" s="24">
        <f t="shared" si="8"/>
        <v>404</v>
      </c>
      <c r="L97" s="26">
        <f t="shared" si="9"/>
        <v>3</v>
      </c>
      <c r="M97" s="60">
        <f t="shared" si="10"/>
        <v>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325</v>
      </c>
      <c r="F98" s="24">
        <v>58</v>
      </c>
      <c r="G98" s="24">
        <v>9</v>
      </c>
      <c r="H98" s="24">
        <v>3</v>
      </c>
      <c r="I98" s="24">
        <f t="shared" si="6"/>
        <v>383</v>
      </c>
      <c r="J98" s="24">
        <f t="shared" si="7"/>
        <v>12</v>
      </c>
      <c r="K98" s="24">
        <f t="shared" si="8"/>
        <v>395</v>
      </c>
      <c r="L98" s="26">
        <f t="shared" si="9"/>
        <v>3</v>
      </c>
      <c r="M98" s="60">
        <f t="shared" si="10"/>
        <v>8.8000000000000007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377</v>
      </c>
      <c r="F99" s="24">
        <v>63</v>
      </c>
      <c r="G99" s="24">
        <v>6</v>
      </c>
      <c r="H99" s="24">
        <v>4</v>
      </c>
      <c r="I99" s="24">
        <f t="shared" si="6"/>
        <v>440</v>
      </c>
      <c r="J99" s="24">
        <f t="shared" si="7"/>
        <v>10</v>
      </c>
      <c r="K99" s="24">
        <f t="shared" si="8"/>
        <v>450</v>
      </c>
      <c r="L99" s="26">
        <f t="shared" si="9"/>
        <v>2.2000000000000002</v>
      </c>
      <c r="M99" s="60">
        <f t="shared" si="10"/>
        <v>10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412</v>
      </c>
      <c r="F100" s="24">
        <v>52</v>
      </c>
      <c r="G100" s="24">
        <v>1</v>
      </c>
      <c r="H100" s="24">
        <v>2</v>
      </c>
      <c r="I100" s="24">
        <f t="shared" si="6"/>
        <v>464</v>
      </c>
      <c r="J100" s="24">
        <f t="shared" si="7"/>
        <v>3</v>
      </c>
      <c r="K100" s="24">
        <f t="shared" si="8"/>
        <v>467</v>
      </c>
      <c r="L100" s="26">
        <f t="shared" si="9"/>
        <v>0.6</v>
      </c>
      <c r="M100" s="60">
        <f t="shared" si="10"/>
        <v>10.4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3638</v>
      </c>
      <c r="F101" s="5">
        <f t="shared" si="11"/>
        <v>683</v>
      </c>
      <c r="G101" s="5">
        <f t="shared" si="11"/>
        <v>138</v>
      </c>
      <c r="H101" s="5">
        <f t="shared" si="11"/>
        <v>46</v>
      </c>
      <c r="I101" s="5">
        <f t="shared" si="11"/>
        <v>4321</v>
      </c>
      <c r="J101" s="5">
        <f t="shared" si="11"/>
        <v>184</v>
      </c>
      <c r="K101" s="5">
        <f t="shared" si="11"/>
        <v>4505</v>
      </c>
      <c r="L101" s="51">
        <f t="shared" si="9"/>
        <v>4.0999999999999996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859</v>
      </c>
      <c r="F105" s="23">
        <v>145</v>
      </c>
      <c r="G105" s="23">
        <v>32</v>
      </c>
      <c r="H105" s="23">
        <v>12</v>
      </c>
      <c r="I105" s="23">
        <f t="shared" ref="I105:I116" si="12">SUM(E105:F105)</f>
        <v>1004</v>
      </c>
      <c r="J105" s="23">
        <f t="shared" ref="J105:J116" si="13">SUM(G105:H105)</f>
        <v>44</v>
      </c>
      <c r="K105" s="23">
        <f>SUM(I105,J105)</f>
        <v>1048</v>
      </c>
      <c r="L105" s="25">
        <f t="shared" ref="L105:L117" si="14">IF(K105=0,0,ROUND(J105/K105*100,1))</f>
        <v>4.2</v>
      </c>
      <c r="M105" s="59">
        <f>IF(K105=0,0,ROUND(K105/K$117*100,1))</f>
        <v>11.4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617</v>
      </c>
      <c r="F106" s="24">
        <v>111</v>
      </c>
      <c r="G106" s="24">
        <v>35</v>
      </c>
      <c r="H106" s="24">
        <v>14</v>
      </c>
      <c r="I106" s="24">
        <f t="shared" si="12"/>
        <v>728</v>
      </c>
      <c r="J106" s="24">
        <f t="shared" si="13"/>
        <v>49</v>
      </c>
      <c r="K106" s="24">
        <f t="shared" ref="K106:K116" si="15">SUM(I106,J106)</f>
        <v>777</v>
      </c>
      <c r="L106" s="26">
        <f t="shared" si="14"/>
        <v>6.3</v>
      </c>
      <c r="M106" s="60">
        <f t="shared" ref="M106:M117" si="16">IF(K106=0,0,ROUND(K106/K$117*100,1))</f>
        <v>8.5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551</v>
      </c>
      <c r="F107" s="24">
        <v>97</v>
      </c>
      <c r="G107" s="24">
        <v>35</v>
      </c>
      <c r="H107" s="24">
        <v>11</v>
      </c>
      <c r="I107" s="24">
        <f t="shared" si="12"/>
        <v>648</v>
      </c>
      <c r="J107" s="24">
        <f t="shared" si="13"/>
        <v>46</v>
      </c>
      <c r="K107" s="24">
        <f t="shared" si="15"/>
        <v>694</v>
      </c>
      <c r="L107" s="26">
        <f t="shared" si="14"/>
        <v>6.6</v>
      </c>
      <c r="M107" s="60">
        <f t="shared" si="16"/>
        <v>7.6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532</v>
      </c>
      <c r="F108" s="24">
        <v>102</v>
      </c>
      <c r="G108" s="24">
        <v>21</v>
      </c>
      <c r="H108" s="24">
        <v>4</v>
      </c>
      <c r="I108" s="24">
        <f t="shared" si="12"/>
        <v>634</v>
      </c>
      <c r="J108" s="24">
        <f t="shared" si="13"/>
        <v>25</v>
      </c>
      <c r="K108" s="24">
        <f t="shared" si="15"/>
        <v>659</v>
      </c>
      <c r="L108" s="26">
        <f t="shared" si="14"/>
        <v>3.8</v>
      </c>
      <c r="M108" s="60">
        <f t="shared" si="16"/>
        <v>7.2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493</v>
      </c>
      <c r="F109" s="24">
        <v>112</v>
      </c>
      <c r="G109" s="24">
        <v>27</v>
      </c>
      <c r="H109" s="24">
        <v>6</v>
      </c>
      <c r="I109" s="24">
        <f t="shared" si="12"/>
        <v>605</v>
      </c>
      <c r="J109" s="24">
        <f t="shared" si="13"/>
        <v>33</v>
      </c>
      <c r="K109" s="24">
        <f t="shared" si="15"/>
        <v>638</v>
      </c>
      <c r="L109" s="26">
        <f t="shared" si="14"/>
        <v>5.2</v>
      </c>
      <c r="M109" s="60">
        <f t="shared" si="16"/>
        <v>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566</v>
      </c>
      <c r="F110" s="24">
        <v>118</v>
      </c>
      <c r="G110" s="24">
        <v>20</v>
      </c>
      <c r="H110" s="24">
        <v>6</v>
      </c>
      <c r="I110" s="24">
        <f t="shared" si="12"/>
        <v>684</v>
      </c>
      <c r="J110" s="24">
        <f t="shared" si="13"/>
        <v>26</v>
      </c>
      <c r="K110" s="24">
        <f t="shared" si="15"/>
        <v>710</v>
      </c>
      <c r="L110" s="26">
        <f t="shared" si="14"/>
        <v>3.7</v>
      </c>
      <c r="M110" s="60">
        <f t="shared" si="16"/>
        <v>7.7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526</v>
      </c>
      <c r="F111" s="24">
        <v>104</v>
      </c>
      <c r="G111" s="24">
        <v>26</v>
      </c>
      <c r="H111" s="24">
        <v>7</v>
      </c>
      <c r="I111" s="24">
        <f t="shared" si="12"/>
        <v>630</v>
      </c>
      <c r="J111" s="24">
        <f t="shared" si="13"/>
        <v>33</v>
      </c>
      <c r="K111" s="24">
        <f t="shared" si="15"/>
        <v>663</v>
      </c>
      <c r="L111" s="26">
        <f t="shared" si="14"/>
        <v>5</v>
      </c>
      <c r="M111" s="60">
        <f t="shared" si="16"/>
        <v>7.2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506</v>
      </c>
      <c r="F112" s="24">
        <v>111</v>
      </c>
      <c r="G112" s="24">
        <v>20</v>
      </c>
      <c r="H112" s="24">
        <v>11</v>
      </c>
      <c r="I112" s="24">
        <f t="shared" si="12"/>
        <v>617</v>
      </c>
      <c r="J112" s="24">
        <f t="shared" si="13"/>
        <v>31</v>
      </c>
      <c r="K112" s="24">
        <f t="shared" si="15"/>
        <v>648</v>
      </c>
      <c r="L112" s="26">
        <f t="shared" si="14"/>
        <v>4.8</v>
      </c>
      <c r="M112" s="60">
        <f t="shared" si="16"/>
        <v>7.1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593</v>
      </c>
      <c r="F113" s="24">
        <v>117</v>
      </c>
      <c r="G113" s="24">
        <v>18</v>
      </c>
      <c r="H113" s="24">
        <v>10</v>
      </c>
      <c r="I113" s="24">
        <f t="shared" si="12"/>
        <v>710</v>
      </c>
      <c r="J113" s="24">
        <f t="shared" si="13"/>
        <v>28</v>
      </c>
      <c r="K113" s="24">
        <f t="shared" si="15"/>
        <v>738</v>
      </c>
      <c r="L113" s="26">
        <f t="shared" si="14"/>
        <v>3.8</v>
      </c>
      <c r="M113" s="60">
        <f t="shared" si="16"/>
        <v>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631</v>
      </c>
      <c r="F114" s="24">
        <v>130</v>
      </c>
      <c r="G114" s="24">
        <v>24</v>
      </c>
      <c r="H114" s="24">
        <v>7</v>
      </c>
      <c r="I114" s="24">
        <f t="shared" si="12"/>
        <v>761</v>
      </c>
      <c r="J114" s="24">
        <f t="shared" si="13"/>
        <v>31</v>
      </c>
      <c r="K114" s="24">
        <f t="shared" si="15"/>
        <v>792</v>
      </c>
      <c r="L114" s="26">
        <f t="shared" si="14"/>
        <v>3.9</v>
      </c>
      <c r="M114" s="60">
        <f t="shared" si="16"/>
        <v>8.6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792</v>
      </c>
      <c r="F115" s="24">
        <v>124</v>
      </c>
      <c r="G115" s="24">
        <v>9</v>
      </c>
      <c r="H115" s="24">
        <v>9</v>
      </c>
      <c r="I115" s="24">
        <f t="shared" si="12"/>
        <v>916</v>
      </c>
      <c r="J115" s="24">
        <f t="shared" si="13"/>
        <v>18</v>
      </c>
      <c r="K115" s="24">
        <f t="shared" si="15"/>
        <v>934</v>
      </c>
      <c r="L115" s="26">
        <f t="shared" si="14"/>
        <v>1.9</v>
      </c>
      <c r="M115" s="60">
        <f t="shared" si="16"/>
        <v>10.199999999999999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751</v>
      </c>
      <c r="F116" s="24">
        <v>111</v>
      </c>
      <c r="G116" s="24">
        <v>2</v>
      </c>
      <c r="H116" s="24">
        <v>5</v>
      </c>
      <c r="I116" s="24">
        <f t="shared" si="12"/>
        <v>862</v>
      </c>
      <c r="J116" s="24">
        <f t="shared" si="13"/>
        <v>7</v>
      </c>
      <c r="K116" s="24">
        <f t="shared" si="15"/>
        <v>869</v>
      </c>
      <c r="L116" s="26">
        <f t="shared" si="14"/>
        <v>0.8</v>
      </c>
      <c r="M116" s="60">
        <f t="shared" si="16"/>
        <v>9.5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7417</v>
      </c>
      <c r="F117" s="5">
        <f t="shared" si="17"/>
        <v>1382</v>
      </c>
      <c r="G117" s="5">
        <f t="shared" si="17"/>
        <v>269</v>
      </c>
      <c r="H117" s="5">
        <f t="shared" si="17"/>
        <v>102</v>
      </c>
      <c r="I117" s="5">
        <f t="shared" si="17"/>
        <v>8799</v>
      </c>
      <c r="J117" s="5">
        <f t="shared" si="17"/>
        <v>371</v>
      </c>
      <c r="K117" s="5">
        <f t="shared" si="17"/>
        <v>9170</v>
      </c>
      <c r="L117" s="51">
        <f t="shared" si="14"/>
        <v>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469</v>
      </c>
      <c r="F121" s="23">
        <v>95</v>
      </c>
      <c r="G121" s="23">
        <v>70</v>
      </c>
      <c r="H121" s="23">
        <v>3</v>
      </c>
      <c r="I121" s="23">
        <f t="shared" ref="I121:I132" si="18">SUM(E121:F121)</f>
        <v>564</v>
      </c>
      <c r="J121" s="23">
        <f t="shared" ref="J121:J132" si="19">SUM(G121:H121)</f>
        <v>73</v>
      </c>
      <c r="K121" s="23">
        <f>SUM(I121,J121)</f>
        <v>637</v>
      </c>
      <c r="L121" s="25">
        <f t="shared" ref="L121:L133" si="20">IF(K121=0,0,ROUND(J121/K121*100,1))</f>
        <v>11.5</v>
      </c>
      <c r="M121" s="59">
        <f>IF(K121=0,0,ROUND(K121/K$133*100,1))</f>
        <v>10.7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352</v>
      </c>
      <c r="F122" s="24">
        <v>97</v>
      </c>
      <c r="G122" s="24">
        <v>51</v>
      </c>
      <c r="H122" s="24">
        <v>4</v>
      </c>
      <c r="I122" s="24">
        <f t="shared" si="18"/>
        <v>449</v>
      </c>
      <c r="J122" s="24">
        <f t="shared" si="19"/>
        <v>55</v>
      </c>
      <c r="K122" s="24">
        <f t="shared" ref="K122:K132" si="21">SUM(I122,J122)</f>
        <v>504</v>
      </c>
      <c r="L122" s="26">
        <f t="shared" si="20"/>
        <v>10.9</v>
      </c>
      <c r="M122" s="60">
        <f t="shared" ref="M122:M133" si="22">IF(K122=0,0,ROUND(K122/K$133*100,1))</f>
        <v>8.5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259</v>
      </c>
      <c r="F123" s="24">
        <v>66</v>
      </c>
      <c r="G123" s="24">
        <v>49</v>
      </c>
      <c r="H123" s="24">
        <v>1</v>
      </c>
      <c r="I123" s="24">
        <f t="shared" si="18"/>
        <v>325</v>
      </c>
      <c r="J123" s="24">
        <f t="shared" si="19"/>
        <v>50</v>
      </c>
      <c r="K123" s="24">
        <f t="shared" si="21"/>
        <v>375</v>
      </c>
      <c r="L123" s="26">
        <f t="shared" si="20"/>
        <v>13.3</v>
      </c>
      <c r="M123" s="60">
        <f t="shared" si="22"/>
        <v>6.3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206</v>
      </c>
      <c r="F124" s="24">
        <v>63</v>
      </c>
      <c r="G124" s="24">
        <v>77</v>
      </c>
      <c r="H124" s="24">
        <v>2</v>
      </c>
      <c r="I124" s="24">
        <f t="shared" si="18"/>
        <v>269</v>
      </c>
      <c r="J124" s="24">
        <f t="shared" si="19"/>
        <v>79</v>
      </c>
      <c r="K124" s="24">
        <f t="shared" si="21"/>
        <v>348</v>
      </c>
      <c r="L124" s="26">
        <f t="shared" si="20"/>
        <v>22.7</v>
      </c>
      <c r="M124" s="60">
        <f t="shared" si="22"/>
        <v>5.8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175</v>
      </c>
      <c r="F125" s="24">
        <v>68</v>
      </c>
      <c r="G125" s="24">
        <v>61</v>
      </c>
      <c r="H125" s="24">
        <v>2</v>
      </c>
      <c r="I125" s="24">
        <f t="shared" si="18"/>
        <v>243</v>
      </c>
      <c r="J125" s="24">
        <f t="shared" si="19"/>
        <v>63</v>
      </c>
      <c r="K125" s="24">
        <f t="shared" si="21"/>
        <v>306</v>
      </c>
      <c r="L125" s="26">
        <f t="shared" si="20"/>
        <v>20.6</v>
      </c>
      <c r="M125" s="60">
        <f t="shared" si="22"/>
        <v>5.0999999999999996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256</v>
      </c>
      <c r="F126" s="24">
        <v>52</v>
      </c>
      <c r="G126" s="24">
        <v>45</v>
      </c>
      <c r="H126" s="24">
        <v>3</v>
      </c>
      <c r="I126" s="24">
        <f t="shared" si="18"/>
        <v>308</v>
      </c>
      <c r="J126" s="24">
        <f t="shared" si="19"/>
        <v>48</v>
      </c>
      <c r="K126" s="24">
        <f t="shared" si="21"/>
        <v>356</v>
      </c>
      <c r="L126" s="26">
        <f t="shared" si="20"/>
        <v>13.5</v>
      </c>
      <c r="M126" s="60">
        <f t="shared" si="22"/>
        <v>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239</v>
      </c>
      <c r="F127" s="24">
        <v>53</v>
      </c>
      <c r="G127" s="24">
        <v>63</v>
      </c>
      <c r="H127" s="24">
        <v>3</v>
      </c>
      <c r="I127" s="24">
        <f t="shared" si="18"/>
        <v>292</v>
      </c>
      <c r="J127" s="24">
        <f t="shared" si="19"/>
        <v>66</v>
      </c>
      <c r="K127" s="24">
        <f t="shared" si="21"/>
        <v>358</v>
      </c>
      <c r="L127" s="26">
        <f t="shared" si="20"/>
        <v>18.399999999999999</v>
      </c>
      <c r="M127" s="60">
        <f t="shared" si="22"/>
        <v>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334</v>
      </c>
      <c r="F128" s="24">
        <v>89</v>
      </c>
      <c r="G128" s="24">
        <v>46</v>
      </c>
      <c r="H128" s="24">
        <v>4</v>
      </c>
      <c r="I128" s="24">
        <f t="shared" si="18"/>
        <v>423</v>
      </c>
      <c r="J128" s="24">
        <f t="shared" si="19"/>
        <v>50</v>
      </c>
      <c r="K128" s="24">
        <f t="shared" si="21"/>
        <v>473</v>
      </c>
      <c r="L128" s="26">
        <f t="shared" si="20"/>
        <v>10.6</v>
      </c>
      <c r="M128" s="60">
        <f t="shared" si="22"/>
        <v>7.9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389</v>
      </c>
      <c r="F129" s="24">
        <v>70</v>
      </c>
      <c r="G129" s="24">
        <v>51</v>
      </c>
      <c r="H129" s="24">
        <v>9</v>
      </c>
      <c r="I129" s="24">
        <f t="shared" si="18"/>
        <v>459</v>
      </c>
      <c r="J129" s="24">
        <f t="shared" si="19"/>
        <v>60</v>
      </c>
      <c r="K129" s="24">
        <f t="shared" si="21"/>
        <v>519</v>
      </c>
      <c r="L129" s="26">
        <f t="shared" si="20"/>
        <v>11.6</v>
      </c>
      <c r="M129" s="60">
        <f t="shared" si="22"/>
        <v>8.6999999999999993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435</v>
      </c>
      <c r="F130" s="24">
        <v>98</v>
      </c>
      <c r="G130" s="24">
        <v>44</v>
      </c>
      <c r="H130" s="24">
        <v>7</v>
      </c>
      <c r="I130" s="24">
        <f t="shared" si="18"/>
        <v>533</v>
      </c>
      <c r="J130" s="24">
        <f t="shared" si="19"/>
        <v>51</v>
      </c>
      <c r="K130" s="24">
        <f t="shared" si="21"/>
        <v>584</v>
      </c>
      <c r="L130" s="26">
        <f t="shared" si="20"/>
        <v>8.6999999999999993</v>
      </c>
      <c r="M130" s="60">
        <f t="shared" si="22"/>
        <v>9.8000000000000007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597</v>
      </c>
      <c r="F131" s="24">
        <v>108</v>
      </c>
      <c r="G131" s="24">
        <v>27</v>
      </c>
      <c r="H131" s="24">
        <v>3</v>
      </c>
      <c r="I131" s="24">
        <f t="shared" si="18"/>
        <v>705</v>
      </c>
      <c r="J131" s="24">
        <f t="shared" si="19"/>
        <v>30</v>
      </c>
      <c r="K131" s="24">
        <f t="shared" si="21"/>
        <v>735</v>
      </c>
      <c r="L131" s="26">
        <f t="shared" si="20"/>
        <v>4.0999999999999996</v>
      </c>
      <c r="M131" s="60">
        <f t="shared" si="22"/>
        <v>12.3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649</v>
      </c>
      <c r="F132" s="24">
        <v>80</v>
      </c>
      <c r="G132" s="24">
        <v>30</v>
      </c>
      <c r="H132" s="24">
        <v>5</v>
      </c>
      <c r="I132" s="24">
        <f t="shared" si="18"/>
        <v>729</v>
      </c>
      <c r="J132" s="24">
        <f t="shared" si="19"/>
        <v>35</v>
      </c>
      <c r="K132" s="24">
        <f t="shared" si="21"/>
        <v>764</v>
      </c>
      <c r="L132" s="26">
        <f t="shared" si="20"/>
        <v>4.5999999999999996</v>
      </c>
      <c r="M132" s="60">
        <f t="shared" si="22"/>
        <v>12.8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4360</v>
      </c>
      <c r="F133" s="5">
        <f t="shared" si="23"/>
        <v>939</v>
      </c>
      <c r="G133" s="5">
        <f t="shared" si="23"/>
        <v>614</v>
      </c>
      <c r="H133" s="5">
        <f t="shared" si="23"/>
        <v>46</v>
      </c>
      <c r="I133" s="5">
        <f t="shared" si="23"/>
        <v>5299</v>
      </c>
      <c r="J133" s="5">
        <f t="shared" si="23"/>
        <v>660</v>
      </c>
      <c r="K133" s="5">
        <f t="shared" si="23"/>
        <v>5959</v>
      </c>
      <c r="L133" s="51">
        <f t="shared" si="20"/>
        <v>11.1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view="pageBreakPreview" zoomScale="70" zoomScaleNormal="100" zoomScaleSheetLayoutView="70" workbookViewId="0">
      <selection activeCell="N19" sqref="N19"/>
    </sheetView>
  </sheetViews>
  <sheetFormatPr defaultColWidth="8.875" defaultRowHeight="11.2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>
      <c r="B2" s="65" t="s">
        <v>75</v>
      </c>
    </row>
    <row r="3" spans="2:12" ht="9" customHeight="1"/>
    <row r="4" spans="2:12">
      <c r="B4" s="63" t="s">
        <v>74</v>
      </c>
      <c r="D4" s="63" t="s">
        <v>73</v>
      </c>
    </row>
    <row r="5" spans="2:12" ht="9" customHeight="1"/>
    <row r="6" spans="2:12">
      <c r="B6" s="63" t="s">
        <v>72</v>
      </c>
      <c r="D6" s="63" t="s">
        <v>71</v>
      </c>
      <c r="G6" s="63" t="s">
        <v>70</v>
      </c>
      <c r="H6" s="63" t="s">
        <v>69</v>
      </c>
    </row>
    <row r="7" spans="2:12" ht="9" customHeight="1"/>
    <row r="8" spans="2:12">
      <c r="B8" s="63" t="s">
        <v>54</v>
      </c>
    </row>
    <row r="9" spans="2:12" ht="31.15" customHeight="1">
      <c r="B9" s="330"/>
      <c r="C9" s="331"/>
      <c r="D9" s="331"/>
      <c r="E9" s="331"/>
      <c r="F9" s="331"/>
      <c r="G9" s="331"/>
      <c r="H9" s="331"/>
      <c r="I9" s="331"/>
      <c r="J9" s="331"/>
      <c r="K9" s="331"/>
      <c r="L9" s="332"/>
    </row>
    <row r="10" spans="2:12" ht="31.15" customHeight="1">
      <c r="B10" s="333"/>
      <c r="C10" s="334"/>
      <c r="D10" s="334"/>
      <c r="E10" s="334"/>
      <c r="F10" s="334"/>
      <c r="G10" s="334"/>
      <c r="H10" s="334"/>
      <c r="I10" s="334"/>
      <c r="J10" s="334"/>
      <c r="K10" s="334"/>
      <c r="L10" s="335"/>
    </row>
    <row r="11" spans="2:12" ht="31.15" customHeight="1">
      <c r="B11" s="333"/>
      <c r="C11" s="334"/>
      <c r="D11" s="334"/>
      <c r="E11" s="334"/>
      <c r="F11" s="334"/>
      <c r="G11" s="334"/>
      <c r="H11" s="334"/>
      <c r="I11" s="334"/>
      <c r="J11" s="334"/>
      <c r="K11" s="334"/>
      <c r="L11" s="335"/>
    </row>
    <row r="12" spans="2:12" ht="31.15" customHeight="1">
      <c r="B12" s="333"/>
      <c r="C12" s="334"/>
      <c r="D12" s="334"/>
      <c r="E12" s="334"/>
      <c r="F12" s="334"/>
      <c r="G12" s="334"/>
      <c r="H12" s="334"/>
      <c r="I12" s="334"/>
      <c r="J12" s="334"/>
      <c r="K12" s="334"/>
      <c r="L12" s="335"/>
    </row>
    <row r="13" spans="2:12" ht="31.15" customHeight="1">
      <c r="B13" s="333"/>
      <c r="C13" s="334"/>
      <c r="D13" s="334"/>
      <c r="E13" s="334"/>
      <c r="F13" s="334"/>
      <c r="G13" s="334"/>
      <c r="H13" s="334"/>
      <c r="I13" s="334"/>
      <c r="J13" s="334"/>
      <c r="K13" s="334"/>
      <c r="L13" s="335"/>
    </row>
    <row r="14" spans="2:12" ht="31.15" customHeight="1">
      <c r="B14" s="333"/>
      <c r="C14" s="334"/>
      <c r="D14" s="334"/>
      <c r="E14" s="334"/>
      <c r="F14" s="334"/>
      <c r="G14" s="334"/>
      <c r="H14" s="334"/>
      <c r="I14" s="334"/>
      <c r="J14" s="334"/>
      <c r="K14" s="334"/>
      <c r="L14" s="335"/>
    </row>
    <row r="15" spans="2:12" ht="31.15" customHeight="1">
      <c r="B15" s="333"/>
      <c r="C15" s="334"/>
      <c r="D15" s="334"/>
      <c r="E15" s="334"/>
      <c r="F15" s="334"/>
      <c r="G15" s="334"/>
      <c r="H15" s="334"/>
      <c r="I15" s="334"/>
      <c r="J15" s="334"/>
      <c r="K15" s="334"/>
      <c r="L15" s="335"/>
    </row>
    <row r="16" spans="2:12" ht="31.15" customHeight="1">
      <c r="B16" s="333"/>
      <c r="C16" s="334"/>
      <c r="D16" s="334"/>
      <c r="E16" s="334"/>
      <c r="F16" s="334"/>
      <c r="G16" s="334"/>
      <c r="H16" s="334"/>
      <c r="I16" s="334"/>
      <c r="J16" s="334"/>
      <c r="K16" s="334"/>
      <c r="L16" s="335"/>
    </row>
    <row r="17" spans="2:12" ht="31.15" customHeight="1">
      <c r="B17" s="333"/>
      <c r="C17" s="334"/>
      <c r="D17" s="334"/>
      <c r="E17" s="334"/>
      <c r="F17" s="334"/>
      <c r="G17" s="334"/>
      <c r="H17" s="334"/>
      <c r="I17" s="334"/>
      <c r="J17" s="334"/>
      <c r="K17" s="334"/>
      <c r="L17" s="335"/>
    </row>
    <row r="18" spans="2:12" ht="31.15" customHeight="1">
      <c r="B18" s="333"/>
      <c r="C18" s="334"/>
      <c r="D18" s="334"/>
      <c r="E18" s="334"/>
      <c r="F18" s="334"/>
      <c r="G18" s="334"/>
      <c r="H18" s="334"/>
      <c r="I18" s="334"/>
      <c r="J18" s="334"/>
      <c r="K18" s="334"/>
      <c r="L18" s="335"/>
    </row>
    <row r="19" spans="2:12" ht="31.15" customHeight="1">
      <c r="B19" s="333"/>
      <c r="C19" s="334"/>
      <c r="D19" s="334"/>
      <c r="E19" s="334"/>
      <c r="F19" s="334"/>
      <c r="G19" s="334"/>
      <c r="H19" s="334"/>
      <c r="I19" s="334"/>
      <c r="J19" s="334"/>
      <c r="K19" s="334"/>
      <c r="L19" s="335"/>
    </row>
    <row r="20" spans="2:12" ht="31.15" customHeight="1">
      <c r="B20" s="333"/>
      <c r="C20" s="334"/>
      <c r="D20" s="334"/>
      <c r="E20" s="334"/>
      <c r="F20" s="334"/>
      <c r="G20" s="334"/>
      <c r="H20" s="334"/>
      <c r="I20" s="334"/>
      <c r="J20" s="334"/>
      <c r="K20" s="334"/>
      <c r="L20" s="335"/>
    </row>
    <row r="21" spans="2:12" ht="31.15" customHeight="1">
      <c r="B21" s="333"/>
      <c r="C21" s="334"/>
      <c r="D21" s="334"/>
      <c r="E21" s="334"/>
      <c r="F21" s="334"/>
      <c r="G21" s="334"/>
      <c r="H21" s="334"/>
      <c r="I21" s="334"/>
      <c r="J21" s="334"/>
      <c r="K21" s="334"/>
      <c r="L21" s="335"/>
    </row>
    <row r="22" spans="2:12" ht="31.15" customHeight="1">
      <c r="B22" s="333"/>
      <c r="C22" s="334"/>
      <c r="D22" s="334"/>
      <c r="E22" s="334"/>
      <c r="F22" s="334"/>
      <c r="G22" s="334"/>
      <c r="H22" s="334"/>
      <c r="I22" s="334"/>
      <c r="J22" s="334"/>
      <c r="K22" s="334"/>
      <c r="L22" s="335"/>
    </row>
    <row r="23" spans="2:12" ht="31.15" customHeight="1">
      <c r="B23" s="333"/>
      <c r="C23" s="334"/>
      <c r="D23" s="334"/>
      <c r="E23" s="334"/>
      <c r="F23" s="334"/>
      <c r="G23" s="334"/>
      <c r="H23" s="334"/>
      <c r="I23" s="334"/>
      <c r="J23" s="334"/>
      <c r="K23" s="334"/>
      <c r="L23" s="335"/>
    </row>
    <row r="24" spans="2:12" ht="31.15" customHeight="1">
      <c r="B24" s="336"/>
      <c r="C24" s="337"/>
      <c r="D24" s="337"/>
      <c r="E24" s="337"/>
      <c r="F24" s="337"/>
      <c r="G24" s="337"/>
      <c r="H24" s="337"/>
      <c r="I24" s="337"/>
      <c r="J24" s="337"/>
      <c r="K24" s="337"/>
      <c r="L24" s="338"/>
    </row>
  </sheetData>
  <phoneticPr fontId="33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99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99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99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99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99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28</v>
      </c>
      <c r="E10" s="48"/>
      <c r="F10" s="48"/>
      <c r="G10" s="49"/>
      <c r="H10" s="7"/>
      <c r="J10" s="399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26</v>
      </c>
      <c r="E11" s="48"/>
      <c r="F11" s="48"/>
      <c r="G11" s="49"/>
      <c r="H11" s="7"/>
      <c r="J11" s="399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99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99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00" t="str">
        <f>E71</f>
        <v>D断面流出計(1+5+9+14)</v>
      </c>
      <c r="C43" s="400"/>
      <c r="D43" s="400"/>
      <c r="E43" s="400"/>
      <c r="F43" s="400"/>
      <c r="G43" s="400"/>
      <c r="H43" s="400"/>
      <c r="I43" s="400"/>
      <c r="J43" s="400" t="str">
        <f>E87</f>
        <v>D断面計(10+11+12+14+1+5+9+14)</v>
      </c>
      <c r="K43" s="400"/>
      <c r="L43" s="400"/>
      <c r="M43" s="400"/>
      <c r="N43" s="400"/>
      <c r="O43" s="400"/>
      <c r="P43" s="400"/>
      <c r="Q43" s="400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00" t="str">
        <f>E103</f>
        <v>交差点計(1+2+3+4+5+6+7+8+9+10+11+12+13+14)</v>
      </c>
      <c r="C69" s="400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0"/>
      <c r="O69" s="400"/>
      <c r="P69" s="400"/>
      <c r="Q69" s="400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98"/>
      <c r="V71" s="398"/>
      <c r="W71" s="398"/>
      <c r="X71" s="398"/>
      <c r="Y71" s="398"/>
      <c r="Z71" s="398"/>
      <c r="AA71" s="398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636</v>
      </c>
      <c r="F73" s="23">
        <v>140</v>
      </c>
      <c r="G73" s="23">
        <v>29</v>
      </c>
      <c r="H73" s="23">
        <v>4</v>
      </c>
      <c r="I73" s="23">
        <f t="shared" ref="I73:I84" si="0">SUM(E73:F73)</f>
        <v>776</v>
      </c>
      <c r="J73" s="23">
        <f t="shared" ref="J73:J84" si="1">SUM(G73:H73)</f>
        <v>33</v>
      </c>
      <c r="K73" s="23">
        <f>SUM(I73,J73)</f>
        <v>809</v>
      </c>
      <c r="L73" s="25">
        <f>IF(K73=0,0,ROUND(J73/K73*100,1))</f>
        <v>4.0999999999999996</v>
      </c>
      <c r="M73" s="59">
        <f>IF(K73=0,0,ROUND(K73/K$85*100,1))</f>
        <v>13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480</v>
      </c>
      <c r="F74" s="24">
        <v>82</v>
      </c>
      <c r="G74" s="24">
        <v>59</v>
      </c>
      <c r="H74" s="24">
        <v>5</v>
      </c>
      <c r="I74" s="24">
        <f t="shared" si="0"/>
        <v>562</v>
      </c>
      <c r="J74" s="24">
        <f t="shared" si="1"/>
        <v>64</v>
      </c>
      <c r="K74" s="24">
        <f t="shared" ref="K74:K84" si="2">SUM(I74,J74)</f>
        <v>626</v>
      </c>
      <c r="L74" s="26">
        <f t="shared" ref="L74:L84" si="3">IF(K74=0,0,ROUND(J74/K74*100,1))</f>
        <v>10.199999999999999</v>
      </c>
      <c r="M74" s="60">
        <f t="shared" ref="M74:M84" si="4">IF(K74=0,0,ROUND(K74/K$85*100,1))</f>
        <v>10.1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395</v>
      </c>
      <c r="F75" s="24">
        <v>82</v>
      </c>
      <c r="G75" s="24">
        <v>75</v>
      </c>
      <c r="H75" s="24">
        <v>3</v>
      </c>
      <c r="I75" s="24">
        <f t="shared" si="0"/>
        <v>477</v>
      </c>
      <c r="J75" s="24">
        <f t="shared" si="1"/>
        <v>78</v>
      </c>
      <c r="K75" s="24">
        <f t="shared" si="2"/>
        <v>555</v>
      </c>
      <c r="L75" s="26">
        <f t="shared" si="3"/>
        <v>14.1</v>
      </c>
      <c r="M75" s="60">
        <f t="shared" si="4"/>
        <v>8.9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357</v>
      </c>
      <c r="F76" s="24">
        <v>76</v>
      </c>
      <c r="G76" s="24">
        <v>60</v>
      </c>
      <c r="H76" s="24">
        <v>0</v>
      </c>
      <c r="I76" s="24">
        <f t="shared" si="0"/>
        <v>433</v>
      </c>
      <c r="J76" s="24">
        <f t="shared" si="1"/>
        <v>60</v>
      </c>
      <c r="K76" s="24">
        <f t="shared" si="2"/>
        <v>493</v>
      </c>
      <c r="L76" s="26">
        <f t="shared" si="3"/>
        <v>12.2</v>
      </c>
      <c r="M76" s="60">
        <f t="shared" si="4"/>
        <v>7.9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356</v>
      </c>
      <c r="F77" s="24">
        <v>81</v>
      </c>
      <c r="G77" s="24">
        <v>72</v>
      </c>
      <c r="H77" s="24">
        <v>3</v>
      </c>
      <c r="I77" s="24">
        <f t="shared" si="0"/>
        <v>437</v>
      </c>
      <c r="J77" s="24">
        <f t="shared" si="1"/>
        <v>75</v>
      </c>
      <c r="K77" s="24">
        <f t="shared" si="2"/>
        <v>512</v>
      </c>
      <c r="L77" s="26">
        <f t="shared" si="3"/>
        <v>14.6</v>
      </c>
      <c r="M77" s="60">
        <f t="shared" si="4"/>
        <v>8.1999999999999993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362</v>
      </c>
      <c r="F78" s="24">
        <v>72</v>
      </c>
      <c r="G78" s="24">
        <v>51</v>
      </c>
      <c r="H78" s="24">
        <v>3</v>
      </c>
      <c r="I78" s="24">
        <f t="shared" si="0"/>
        <v>434</v>
      </c>
      <c r="J78" s="24">
        <f t="shared" si="1"/>
        <v>54</v>
      </c>
      <c r="K78" s="24">
        <f t="shared" si="2"/>
        <v>488</v>
      </c>
      <c r="L78" s="26">
        <f t="shared" si="3"/>
        <v>11.1</v>
      </c>
      <c r="M78" s="60">
        <f t="shared" si="4"/>
        <v>7.9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264</v>
      </c>
      <c r="F79" s="24">
        <v>80</v>
      </c>
      <c r="G79" s="24">
        <v>64</v>
      </c>
      <c r="H79" s="24">
        <v>4</v>
      </c>
      <c r="I79" s="24">
        <f t="shared" si="0"/>
        <v>344</v>
      </c>
      <c r="J79" s="24">
        <f t="shared" si="1"/>
        <v>68</v>
      </c>
      <c r="K79" s="24">
        <f t="shared" si="2"/>
        <v>412</v>
      </c>
      <c r="L79" s="26">
        <f t="shared" si="3"/>
        <v>16.5</v>
      </c>
      <c r="M79" s="60">
        <f t="shared" si="4"/>
        <v>6.6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296</v>
      </c>
      <c r="F80" s="24">
        <v>77</v>
      </c>
      <c r="G80" s="24">
        <v>56</v>
      </c>
      <c r="H80" s="24">
        <v>3</v>
      </c>
      <c r="I80" s="24">
        <f t="shared" si="0"/>
        <v>373</v>
      </c>
      <c r="J80" s="24">
        <f t="shared" si="1"/>
        <v>59</v>
      </c>
      <c r="K80" s="24">
        <f t="shared" si="2"/>
        <v>432</v>
      </c>
      <c r="L80" s="26">
        <f t="shared" si="3"/>
        <v>13.7</v>
      </c>
      <c r="M80" s="60">
        <f t="shared" si="4"/>
        <v>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297</v>
      </c>
      <c r="F81" s="24">
        <v>67</v>
      </c>
      <c r="G81" s="24">
        <v>49</v>
      </c>
      <c r="H81" s="24">
        <v>4</v>
      </c>
      <c r="I81" s="24">
        <f t="shared" si="0"/>
        <v>364</v>
      </c>
      <c r="J81" s="24">
        <f t="shared" si="1"/>
        <v>53</v>
      </c>
      <c r="K81" s="24">
        <f t="shared" si="2"/>
        <v>417</v>
      </c>
      <c r="L81" s="26">
        <f t="shared" si="3"/>
        <v>12.7</v>
      </c>
      <c r="M81" s="60">
        <f t="shared" si="4"/>
        <v>6.7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361</v>
      </c>
      <c r="F82" s="24">
        <v>78</v>
      </c>
      <c r="G82" s="24">
        <v>40</v>
      </c>
      <c r="H82" s="24">
        <v>2</v>
      </c>
      <c r="I82" s="24">
        <f t="shared" si="0"/>
        <v>439</v>
      </c>
      <c r="J82" s="24">
        <f t="shared" si="1"/>
        <v>42</v>
      </c>
      <c r="K82" s="24">
        <f t="shared" si="2"/>
        <v>481</v>
      </c>
      <c r="L82" s="26">
        <f t="shared" si="3"/>
        <v>8.6999999999999993</v>
      </c>
      <c r="M82" s="60">
        <f t="shared" si="4"/>
        <v>7.7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435</v>
      </c>
      <c r="F83" s="24">
        <v>64</v>
      </c>
      <c r="G83" s="24">
        <v>29</v>
      </c>
      <c r="H83" s="24">
        <v>3</v>
      </c>
      <c r="I83" s="24">
        <f t="shared" si="0"/>
        <v>499</v>
      </c>
      <c r="J83" s="24">
        <f t="shared" si="1"/>
        <v>32</v>
      </c>
      <c r="K83" s="24">
        <f t="shared" si="2"/>
        <v>531</v>
      </c>
      <c r="L83" s="26">
        <f t="shared" si="3"/>
        <v>6</v>
      </c>
      <c r="M83" s="60">
        <f t="shared" si="4"/>
        <v>8.5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388</v>
      </c>
      <c r="F84" s="24">
        <v>54</v>
      </c>
      <c r="G84" s="24">
        <v>12</v>
      </c>
      <c r="H84" s="24">
        <v>1</v>
      </c>
      <c r="I84" s="24">
        <f t="shared" si="0"/>
        <v>442</v>
      </c>
      <c r="J84" s="24">
        <f t="shared" si="1"/>
        <v>13</v>
      </c>
      <c r="K84" s="24">
        <f t="shared" si="2"/>
        <v>455</v>
      </c>
      <c r="L84" s="26">
        <f t="shared" si="3"/>
        <v>2.9</v>
      </c>
      <c r="M84" s="60">
        <f t="shared" si="4"/>
        <v>7.3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4627</v>
      </c>
      <c r="F85" s="5">
        <f t="shared" si="5"/>
        <v>953</v>
      </c>
      <c r="G85" s="5">
        <f t="shared" si="5"/>
        <v>596</v>
      </c>
      <c r="H85" s="5">
        <f t="shared" si="5"/>
        <v>35</v>
      </c>
      <c r="I85" s="5">
        <f t="shared" si="5"/>
        <v>5580</v>
      </c>
      <c r="J85" s="5">
        <f t="shared" si="5"/>
        <v>631</v>
      </c>
      <c r="K85" s="5">
        <f t="shared" si="5"/>
        <v>6211</v>
      </c>
      <c r="L85" s="51">
        <f>IF(K85=0,0,ROUND(J85/K85*100,1))</f>
        <v>10.199999999999999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98"/>
      <c r="V87" s="398"/>
      <c r="W87" s="398"/>
      <c r="X87" s="398"/>
      <c r="Y87" s="398"/>
      <c r="Z87" s="398"/>
      <c r="AA87" s="398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1105</v>
      </c>
      <c r="F89" s="23">
        <v>235</v>
      </c>
      <c r="G89" s="23">
        <v>99</v>
      </c>
      <c r="H89" s="23">
        <v>7</v>
      </c>
      <c r="I89" s="23">
        <f t="shared" ref="I89:I100" si="6">SUM(E89:F89)</f>
        <v>1340</v>
      </c>
      <c r="J89" s="23">
        <f t="shared" ref="J89:J100" si="7">SUM(G89:H89)</f>
        <v>106</v>
      </c>
      <c r="K89" s="23">
        <f>SUM(I89,J89)</f>
        <v>1446</v>
      </c>
      <c r="L89" s="25">
        <f>IF(K89=0,0,ROUND(J89/K89*100,1))</f>
        <v>7.3</v>
      </c>
      <c r="M89" s="59">
        <f>IF(K89=0,0,ROUND(K89/K$101*100,1))</f>
        <v>11.9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832</v>
      </c>
      <c r="F90" s="24">
        <v>179</v>
      </c>
      <c r="G90" s="24">
        <v>110</v>
      </c>
      <c r="H90" s="24">
        <v>9</v>
      </c>
      <c r="I90" s="24">
        <f t="shared" si="6"/>
        <v>1011</v>
      </c>
      <c r="J90" s="24">
        <f t="shared" si="7"/>
        <v>119</v>
      </c>
      <c r="K90" s="24">
        <f t="shared" ref="K90:K100" si="8">SUM(I90,J90)</f>
        <v>1130</v>
      </c>
      <c r="L90" s="26">
        <f t="shared" ref="L90:L101" si="9">IF(K90=0,0,ROUND(J90/K90*100,1))</f>
        <v>10.5</v>
      </c>
      <c r="M90" s="60">
        <f t="shared" ref="M90:M101" si="10">IF(K90=0,0,ROUND(K90/K$101*100,1))</f>
        <v>9.3000000000000007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654</v>
      </c>
      <c r="F91" s="24">
        <v>148</v>
      </c>
      <c r="G91" s="24">
        <v>124</v>
      </c>
      <c r="H91" s="24">
        <v>4</v>
      </c>
      <c r="I91" s="24">
        <f t="shared" si="6"/>
        <v>802</v>
      </c>
      <c r="J91" s="24">
        <f t="shared" si="7"/>
        <v>128</v>
      </c>
      <c r="K91" s="24">
        <f t="shared" si="8"/>
        <v>930</v>
      </c>
      <c r="L91" s="26">
        <f t="shared" si="9"/>
        <v>13.8</v>
      </c>
      <c r="M91" s="60">
        <f t="shared" si="10"/>
        <v>7.6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563</v>
      </c>
      <c r="F92" s="24">
        <v>139</v>
      </c>
      <c r="G92" s="24">
        <v>137</v>
      </c>
      <c r="H92" s="24">
        <v>2</v>
      </c>
      <c r="I92" s="24">
        <f t="shared" si="6"/>
        <v>702</v>
      </c>
      <c r="J92" s="24">
        <f t="shared" si="7"/>
        <v>139</v>
      </c>
      <c r="K92" s="24">
        <f t="shared" si="8"/>
        <v>841</v>
      </c>
      <c r="L92" s="26">
        <f t="shared" si="9"/>
        <v>16.5</v>
      </c>
      <c r="M92" s="60">
        <f t="shared" si="10"/>
        <v>6.9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531</v>
      </c>
      <c r="F93" s="24">
        <v>149</v>
      </c>
      <c r="G93" s="24">
        <v>133</v>
      </c>
      <c r="H93" s="24">
        <v>5</v>
      </c>
      <c r="I93" s="24">
        <f t="shared" si="6"/>
        <v>680</v>
      </c>
      <c r="J93" s="24">
        <f t="shared" si="7"/>
        <v>138</v>
      </c>
      <c r="K93" s="24">
        <f t="shared" si="8"/>
        <v>818</v>
      </c>
      <c r="L93" s="26">
        <f t="shared" si="9"/>
        <v>16.899999999999999</v>
      </c>
      <c r="M93" s="60">
        <f t="shared" si="10"/>
        <v>6.7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618</v>
      </c>
      <c r="F94" s="24">
        <v>124</v>
      </c>
      <c r="G94" s="24">
        <v>96</v>
      </c>
      <c r="H94" s="24">
        <v>6</v>
      </c>
      <c r="I94" s="24">
        <f t="shared" si="6"/>
        <v>742</v>
      </c>
      <c r="J94" s="24">
        <f t="shared" si="7"/>
        <v>102</v>
      </c>
      <c r="K94" s="24">
        <f t="shared" si="8"/>
        <v>844</v>
      </c>
      <c r="L94" s="26">
        <f t="shared" si="9"/>
        <v>12.1</v>
      </c>
      <c r="M94" s="60">
        <f t="shared" si="10"/>
        <v>6.9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503</v>
      </c>
      <c r="F95" s="24">
        <v>133</v>
      </c>
      <c r="G95" s="24">
        <v>127</v>
      </c>
      <c r="H95" s="24">
        <v>7</v>
      </c>
      <c r="I95" s="24">
        <f t="shared" si="6"/>
        <v>636</v>
      </c>
      <c r="J95" s="24">
        <f t="shared" si="7"/>
        <v>134</v>
      </c>
      <c r="K95" s="24">
        <f t="shared" si="8"/>
        <v>770</v>
      </c>
      <c r="L95" s="26">
        <f t="shared" si="9"/>
        <v>17.399999999999999</v>
      </c>
      <c r="M95" s="60">
        <f t="shared" si="10"/>
        <v>6.3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630</v>
      </c>
      <c r="F96" s="24">
        <v>166</v>
      </c>
      <c r="G96" s="24">
        <v>102</v>
      </c>
      <c r="H96" s="24">
        <v>7</v>
      </c>
      <c r="I96" s="24">
        <f t="shared" si="6"/>
        <v>796</v>
      </c>
      <c r="J96" s="24">
        <f t="shared" si="7"/>
        <v>109</v>
      </c>
      <c r="K96" s="24">
        <f t="shared" si="8"/>
        <v>905</v>
      </c>
      <c r="L96" s="26">
        <f t="shared" si="9"/>
        <v>12</v>
      </c>
      <c r="M96" s="60">
        <f t="shared" si="10"/>
        <v>7.4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686</v>
      </c>
      <c r="F97" s="24">
        <v>137</v>
      </c>
      <c r="G97" s="24">
        <v>100</v>
      </c>
      <c r="H97" s="24">
        <v>13</v>
      </c>
      <c r="I97" s="24">
        <f t="shared" si="6"/>
        <v>823</v>
      </c>
      <c r="J97" s="24">
        <f t="shared" si="7"/>
        <v>113</v>
      </c>
      <c r="K97" s="24">
        <f t="shared" si="8"/>
        <v>936</v>
      </c>
      <c r="L97" s="26">
        <f t="shared" si="9"/>
        <v>12.1</v>
      </c>
      <c r="M97" s="60">
        <f t="shared" si="10"/>
        <v>7.7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796</v>
      </c>
      <c r="F98" s="24">
        <v>176</v>
      </c>
      <c r="G98" s="24">
        <v>84</v>
      </c>
      <c r="H98" s="24">
        <v>9</v>
      </c>
      <c r="I98" s="24">
        <f t="shared" si="6"/>
        <v>972</v>
      </c>
      <c r="J98" s="24">
        <f t="shared" si="7"/>
        <v>93</v>
      </c>
      <c r="K98" s="24">
        <f t="shared" si="8"/>
        <v>1065</v>
      </c>
      <c r="L98" s="26">
        <f t="shared" si="9"/>
        <v>8.6999999999999993</v>
      </c>
      <c r="M98" s="60">
        <f t="shared" si="10"/>
        <v>8.8000000000000007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1032</v>
      </c>
      <c r="F99" s="24">
        <v>172</v>
      </c>
      <c r="G99" s="24">
        <v>56</v>
      </c>
      <c r="H99" s="24">
        <v>6</v>
      </c>
      <c r="I99" s="24">
        <f t="shared" si="6"/>
        <v>1204</v>
      </c>
      <c r="J99" s="24">
        <f t="shared" si="7"/>
        <v>62</v>
      </c>
      <c r="K99" s="24">
        <f t="shared" si="8"/>
        <v>1266</v>
      </c>
      <c r="L99" s="26">
        <f t="shared" si="9"/>
        <v>4.9000000000000004</v>
      </c>
      <c r="M99" s="60">
        <f t="shared" si="10"/>
        <v>10.4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1037</v>
      </c>
      <c r="F100" s="24">
        <v>134</v>
      </c>
      <c r="G100" s="24">
        <v>42</v>
      </c>
      <c r="H100" s="24">
        <v>6</v>
      </c>
      <c r="I100" s="24">
        <f t="shared" si="6"/>
        <v>1171</v>
      </c>
      <c r="J100" s="24">
        <f t="shared" si="7"/>
        <v>48</v>
      </c>
      <c r="K100" s="24">
        <f t="shared" si="8"/>
        <v>1219</v>
      </c>
      <c r="L100" s="26">
        <f t="shared" si="9"/>
        <v>3.9</v>
      </c>
      <c r="M100" s="60">
        <f t="shared" si="10"/>
        <v>10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8987</v>
      </c>
      <c r="F101" s="5">
        <f t="shared" si="11"/>
        <v>1892</v>
      </c>
      <c r="G101" s="5">
        <f t="shared" si="11"/>
        <v>1210</v>
      </c>
      <c r="H101" s="5">
        <f t="shared" si="11"/>
        <v>81</v>
      </c>
      <c r="I101" s="5">
        <f t="shared" si="11"/>
        <v>10879</v>
      </c>
      <c r="J101" s="5">
        <f t="shared" si="11"/>
        <v>1291</v>
      </c>
      <c r="K101" s="5">
        <f t="shared" si="11"/>
        <v>12170</v>
      </c>
      <c r="L101" s="51">
        <f t="shared" si="9"/>
        <v>10.6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98"/>
      <c r="V103" s="398"/>
      <c r="W103" s="398"/>
      <c r="X103" s="398"/>
      <c r="Y103" s="398"/>
      <c r="Z103" s="398"/>
      <c r="AA103" s="398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2565</v>
      </c>
      <c r="F105" s="23">
        <v>395</v>
      </c>
      <c r="G105" s="23">
        <v>128</v>
      </c>
      <c r="H105" s="23">
        <v>23</v>
      </c>
      <c r="I105" s="23">
        <f t="shared" ref="I105:I116" si="12">SUM(E105:F105)</f>
        <v>2960</v>
      </c>
      <c r="J105" s="23">
        <f t="shared" ref="J105:J116" si="13">SUM(G105:H105)</f>
        <v>151</v>
      </c>
      <c r="K105" s="23">
        <f>SUM(I105,J105)</f>
        <v>3111</v>
      </c>
      <c r="L105" s="25">
        <f t="shared" ref="L105:L117" si="14">IF(K105=0,0,ROUND(J105/K105*100,1))</f>
        <v>4.9000000000000004</v>
      </c>
      <c r="M105" s="59">
        <f>IF(K105=0,0,ROUND(K105/K$117*100,1))</f>
        <v>10.8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2043</v>
      </c>
      <c r="F106" s="24">
        <v>333</v>
      </c>
      <c r="G106" s="24">
        <v>159</v>
      </c>
      <c r="H106" s="24">
        <v>30</v>
      </c>
      <c r="I106" s="24">
        <f t="shared" si="12"/>
        <v>2376</v>
      </c>
      <c r="J106" s="24">
        <f t="shared" si="13"/>
        <v>189</v>
      </c>
      <c r="K106" s="24">
        <f t="shared" ref="K106:K116" si="15">SUM(I106,J106)</f>
        <v>2565</v>
      </c>
      <c r="L106" s="26">
        <f t="shared" si="14"/>
        <v>7.4</v>
      </c>
      <c r="M106" s="60">
        <f t="shared" ref="M106:M117" si="16">IF(K106=0,0,ROUND(K106/K$117*100,1))</f>
        <v>8.9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1738</v>
      </c>
      <c r="F107" s="24">
        <v>336</v>
      </c>
      <c r="G107" s="24">
        <v>193</v>
      </c>
      <c r="H107" s="24">
        <v>22</v>
      </c>
      <c r="I107" s="24">
        <f t="shared" si="12"/>
        <v>2074</v>
      </c>
      <c r="J107" s="24">
        <f t="shared" si="13"/>
        <v>215</v>
      </c>
      <c r="K107" s="24">
        <f t="shared" si="15"/>
        <v>2289</v>
      </c>
      <c r="L107" s="26">
        <f t="shared" si="14"/>
        <v>9.4</v>
      </c>
      <c r="M107" s="60">
        <f t="shared" si="16"/>
        <v>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1620</v>
      </c>
      <c r="F108" s="24">
        <v>317</v>
      </c>
      <c r="G108" s="24">
        <v>185</v>
      </c>
      <c r="H108" s="24">
        <v>9</v>
      </c>
      <c r="I108" s="24">
        <f t="shared" si="12"/>
        <v>1937</v>
      </c>
      <c r="J108" s="24">
        <f t="shared" si="13"/>
        <v>194</v>
      </c>
      <c r="K108" s="24">
        <f t="shared" si="15"/>
        <v>2131</v>
      </c>
      <c r="L108" s="26">
        <f t="shared" si="14"/>
        <v>9.1</v>
      </c>
      <c r="M108" s="60">
        <f t="shared" si="16"/>
        <v>7.4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1494</v>
      </c>
      <c r="F109" s="24">
        <v>320</v>
      </c>
      <c r="G109" s="24">
        <v>192</v>
      </c>
      <c r="H109" s="24">
        <v>14</v>
      </c>
      <c r="I109" s="24">
        <f t="shared" si="12"/>
        <v>1814</v>
      </c>
      <c r="J109" s="24">
        <f t="shared" si="13"/>
        <v>206</v>
      </c>
      <c r="K109" s="24">
        <f t="shared" si="15"/>
        <v>2020</v>
      </c>
      <c r="L109" s="26">
        <f t="shared" si="14"/>
        <v>10.199999999999999</v>
      </c>
      <c r="M109" s="60">
        <f t="shared" si="16"/>
        <v>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1732</v>
      </c>
      <c r="F110" s="24">
        <v>312</v>
      </c>
      <c r="G110" s="24">
        <v>147</v>
      </c>
      <c r="H110" s="24">
        <v>16</v>
      </c>
      <c r="I110" s="24">
        <f t="shared" si="12"/>
        <v>2044</v>
      </c>
      <c r="J110" s="24">
        <f t="shared" si="13"/>
        <v>163</v>
      </c>
      <c r="K110" s="24">
        <f t="shared" si="15"/>
        <v>2207</v>
      </c>
      <c r="L110" s="26">
        <f t="shared" si="14"/>
        <v>7.4</v>
      </c>
      <c r="M110" s="60">
        <f t="shared" si="16"/>
        <v>7.7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1520</v>
      </c>
      <c r="F111" s="24">
        <v>295</v>
      </c>
      <c r="G111" s="24">
        <v>172</v>
      </c>
      <c r="H111" s="24">
        <v>19</v>
      </c>
      <c r="I111" s="24">
        <f t="shared" si="12"/>
        <v>1815</v>
      </c>
      <c r="J111" s="24">
        <f t="shared" si="13"/>
        <v>191</v>
      </c>
      <c r="K111" s="24">
        <f t="shared" si="15"/>
        <v>2006</v>
      </c>
      <c r="L111" s="26">
        <f t="shared" si="14"/>
        <v>9.5</v>
      </c>
      <c r="M111" s="60">
        <f t="shared" si="16"/>
        <v>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1628</v>
      </c>
      <c r="F112" s="24">
        <v>338</v>
      </c>
      <c r="G112" s="24">
        <v>132</v>
      </c>
      <c r="H112" s="24">
        <v>20</v>
      </c>
      <c r="I112" s="24">
        <f t="shared" si="12"/>
        <v>1966</v>
      </c>
      <c r="J112" s="24">
        <f t="shared" si="13"/>
        <v>152</v>
      </c>
      <c r="K112" s="24">
        <f t="shared" si="15"/>
        <v>2118</v>
      </c>
      <c r="L112" s="26">
        <f t="shared" si="14"/>
        <v>7.2</v>
      </c>
      <c r="M112" s="60">
        <f t="shared" si="16"/>
        <v>7.4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1787</v>
      </c>
      <c r="F113" s="24">
        <v>330</v>
      </c>
      <c r="G113" s="24">
        <v>131</v>
      </c>
      <c r="H113" s="24">
        <v>26</v>
      </c>
      <c r="I113" s="24">
        <f t="shared" si="12"/>
        <v>2117</v>
      </c>
      <c r="J113" s="24">
        <f t="shared" si="13"/>
        <v>157</v>
      </c>
      <c r="K113" s="24">
        <f t="shared" si="15"/>
        <v>2274</v>
      </c>
      <c r="L113" s="26">
        <f t="shared" si="14"/>
        <v>6.9</v>
      </c>
      <c r="M113" s="60">
        <f t="shared" si="16"/>
        <v>7.9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2021</v>
      </c>
      <c r="F114" s="24">
        <v>368</v>
      </c>
      <c r="G114" s="24">
        <v>111</v>
      </c>
      <c r="H114" s="24">
        <v>23</v>
      </c>
      <c r="I114" s="24">
        <f t="shared" si="12"/>
        <v>2389</v>
      </c>
      <c r="J114" s="24">
        <f t="shared" si="13"/>
        <v>134</v>
      </c>
      <c r="K114" s="24">
        <f t="shared" si="15"/>
        <v>2523</v>
      </c>
      <c r="L114" s="26">
        <f t="shared" si="14"/>
        <v>5.3</v>
      </c>
      <c r="M114" s="60">
        <f t="shared" si="16"/>
        <v>8.8000000000000007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2323</v>
      </c>
      <c r="F115" s="24">
        <v>332</v>
      </c>
      <c r="G115" s="24">
        <v>72</v>
      </c>
      <c r="H115" s="24">
        <v>18</v>
      </c>
      <c r="I115" s="24">
        <f t="shared" si="12"/>
        <v>2655</v>
      </c>
      <c r="J115" s="24">
        <f t="shared" si="13"/>
        <v>90</v>
      </c>
      <c r="K115" s="24">
        <f t="shared" si="15"/>
        <v>2745</v>
      </c>
      <c r="L115" s="26">
        <f t="shared" si="14"/>
        <v>3.3</v>
      </c>
      <c r="M115" s="60">
        <f t="shared" si="16"/>
        <v>9.5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2424</v>
      </c>
      <c r="F116" s="24">
        <v>296</v>
      </c>
      <c r="G116" s="24">
        <v>54</v>
      </c>
      <c r="H116" s="24">
        <v>17</v>
      </c>
      <c r="I116" s="24">
        <f t="shared" si="12"/>
        <v>2720</v>
      </c>
      <c r="J116" s="24">
        <f t="shared" si="13"/>
        <v>71</v>
      </c>
      <c r="K116" s="24">
        <f t="shared" si="15"/>
        <v>2791</v>
      </c>
      <c r="L116" s="26">
        <f t="shared" si="14"/>
        <v>2.5</v>
      </c>
      <c r="M116" s="60">
        <f t="shared" si="16"/>
        <v>9.6999999999999993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22895</v>
      </c>
      <c r="F117" s="5">
        <f t="shared" si="17"/>
        <v>3972</v>
      </c>
      <c r="G117" s="5">
        <f t="shared" si="17"/>
        <v>1676</v>
      </c>
      <c r="H117" s="5">
        <f t="shared" si="17"/>
        <v>237</v>
      </c>
      <c r="I117" s="5">
        <f t="shared" si="17"/>
        <v>26867</v>
      </c>
      <c r="J117" s="5">
        <f t="shared" si="17"/>
        <v>1913</v>
      </c>
      <c r="K117" s="5">
        <f t="shared" si="17"/>
        <v>28780</v>
      </c>
      <c r="L117" s="51">
        <f t="shared" si="14"/>
        <v>6.6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98"/>
      <c r="V119" s="398"/>
      <c r="W119" s="398"/>
      <c r="X119" s="398"/>
      <c r="Y119" s="398"/>
      <c r="Z119" s="398"/>
      <c r="AA119" s="398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204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160</v>
      </c>
      <c r="E15" s="256">
        <v>0</v>
      </c>
      <c r="F15" s="255">
        <v>3.3564814814814812E-4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160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170</v>
      </c>
      <c r="E16" s="205">
        <v>40</v>
      </c>
      <c r="F16" s="204">
        <v>1.3657407407407407E-3</v>
      </c>
      <c r="G16" s="240">
        <v>15</v>
      </c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130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200</v>
      </c>
      <c r="E17" s="242">
        <v>40</v>
      </c>
      <c r="F17" s="241">
        <v>1.3078703703703703E-3</v>
      </c>
      <c r="G17" s="240">
        <v>15</v>
      </c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160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170</v>
      </c>
      <c r="E18" s="205">
        <v>10</v>
      </c>
      <c r="F18" s="204">
        <v>1.2268518518518518E-3</v>
      </c>
      <c r="G18" s="240">
        <v>15</v>
      </c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160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210</v>
      </c>
      <c r="E19" s="242">
        <v>50</v>
      </c>
      <c r="F19" s="241">
        <v>1.6550925925925926E-3</v>
      </c>
      <c r="G19" s="240">
        <v>15</v>
      </c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160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220</v>
      </c>
      <c r="E20" s="237">
        <v>70</v>
      </c>
      <c r="F20" s="236">
        <v>1.5856481481481481E-3</v>
      </c>
      <c r="G20" s="235">
        <v>15</v>
      </c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150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190</v>
      </c>
      <c r="E21" s="248">
        <v>0</v>
      </c>
      <c r="F21" s="247">
        <v>4.2824074074074075E-4</v>
      </c>
      <c r="G21" s="246"/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190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200</v>
      </c>
      <c r="E22" s="205">
        <v>10</v>
      </c>
      <c r="F22" s="204">
        <v>4.861111111111111E-4</v>
      </c>
      <c r="G22" s="240">
        <v>15</v>
      </c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190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210</v>
      </c>
      <c r="E23" s="242">
        <v>0</v>
      </c>
      <c r="F23" s="241">
        <v>4.9768518518518521E-4</v>
      </c>
      <c r="G23" s="240"/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210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140</v>
      </c>
      <c r="E24" s="205">
        <v>0</v>
      </c>
      <c r="F24" s="204">
        <v>1.3888888888888889E-4</v>
      </c>
      <c r="G24" s="240"/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140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100</v>
      </c>
      <c r="E25" s="242">
        <v>0</v>
      </c>
      <c r="F25" s="241">
        <v>1.9675925925925926E-4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100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170</v>
      </c>
      <c r="E26" s="237">
        <v>0</v>
      </c>
      <c r="F26" s="236">
        <v>3.9351851851851852E-4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170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70</v>
      </c>
      <c r="E27" s="225">
        <v>0</v>
      </c>
      <c r="F27" s="224">
        <v>1.8518518518518518E-4</v>
      </c>
      <c r="G27" s="223"/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70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120</v>
      </c>
      <c r="E28" s="219">
        <v>0</v>
      </c>
      <c r="F28" s="218">
        <v>3.8194444444444446E-4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120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130</v>
      </c>
      <c r="E29" s="225">
        <v>0</v>
      </c>
      <c r="F29" s="224">
        <v>4.6296296296296298E-4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130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230</v>
      </c>
      <c r="E30" s="225">
        <v>20</v>
      </c>
      <c r="F30" s="224">
        <v>1.1458333333333333E-3</v>
      </c>
      <c r="G30" s="227">
        <v>15</v>
      </c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210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170</v>
      </c>
      <c r="E31" s="225">
        <v>0</v>
      </c>
      <c r="F31" s="224">
        <v>4.9768518518518521E-4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170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120</v>
      </c>
      <c r="E32" s="225">
        <v>0</v>
      </c>
      <c r="F32" s="224">
        <v>3.9351851851851852E-4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120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130</v>
      </c>
      <c r="E33" s="225">
        <v>0</v>
      </c>
      <c r="F33" s="224">
        <v>3.4722222222222224E-4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130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270</v>
      </c>
      <c r="E34" s="219">
        <v>40</v>
      </c>
      <c r="F34" s="218">
        <v>1.4351851851851852E-3</v>
      </c>
      <c r="G34" s="217">
        <v>15</v>
      </c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230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250</v>
      </c>
      <c r="E35" s="211">
        <v>0</v>
      </c>
      <c r="F35" s="210">
        <v>4.1666666666666669E-4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250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270</v>
      </c>
      <c r="E36" s="205">
        <v>0</v>
      </c>
      <c r="F36" s="204">
        <v>2.0717592592592593E-3</v>
      </c>
      <c r="G36" s="203"/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270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210</v>
      </c>
      <c r="E37" s="205">
        <v>50</v>
      </c>
      <c r="F37" s="204">
        <v>1.5856481481481481E-3</v>
      </c>
      <c r="G37" s="203">
        <v>15</v>
      </c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160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270</v>
      </c>
      <c r="E38" s="205">
        <v>0</v>
      </c>
      <c r="F38" s="204">
        <v>1.9675925925925928E-3</v>
      </c>
      <c r="G38" s="203"/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270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260</v>
      </c>
      <c r="E39" s="205">
        <v>0</v>
      </c>
      <c r="F39" s="204">
        <v>9.0277777777777784E-4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260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270</v>
      </c>
      <c r="E40" s="199">
        <v>0</v>
      </c>
      <c r="F40" s="198">
        <v>1.0069444444444444E-3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270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280</v>
      </c>
      <c r="E41" s="211">
        <v>140</v>
      </c>
      <c r="F41" s="210">
        <v>1.4930555555555556E-3</v>
      </c>
      <c r="G41" s="209">
        <v>15</v>
      </c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140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270</v>
      </c>
      <c r="E42" s="205">
        <v>40</v>
      </c>
      <c r="F42" s="204">
        <v>1.9328703703703704E-3</v>
      </c>
      <c r="G42" s="203">
        <v>15</v>
      </c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230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260</v>
      </c>
      <c r="E43" s="205">
        <v>20</v>
      </c>
      <c r="F43" s="204">
        <v>1.5277777777777779E-3</v>
      </c>
      <c r="G43" s="203">
        <v>15</v>
      </c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240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270</v>
      </c>
      <c r="E44" s="205">
        <v>0</v>
      </c>
      <c r="F44" s="204">
        <v>1.0069444444444444E-3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270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260</v>
      </c>
      <c r="E45" s="205">
        <v>30</v>
      </c>
      <c r="F45" s="204">
        <v>1.1574074074074073E-3</v>
      </c>
      <c r="G45" s="203">
        <v>15</v>
      </c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230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280</v>
      </c>
      <c r="E46" s="199">
        <v>40</v>
      </c>
      <c r="F46" s="198">
        <v>1.4120370370370372E-3</v>
      </c>
      <c r="G46" s="197">
        <v>15</v>
      </c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240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7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214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125</v>
      </c>
      <c r="E15" s="256">
        <v>0</v>
      </c>
      <c r="F15" s="255">
        <v>4.3981481481481481E-4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125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90</v>
      </c>
      <c r="E16" s="205">
        <v>0</v>
      </c>
      <c r="F16" s="204">
        <v>3.8194444444444446E-4</v>
      </c>
      <c r="G16" s="240"/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90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100</v>
      </c>
      <c r="E17" s="242">
        <v>0</v>
      </c>
      <c r="F17" s="241">
        <v>4.0509259259259258E-4</v>
      </c>
      <c r="G17" s="240"/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100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80</v>
      </c>
      <c r="E18" s="205">
        <v>0</v>
      </c>
      <c r="F18" s="204">
        <v>3.4722222222222224E-4</v>
      </c>
      <c r="G18" s="240"/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80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120</v>
      </c>
      <c r="E19" s="242">
        <v>15</v>
      </c>
      <c r="F19" s="241">
        <v>1.6550925925925926E-3</v>
      </c>
      <c r="G19" s="240">
        <v>5</v>
      </c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105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95</v>
      </c>
      <c r="E20" s="237">
        <v>0</v>
      </c>
      <c r="F20" s="236">
        <v>4.1666666666666669E-4</v>
      </c>
      <c r="G20" s="235"/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95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65</v>
      </c>
      <c r="E21" s="248">
        <v>0</v>
      </c>
      <c r="F21" s="247">
        <v>3.1250000000000001E-4</v>
      </c>
      <c r="G21" s="246"/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65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100</v>
      </c>
      <c r="E22" s="205">
        <v>0</v>
      </c>
      <c r="F22" s="204">
        <v>3.7037037037037035E-4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100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125</v>
      </c>
      <c r="E23" s="242">
        <v>25</v>
      </c>
      <c r="F23" s="241">
        <v>1.4583333333333334E-3</v>
      </c>
      <c r="G23" s="240">
        <v>5</v>
      </c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100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80</v>
      </c>
      <c r="E24" s="205">
        <v>0</v>
      </c>
      <c r="F24" s="204">
        <v>3.9351851851851852E-4</v>
      </c>
      <c r="G24" s="240"/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80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90</v>
      </c>
      <c r="E25" s="242">
        <v>0</v>
      </c>
      <c r="F25" s="241">
        <v>2.7777777777777778E-4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90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70</v>
      </c>
      <c r="E26" s="237">
        <v>0</v>
      </c>
      <c r="F26" s="236">
        <v>2.3148148148148149E-4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70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55</v>
      </c>
      <c r="E27" s="225">
        <v>0</v>
      </c>
      <c r="F27" s="224">
        <v>2.5462962962962961E-4</v>
      </c>
      <c r="G27" s="223"/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55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80</v>
      </c>
      <c r="E28" s="219">
        <v>0</v>
      </c>
      <c r="F28" s="218">
        <v>3.0092592592592595E-4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80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60</v>
      </c>
      <c r="E29" s="225">
        <v>0</v>
      </c>
      <c r="F29" s="224">
        <v>2.7777777777777778E-4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60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25</v>
      </c>
      <c r="E30" s="225">
        <v>0</v>
      </c>
      <c r="F30" s="224">
        <v>1.5046296296296297E-4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25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30</v>
      </c>
      <c r="E31" s="225">
        <v>0</v>
      </c>
      <c r="F31" s="224">
        <v>1.0416666666666667E-4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30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55</v>
      </c>
      <c r="E32" s="225">
        <v>0</v>
      </c>
      <c r="F32" s="224">
        <v>2.7777777777777778E-4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55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55</v>
      </c>
      <c r="E33" s="225">
        <v>0</v>
      </c>
      <c r="F33" s="224">
        <v>1.7361111111111112E-4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55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15</v>
      </c>
      <c r="E34" s="219">
        <v>0</v>
      </c>
      <c r="F34" s="218">
        <v>1.1574074074074075E-4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15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15</v>
      </c>
      <c r="E35" s="211">
        <v>0</v>
      </c>
      <c r="F35" s="210">
        <v>1.0416666666666667E-4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15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95</v>
      </c>
      <c r="E36" s="205">
        <v>5</v>
      </c>
      <c r="F36" s="204">
        <v>1.4236111111111112E-3</v>
      </c>
      <c r="G36" s="203">
        <v>5</v>
      </c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90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110</v>
      </c>
      <c r="E37" s="205">
        <v>15</v>
      </c>
      <c r="F37" s="204">
        <v>1.5162037037037036E-3</v>
      </c>
      <c r="G37" s="203">
        <v>5</v>
      </c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95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110</v>
      </c>
      <c r="E38" s="205">
        <v>25</v>
      </c>
      <c r="F38" s="204">
        <v>1.701388888888889E-3</v>
      </c>
      <c r="G38" s="203">
        <v>5</v>
      </c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85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60</v>
      </c>
      <c r="E39" s="205">
        <v>0</v>
      </c>
      <c r="F39" s="204">
        <v>3.3564814814814812E-4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60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90</v>
      </c>
      <c r="E40" s="199">
        <v>0</v>
      </c>
      <c r="F40" s="198">
        <v>3.5879629629629629E-4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90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100</v>
      </c>
      <c r="E41" s="211">
        <v>0</v>
      </c>
      <c r="F41" s="210">
        <v>3.2407407407407406E-4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100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100</v>
      </c>
      <c r="E42" s="205">
        <v>5</v>
      </c>
      <c r="F42" s="204">
        <v>1.3541666666666667E-3</v>
      </c>
      <c r="G42" s="203">
        <v>5</v>
      </c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95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90</v>
      </c>
      <c r="E43" s="205">
        <v>5</v>
      </c>
      <c r="F43" s="204">
        <v>1.4467592592592594E-3</v>
      </c>
      <c r="G43" s="203">
        <v>5</v>
      </c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85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50</v>
      </c>
      <c r="E44" s="205">
        <v>0</v>
      </c>
      <c r="F44" s="204">
        <v>1.7361111111111112E-4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50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45</v>
      </c>
      <c r="E45" s="205">
        <v>0</v>
      </c>
      <c r="F45" s="204">
        <v>1.8518518518518518E-4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45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40</v>
      </c>
      <c r="E46" s="199">
        <v>0</v>
      </c>
      <c r="F46" s="198">
        <v>1.6203703703703703E-4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40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6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215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135</v>
      </c>
      <c r="E15" s="256">
        <v>30</v>
      </c>
      <c r="F15" s="255">
        <v>1.7824074074074075E-3</v>
      </c>
      <c r="G15" s="246">
        <v>2</v>
      </c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105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75</v>
      </c>
      <c r="E16" s="205">
        <v>0</v>
      </c>
      <c r="F16" s="204">
        <v>3.4722222222222224E-4</v>
      </c>
      <c r="G16" s="240"/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75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85</v>
      </c>
      <c r="E17" s="242">
        <v>0</v>
      </c>
      <c r="F17" s="241">
        <v>4.0509259259259258E-4</v>
      </c>
      <c r="G17" s="240"/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85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110</v>
      </c>
      <c r="E18" s="205">
        <v>10</v>
      </c>
      <c r="F18" s="204">
        <v>1.4004629629629629E-3</v>
      </c>
      <c r="G18" s="240">
        <v>2</v>
      </c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100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125</v>
      </c>
      <c r="E19" s="242">
        <v>30</v>
      </c>
      <c r="F19" s="241">
        <v>1.689814814814815E-3</v>
      </c>
      <c r="G19" s="240">
        <v>2</v>
      </c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95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195</v>
      </c>
      <c r="E20" s="237">
        <v>100</v>
      </c>
      <c r="F20" s="236">
        <v>1.8865740740740742E-3</v>
      </c>
      <c r="G20" s="235">
        <v>2</v>
      </c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95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100</v>
      </c>
      <c r="E21" s="248">
        <v>25</v>
      </c>
      <c r="F21" s="247">
        <v>1.701388888888889E-3</v>
      </c>
      <c r="G21" s="246">
        <v>2</v>
      </c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75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90</v>
      </c>
      <c r="E22" s="205">
        <v>0</v>
      </c>
      <c r="F22" s="204">
        <v>3.4722222222222224E-4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90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140</v>
      </c>
      <c r="E23" s="242">
        <v>30</v>
      </c>
      <c r="F23" s="241">
        <v>1.5393518518518519E-3</v>
      </c>
      <c r="G23" s="240">
        <v>2</v>
      </c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110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75</v>
      </c>
      <c r="E24" s="205">
        <v>0</v>
      </c>
      <c r="F24" s="204">
        <v>3.5879629629629629E-4</v>
      </c>
      <c r="G24" s="240"/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75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120</v>
      </c>
      <c r="E25" s="242">
        <v>0</v>
      </c>
      <c r="F25" s="241">
        <v>3.8194444444444446E-4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120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85</v>
      </c>
      <c r="E26" s="237">
        <v>0</v>
      </c>
      <c r="F26" s="236">
        <v>3.0092592592592595E-4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85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80</v>
      </c>
      <c r="E27" s="225">
        <v>5</v>
      </c>
      <c r="F27" s="224">
        <v>1.4814814814814816E-3</v>
      </c>
      <c r="G27" s="223">
        <v>2</v>
      </c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75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70</v>
      </c>
      <c r="E28" s="219">
        <v>0</v>
      </c>
      <c r="F28" s="218">
        <v>2.7777777777777778E-4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70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65</v>
      </c>
      <c r="E29" s="225">
        <v>0</v>
      </c>
      <c r="F29" s="224">
        <v>3.1250000000000001E-4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65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20</v>
      </c>
      <c r="E30" s="225">
        <v>0</v>
      </c>
      <c r="F30" s="224">
        <v>1.1574074074074075E-4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20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25</v>
      </c>
      <c r="E31" s="225">
        <v>0</v>
      </c>
      <c r="F31" s="224">
        <v>9.2592592592592588E-5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25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30</v>
      </c>
      <c r="E32" s="225">
        <v>0</v>
      </c>
      <c r="F32" s="224">
        <v>1.6203703703703703E-4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30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65</v>
      </c>
      <c r="E33" s="225">
        <v>0</v>
      </c>
      <c r="F33" s="224">
        <v>2.4305555555555555E-4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65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20</v>
      </c>
      <c r="E34" s="219">
        <v>0</v>
      </c>
      <c r="F34" s="218">
        <v>1.5046296296296297E-4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20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60</v>
      </c>
      <c r="E35" s="211">
        <v>5</v>
      </c>
      <c r="F35" s="210">
        <v>1.3657407407407407E-3</v>
      </c>
      <c r="G35" s="209">
        <v>2</v>
      </c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55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110</v>
      </c>
      <c r="E36" s="205">
        <v>10</v>
      </c>
      <c r="F36" s="204">
        <v>1.4467592592592594E-3</v>
      </c>
      <c r="G36" s="203">
        <v>2</v>
      </c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100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35</v>
      </c>
      <c r="E37" s="205">
        <v>0</v>
      </c>
      <c r="F37" s="204">
        <v>1.8518518518518518E-4</v>
      </c>
      <c r="G37" s="203"/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35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100</v>
      </c>
      <c r="E38" s="205">
        <v>5</v>
      </c>
      <c r="F38" s="204">
        <v>1.5972222222222223E-3</v>
      </c>
      <c r="G38" s="203">
        <v>2</v>
      </c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95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75</v>
      </c>
      <c r="E39" s="205">
        <v>0</v>
      </c>
      <c r="F39" s="204">
        <v>3.3564814814814812E-4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75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85</v>
      </c>
      <c r="E40" s="199">
        <v>0</v>
      </c>
      <c r="F40" s="198">
        <v>3.0092592592592595E-4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85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95</v>
      </c>
      <c r="E41" s="211">
        <v>0</v>
      </c>
      <c r="F41" s="210">
        <v>2.8935185185185184E-4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95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100</v>
      </c>
      <c r="E42" s="205">
        <v>5</v>
      </c>
      <c r="F42" s="204">
        <v>1.3657407407407407E-3</v>
      </c>
      <c r="G42" s="203">
        <v>2</v>
      </c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95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85</v>
      </c>
      <c r="E43" s="205">
        <v>0</v>
      </c>
      <c r="F43" s="204">
        <v>3.0092592592592595E-4</v>
      </c>
      <c r="G43" s="203"/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85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75</v>
      </c>
      <c r="E44" s="205">
        <v>0</v>
      </c>
      <c r="F44" s="204">
        <v>2.7777777777777778E-4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75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90</v>
      </c>
      <c r="E45" s="205">
        <v>10</v>
      </c>
      <c r="F45" s="204">
        <v>1.6203703703703705E-3</v>
      </c>
      <c r="G45" s="203">
        <v>2</v>
      </c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80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55</v>
      </c>
      <c r="E46" s="199">
        <v>0</v>
      </c>
      <c r="F46" s="198">
        <v>2.0833333333333335E-4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55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5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218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217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216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220</v>
      </c>
      <c r="E15" s="256">
        <v>45</v>
      </c>
      <c r="F15" s="255">
        <v>2.1527777777777778E-3</v>
      </c>
      <c r="G15" s="246">
        <v>4</v>
      </c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175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280</v>
      </c>
      <c r="E16" s="205">
        <v>80</v>
      </c>
      <c r="F16" s="204">
        <v>2.7893518518518519E-3</v>
      </c>
      <c r="G16" s="240">
        <v>4</v>
      </c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200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360</v>
      </c>
      <c r="E17" s="242">
        <v>140</v>
      </c>
      <c r="F17" s="241">
        <v>3.449074074074074E-3</v>
      </c>
      <c r="G17" s="240">
        <v>4</v>
      </c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220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400</v>
      </c>
      <c r="E18" s="205">
        <v>365</v>
      </c>
      <c r="F18" s="204">
        <v>5.3125000000000004E-3</v>
      </c>
      <c r="G18" s="240">
        <v>4</v>
      </c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35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380</v>
      </c>
      <c r="E19" s="242">
        <v>145</v>
      </c>
      <c r="F19" s="241">
        <v>3.5879629629629629E-3</v>
      </c>
      <c r="G19" s="240">
        <v>4</v>
      </c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235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460</v>
      </c>
      <c r="E20" s="237">
        <v>195</v>
      </c>
      <c r="F20" s="236">
        <v>4.5023148148148149E-3</v>
      </c>
      <c r="G20" s="235">
        <v>4</v>
      </c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265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350</v>
      </c>
      <c r="E21" s="248">
        <v>160</v>
      </c>
      <c r="F21" s="247">
        <v>3.483796296296296E-3</v>
      </c>
      <c r="G21" s="246">
        <v>4</v>
      </c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190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180</v>
      </c>
      <c r="E22" s="205">
        <v>65</v>
      </c>
      <c r="F22" s="204">
        <v>2.0717592592592593E-3</v>
      </c>
      <c r="G22" s="240">
        <v>4</v>
      </c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115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200</v>
      </c>
      <c r="E23" s="242">
        <v>70</v>
      </c>
      <c r="F23" s="241">
        <v>2.0254629629629633E-3</v>
      </c>
      <c r="G23" s="240">
        <v>4</v>
      </c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130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230</v>
      </c>
      <c r="E24" s="205">
        <v>75</v>
      </c>
      <c r="F24" s="204">
        <v>2.0138888888888888E-3</v>
      </c>
      <c r="G24" s="240">
        <v>4</v>
      </c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155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125</v>
      </c>
      <c r="E25" s="242">
        <v>30</v>
      </c>
      <c r="F25" s="241">
        <v>1.8518518518518519E-3</v>
      </c>
      <c r="G25" s="240">
        <v>4</v>
      </c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95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140</v>
      </c>
      <c r="E26" s="237">
        <v>30</v>
      </c>
      <c r="F26" s="236">
        <v>1.8634259259259259E-3</v>
      </c>
      <c r="G26" s="235">
        <v>4</v>
      </c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110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140</v>
      </c>
      <c r="E27" s="225">
        <v>55</v>
      </c>
      <c r="F27" s="224">
        <v>1.9560185185185184E-3</v>
      </c>
      <c r="G27" s="223">
        <v>4</v>
      </c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85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85</v>
      </c>
      <c r="E28" s="219">
        <v>0</v>
      </c>
      <c r="F28" s="218">
        <v>5.6712962962962967E-4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85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100</v>
      </c>
      <c r="E29" s="225">
        <v>10</v>
      </c>
      <c r="F29" s="224">
        <v>1.6550925925925926E-3</v>
      </c>
      <c r="G29" s="227">
        <v>4</v>
      </c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90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30</v>
      </c>
      <c r="E30" s="225">
        <v>0</v>
      </c>
      <c r="F30" s="224">
        <v>4.5138888888888887E-4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30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15</v>
      </c>
      <c r="E31" s="225">
        <v>0</v>
      </c>
      <c r="F31" s="224">
        <v>2.3148148148148149E-4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15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45</v>
      </c>
      <c r="E32" s="225">
        <v>0</v>
      </c>
      <c r="F32" s="224">
        <v>5.2083333333333333E-4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45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65</v>
      </c>
      <c r="E33" s="225">
        <v>0</v>
      </c>
      <c r="F33" s="224">
        <v>4.5138888888888887E-4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65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80</v>
      </c>
      <c r="E34" s="219">
        <v>10</v>
      </c>
      <c r="F34" s="218">
        <v>1.6550925925925926E-3</v>
      </c>
      <c r="G34" s="217">
        <v>4</v>
      </c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70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120</v>
      </c>
      <c r="E35" s="211">
        <v>45</v>
      </c>
      <c r="F35" s="210">
        <v>3.0671296296296297E-3</v>
      </c>
      <c r="G35" s="209">
        <v>4</v>
      </c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75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130</v>
      </c>
      <c r="E36" s="205">
        <v>30</v>
      </c>
      <c r="F36" s="204">
        <v>1.9097222222222224E-3</v>
      </c>
      <c r="G36" s="203">
        <v>4</v>
      </c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100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90</v>
      </c>
      <c r="E37" s="205">
        <v>0</v>
      </c>
      <c r="F37" s="204">
        <v>5.9027777777777778E-4</v>
      </c>
      <c r="G37" s="203"/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90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125</v>
      </c>
      <c r="E38" s="205">
        <v>70</v>
      </c>
      <c r="F38" s="204">
        <v>3.0671296296296297E-3</v>
      </c>
      <c r="G38" s="203">
        <v>4</v>
      </c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55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140</v>
      </c>
      <c r="E39" s="205">
        <v>50</v>
      </c>
      <c r="F39" s="204">
        <v>2.2685185185185187E-3</v>
      </c>
      <c r="G39" s="203">
        <v>4</v>
      </c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90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130</v>
      </c>
      <c r="E40" s="199">
        <v>55</v>
      </c>
      <c r="F40" s="198">
        <v>2.0833333333333333E-3</v>
      </c>
      <c r="G40" s="197">
        <v>4</v>
      </c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75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105</v>
      </c>
      <c r="E41" s="211">
        <v>10</v>
      </c>
      <c r="F41" s="210">
        <v>1.9675925925925928E-3</v>
      </c>
      <c r="G41" s="209">
        <v>4</v>
      </c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95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120</v>
      </c>
      <c r="E42" s="205">
        <v>25</v>
      </c>
      <c r="F42" s="204">
        <v>1.7708333333333335E-3</v>
      </c>
      <c r="G42" s="203">
        <v>4</v>
      </c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95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135</v>
      </c>
      <c r="E43" s="205">
        <v>85</v>
      </c>
      <c r="F43" s="204">
        <v>3.2291666666666666E-3</v>
      </c>
      <c r="G43" s="203">
        <v>4</v>
      </c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50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200</v>
      </c>
      <c r="E44" s="205">
        <v>130</v>
      </c>
      <c r="F44" s="204">
        <v>3.2638888888888891E-3</v>
      </c>
      <c r="G44" s="203">
        <v>4</v>
      </c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70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130</v>
      </c>
      <c r="E45" s="205">
        <v>85</v>
      </c>
      <c r="F45" s="204">
        <v>3.2175925925925926E-3</v>
      </c>
      <c r="G45" s="203">
        <v>4</v>
      </c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45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120</v>
      </c>
      <c r="E46" s="199">
        <v>75</v>
      </c>
      <c r="F46" s="198">
        <v>3.2175925925925926E-3</v>
      </c>
      <c r="G46" s="197">
        <v>4</v>
      </c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45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4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219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280</v>
      </c>
      <c r="E15" s="256">
        <v>130</v>
      </c>
      <c r="F15" s="255">
        <v>1.9212962962962964E-3</v>
      </c>
      <c r="G15" s="246">
        <v>12</v>
      </c>
      <c r="H15" s="254">
        <v>13</v>
      </c>
      <c r="I15" s="254">
        <v>14</v>
      </c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150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360</v>
      </c>
      <c r="E16" s="205">
        <v>230</v>
      </c>
      <c r="F16" s="204">
        <v>3.402777777777778E-3</v>
      </c>
      <c r="G16" s="240">
        <v>12</v>
      </c>
      <c r="H16" s="240">
        <v>13</v>
      </c>
      <c r="I16" s="240">
        <v>14</v>
      </c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130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450</v>
      </c>
      <c r="E17" s="242">
        <v>330</v>
      </c>
      <c r="F17" s="241">
        <v>4.0509259259259257E-3</v>
      </c>
      <c r="G17" s="240">
        <v>12</v>
      </c>
      <c r="H17" s="240">
        <v>13</v>
      </c>
      <c r="I17" s="240">
        <v>14</v>
      </c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120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660</v>
      </c>
      <c r="E18" s="205">
        <v>590</v>
      </c>
      <c r="F18" s="204">
        <v>4.7685185185185183E-3</v>
      </c>
      <c r="G18" s="240">
        <v>12</v>
      </c>
      <c r="H18" s="240">
        <v>13</v>
      </c>
      <c r="I18" s="240">
        <v>14</v>
      </c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70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510</v>
      </c>
      <c r="E19" s="242">
        <v>390</v>
      </c>
      <c r="F19" s="241">
        <v>4.1435185185185186E-3</v>
      </c>
      <c r="G19" s="240">
        <v>12</v>
      </c>
      <c r="H19" s="240">
        <v>13</v>
      </c>
      <c r="I19" s="240">
        <v>14</v>
      </c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120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570</v>
      </c>
      <c r="E20" s="237">
        <v>430</v>
      </c>
      <c r="F20" s="236">
        <v>3.7962962962962959E-3</v>
      </c>
      <c r="G20" s="235">
        <v>12</v>
      </c>
      <c r="H20" s="235">
        <v>13</v>
      </c>
      <c r="I20" s="235">
        <v>14</v>
      </c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140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290</v>
      </c>
      <c r="E21" s="248">
        <v>220</v>
      </c>
      <c r="F21" s="247">
        <v>1.724537037037037E-3</v>
      </c>
      <c r="G21" s="246">
        <v>12</v>
      </c>
      <c r="H21" s="246">
        <v>13</v>
      </c>
      <c r="I21" s="246">
        <v>14</v>
      </c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70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190</v>
      </c>
      <c r="E22" s="205">
        <v>0</v>
      </c>
      <c r="F22" s="204">
        <v>5.2083333333333333E-4</v>
      </c>
      <c r="G22" s="240">
        <v>12</v>
      </c>
      <c r="H22" s="240">
        <v>13</v>
      </c>
      <c r="I22" s="240">
        <v>14</v>
      </c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190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150</v>
      </c>
      <c r="E23" s="242">
        <v>0</v>
      </c>
      <c r="F23" s="241">
        <v>4.3981481481481481E-4</v>
      </c>
      <c r="G23" s="240">
        <v>12</v>
      </c>
      <c r="H23" s="240">
        <v>13</v>
      </c>
      <c r="I23" s="240">
        <v>14</v>
      </c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150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210</v>
      </c>
      <c r="E24" s="205">
        <v>80</v>
      </c>
      <c r="F24" s="204">
        <v>1.4930555555555556E-3</v>
      </c>
      <c r="G24" s="240">
        <v>12</v>
      </c>
      <c r="H24" s="240">
        <v>13</v>
      </c>
      <c r="I24" s="240">
        <v>14</v>
      </c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130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180</v>
      </c>
      <c r="E25" s="242">
        <v>0</v>
      </c>
      <c r="F25" s="241">
        <v>6.3657407407407413E-4</v>
      </c>
      <c r="G25" s="240">
        <v>12</v>
      </c>
      <c r="H25" s="240">
        <v>13</v>
      </c>
      <c r="I25" s="240">
        <v>14</v>
      </c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180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120</v>
      </c>
      <c r="E26" s="237">
        <v>0</v>
      </c>
      <c r="F26" s="236">
        <v>3.9351851851851852E-4</v>
      </c>
      <c r="G26" s="235">
        <v>12</v>
      </c>
      <c r="H26" s="235">
        <v>13</v>
      </c>
      <c r="I26" s="235">
        <v>14</v>
      </c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120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80</v>
      </c>
      <c r="E27" s="225">
        <v>0</v>
      </c>
      <c r="F27" s="224">
        <v>3.1250000000000001E-4</v>
      </c>
      <c r="G27" s="223">
        <v>12</v>
      </c>
      <c r="H27" s="223">
        <v>13</v>
      </c>
      <c r="I27" s="223">
        <v>14</v>
      </c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80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70</v>
      </c>
      <c r="E28" s="219">
        <v>0</v>
      </c>
      <c r="F28" s="218">
        <v>5.2083333333333333E-4</v>
      </c>
      <c r="G28" s="223">
        <v>12</v>
      </c>
      <c r="H28" s="223">
        <v>13</v>
      </c>
      <c r="I28" s="223">
        <v>14</v>
      </c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70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50</v>
      </c>
      <c r="E29" s="225">
        <v>0</v>
      </c>
      <c r="F29" s="224">
        <v>2.0833333333333335E-4</v>
      </c>
      <c r="G29" s="227">
        <v>12</v>
      </c>
      <c r="H29" s="227">
        <v>13</v>
      </c>
      <c r="I29" s="227">
        <v>14</v>
      </c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50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40</v>
      </c>
      <c r="E30" s="225">
        <v>0</v>
      </c>
      <c r="F30" s="224">
        <v>3.2407407407407406E-4</v>
      </c>
      <c r="G30" s="227">
        <v>12</v>
      </c>
      <c r="H30" s="227">
        <v>13</v>
      </c>
      <c r="I30" s="227">
        <v>14</v>
      </c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40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60</v>
      </c>
      <c r="E31" s="225">
        <v>0</v>
      </c>
      <c r="F31" s="224">
        <v>3.1250000000000001E-4</v>
      </c>
      <c r="G31" s="227">
        <v>12</v>
      </c>
      <c r="H31" s="227">
        <v>13</v>
      </c>
      <c r="I31" s="227">
        <v>14</v>
      </c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60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70</v>
      </c>
      <c r="E32" s="225">
        <v>0</v>
      </c>
      <c r="F32" s="224">
        <v>4.0509259259259258E-4</v>
      </c>
      <c r="G32" s="227">
        <v>12</v>
      </c>
      <c r="H32" s="227">
        <v>13</v>
      </c>
      <c r="I32" s="227">
        <v>14</v>
      </c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70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40</v>
      </c>
      <c r="E33" s="225">
        <v>10</v>
      </c>
      <c r="F33" s="224">
        <v>1.4814814814814816E-3</v>
      </c>
      <c r="G33" s="223">
        <v>12</v>
      </c>
      <c r="H33" s="223">
        <v>13</v>
      </c>
      <c r="I33" s="223">
        <v>14</v>
      </c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30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50</v>
      </c>
      <c r="E34" s="219">
        <v>0</v>
      </c>
      <c r="F34" s="218">
        <v>8.2175925925925927E-4</v>
      </c>
      <c r="G34" s="217">
        <v>12</v>
      </c>
      <c r="H34" s="217">
        <v>13</v>
      </c>
      <c r="I34" s="217">
        <v>14</v>
      </c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50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40</v>
      </c>
      <c r="E35" s="211">
        <v>0</v>
      </c>
      <c r="F35" s="210">
        <v>2.7777777777777778E-4</v>
      </c>
      <c r="G35" s="209">
        <v>12</v>
      </c>
      <c r="H35" s="209">
        <v>13</v>
      </c>
      <c r="I35" s="209">
        <v>14</v>
      </c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40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90</v>
      </c>
      <c r="E36" s="205">
        <v>0</v>
      </c>
      <c r="F36" s="204">
        <v>4.0509259259259258E-4</v>
      </c>
      <c r="G36" s="203">
        <v>12</v>
      </c>
      <c r="H36" s="203">
        <v>13</v>
      </c>
      <c r="I36" s="203">
        <v>14</v>
      </c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90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100</v>
      </c>
      <c r="E37" s="205">
        <v>0</v>
      </c>
      <c r="F37" s="204">
        <v>4.6296296296296298E-4</v>
      </c>
      <c r="G37" s="203">
        <v>12</v>
      </c>
      <c r="H37" s="203">
        <v>13</v>
      </c>
      <c r="I37" s="203">
        <v>14</v>
      </c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100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110</v>
      </c>
      <c r="E38" s="205">
        <v>0</v>
      </c>
      <c r="F38" s="204">
        <v>6.5972222222222224E-4</v>
      </c>
      <c r="G38" s="203">
        <v>12</v>
      </c>
      <c r="H38" s="203">
        <v>13</v>
      </c>
      <c r="I38" s="203">
        <v>14</v>
      </c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110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210</v>
      </c>
      <c r="E39" s="205">
        <v>60</v>
      </c>
      <c r="F39" s="204">
        <v>1.6435185185185185E-3</v>
      </c>
      <c r="G39" s="203">
        <v>12</v>
      </c>
      <c r="H39" s="203">
        <v>13</v>
      </c>
      <c r="I39" s="203">
        <v>14</v>
      </c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150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90</v>
      </c>
      <c r="E40" s="199">
        <v>0</v>
      </c>
      <c r="F40" s="198">
        <v>4.9768518518518521E-4</v>
      </c>
      <c r="G40" s="197">
        <v>12</v>
      </c>
      <c r="H40" s="197">
        <v>13</v>
      </c>
      <c r="I40" s="197">
        <v>14</v>
      </c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90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70</v>
      </c>
      <c r="E41" s="211">
        <v>20</v>
      </c>
      <c r="F41" s="210">
        <v>1.5740740740740741E-3</v>
      </c>
      <c r="G41" s="209">
        <v>12</v>
      </c>
      <c r="H41" s="208">
        <v>13</v>
      </c>
      <c r="I41" s="208">
        <v>14</v>
      </c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50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90</v>
      </c>
      <c r="E42" s="205">
        <v>0</v>
      </c>
      <c r="F42" s="204">
        <v>4.6296296296296298E-4</v>
      </c>
      <c r="G42" s="203">
        <v>12</v>
      </c>
      <c r="H42" s="203">
        <v>13</v>
      </c>
      <c r="I42" s="203">
        <v>14</v>
      </c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90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100</v>
      </c>
      <c r="E43" s="205">
        <v>20</v>
      </c>
      <c r="F43" s="204">
        <v>1.701388888888889E-3</v>
      </c>
      <c r="G43" s="203">
        <v>12</v>
      </c>
      <c r="H43" s="203">
        <v>13</v>
      </c>
      <c r="I43" s="203">
        <v>14</v>
      </c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80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80</v>
      </c>
      <c r="E44" s="205">
        <v>0</v>
      </c>
      <c r="F44" s="204">
        <v>3.3564814814814812E-4</v>
      </c>
      <c r="G44" s="203">
        <v>12</v>
      </c>
      <c r="H44" s="203">
        <v>13</v>
      </c>
      <c r="I44" s="203">
        <v>14</v>
      </c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80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90</v>
      </c>
      <c r="E45" s="205">
        <v>0</v>
      </c>
      <c r="F45" s="204">
        <v>4.9768518518518521E-4</v>
      </c>
      <c r="G45" s="203">
        <v>12</v>
      </c>
      <c r="H45" s="203">
        <v>13</v>
      </c>
      <c r="I45" s="203">
        <v>14</v>
      </c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90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70</v>
      </c>
      <c r="E46" s="199">
        <v>0</v>
      </c>
      <c r="F46" s="198">
        <v>2.7777777777777778E-4</v>
      </c>
      <c r="G46" s="197">
        <v>12</v>
      </c>
      <c r="H46" s="197">
        <v>13</v>
      </c>
      <c r="I46" s="197">
        <v>14</v>
      </c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70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3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220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40</v>
      </c>
      <c r="E15" s="256">
        <v>0</v>
      </c>
      <c r="F15" s="255">
        <v>1.5046296296296297E-4</v>
      </c>
      <c r="G15" s="246">
        <v>12</v>
      </c>
      <c r="H15" s="254">
        <v>13</v>
      </c>
      <c r="I15" s="254">
        <v>14</v>
      </c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40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50</v>
      </c>
      <c r="E16" s="205">
        <v>0</v>
      </c>
      <c r="F16" s="204">
        <v>1.9675925925925926E-4</v>
      </c>
      <c r="G16" s="240">
        <v>12</v>
      </c>
      <c r="H16" s="240">
        <v>13</v>
      </c>
      <c r="I16" s="240">
        <v>14</v>
      </c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50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60</v>
      </c>
      <c r="E17" s="242">
        <v>0</v>
      </c>
      <c r="F17" s="241">
        <v>2.0833333333333335E-4</v>
      </c>
      <c r="G17" s="240">
        <v>12</v>
      </c>
      <c r="H17" s="240">
        <v>13</v>
      </c>
      <c r="I17" s="240">
        <v>14</v>
      </c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60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80</v>
      </c>
      <c r="E18" s="205">
        <v>0</v>
      </c>
      <c r="F18" s="204">
        <v>2.7777777777777778E-4</v>
      </c>
      <c r="G18" s="240">
        <v>12</v>
      </c>
      <c r="H18" s="240">
        <v>13</v>
      </c>
      <c r="I18" s="240">
        <v>14</v>
      </c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80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80</v>
      </c>
      <c r="E19" s="242">
        <v>0</v>
      </c>
      <c r="F19" s="241">
        <v>2.6620370370370372E-4</v>
      </c>
      <c r="G19" s="240">
        <v>12</v>
      </c>
      <c r="H19" s="240">
        <v>13</v>
      </c>
      <c r="I19" s="240">
        <v>14</v>
      </c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80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50</v>
      </c>
      <c r="E20" s="237">
        <v>0</v>
      </c>
      <c r="F20" s="236">
        <v>1.8518518518518518E-4</v>
      </c>
      <c r="G20" s="235">
        <v>12</v>
      </c>
      <c r="H20" s="235">
        <v>13</v>
      </c>
      <c r="I20" s="235">
        <v>14</v>
      </c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50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50</v>
      </c>
      <c r="E21" s="248">
        <v>0</v>
      </c>
      <c r="F21" s="247">
        <v>9.2592592592592588E-5</v>
      </c>
      <c r="G21" s="246">
        <v>12</v>
      </c>
      <c r="H21" s="246">
        <v>13</v>
      </c>
      <c r="I21" s="246">
        <v>14</v>
      </c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50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40</v>
      </c>
      <c r="E22" s="205">
        <v>0</v>
      </c>
      <c r="F22" s="204">
        <v>1.3888888888888889E-4</v>
      </c>
      <c r="G22" s="240">
        <v>12</v>
      </c>
      <c r="H22" s="240">
        <v>13</v>
      </c>
      <c r="I22" s="240">
        <v>14</v>
      </c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40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30</v>
      </c>
      <c r="E23" s="242">
        <v>0</v>
      </c>
      <c r="F23" s="241">
        <v>9.2592592592592588E-5</v>
      </c>
      <c r="G23" s="240">
        <v>12</v>
      </c>
      <c r="H23" s="240">
        <v>13</v>
      </c>
      <c r="I23" s="240">
        <v>14</v>
      </c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30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40</v>
      </c>
      <c r="E24" s="205">
        <v>0</v>
      </c>
      <c r="F24" s="204">
        <v>1.5046296296296297E-4</v>
      </c>
      <c r="G24" s="240">
        <v>12</v>
      </c>
      <c r="H24" s="240">
        <v>13</v>
      </c>
      <c r="I24" s="240">
        <v>14</v>
      </c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40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40</v>
      </c>
      <c r="E25" s="242">
        <v>0</v>
      </c>
      <c r="F25" s="241">
        <v>1.5046296296296297E-4</v>
      </c>
      <c r="G25" s="240">
        <v>12</v>
      </c>
      <c r="H25" s="240">
        <v>13</v>
      </c>
      <c r="I25" s="240">
        <v>14</v>
      </c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40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50</v>
      </c>
      <c r="E26" s="237">
        <v>0</v>
      </c>
      <c r="F26" s="236">
        <v>1.9675925925925926E-4</v>
      </c>
      <c r="G26" s="235">
        <v>12</v>
      </c>
      <c r="H26" s="235">
        <v>13</v>
      </c>
      <c r="I26" s="235">
        <v>14</v>
      </c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50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50</v>
      </c>
      <c r="E27" s="225">
        <v>0</v>
      </c>
      <c r="F27" s="224">
        <v>1.8518518518518518E-4</v>
      </c>
      <c r="G27" s="223">
        <v>12</v>
      </c>
      <c r="H27" s="223">
        <v>13</v>
      </c>
      <c r="I27" s="223">
        <v>14</v>
      </c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50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50</v>
      </c>
      <c r="E28" s="219">
        <v>0</v>
      </c>
      <c r="F28" s="218">
        <v>1.9675925925925926E-4</v>
      </c>
      <c r="G28" s="223">
        <v>12</v>
      </c>
      <c r="H28" s="223">
        <v>13</v>
      </c>
      <c r="I28" s="223">
        <v>14</v>
      </c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50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40</v>
      </c>
      <c r="E29" s="225">
        <v>0</v>
      </c>
      <c r="F29" s="224">
        <v>1.273148148148148E-4</v>
      </c>
      <c r="G29" s="227">
        <v>12</v>
      </c>
      <c r="H29" s="227">
        <v>13</v>
      </c>
      <c r="I29" s="227">
        <v>14</v>
      </c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40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40</v>
      </c>
      <c r="E30" s="225">
        <v>0</v>
      </c>
      <c r="F30" s="224">
        <v>1.3888888888888889E-4</v>
      </c>
      <c r="G30" s="227">
        <v>12</v>
      </c>
      <c r="H30" s="227">
        <v>13</v>
      </c>
      <c r="I30" s="227">
        <v>14</v>
      </c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40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30</v>
      </c>
      <c r="E31" s="225">
        <v>0</v>
      </c>
      <c r="F31" s="224">
        <v>1.0416666666666667E-4</v>
      </c>
      <c r="G31" s="227">
        <v>12</v>
      </c>
      <c r="H31" s="227">
        <v>13</v>
      </c>
      <c r="I31" s="227">
        <v>14</v>
      </c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30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40</v>
      </c>
      <c r="E32" s="225">
        <v>0</v>
      </c>
      <c r="F32" s="224">
        <v>1.5046296296296297E-4</v>
      </c>
      <c r="G32" s="227">
        <v>12</v>
      </c>
      <c r="H32" s="227">
        <v>13</v>
      </c>
      <c r="I32" s="227">
        <v>14</v>
      </c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40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40</v>
      </c>
      <c r="E33" s="225">
        <v>0</v>
      </c>
      <c r="F33" s="224">
        <v>1.5046296296296297E-4</v>
      </c>
      <c r="G33" s="223">
        <v>12</v>
      </c>
      <c r="H33" s="223">
        <v>13</v>
      </c>
      <c r="I33" s="223">
        <v>14</v>
      </c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40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50</v>
      </c>
      <c r="E34" s="219">
        <v>0</v>
      </c>
      <c r="F34" s="218">
        <v>1.8518518518518518E-4</v>
      </c>
      <c r="G34" s="217">
        <v>12</v>
      </c>
      <c r="H34" s="217">
        <v>13</v>
      </c>
      <c r="I34" s="217">
        <v>14</v>
      </c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50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120</v>
      </c>
      <c r="E35" s="211">
        <v>25</v>
      </c>
      <c r="F35" s="210">
        <v>1.4351851851851852E-3</v>
      </c>
      <c r="G35" s="209">
        <v>12</v>
      </c>
      <c r="H35" s="209">
        <v>13</v>
      </c>
      <c r="I35" s="209">
        <v>14</v>
      </c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95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120</v>
      </c>
      <c r="E36" s="205">
        <v>30</v>
      </c>
      <c r="F36" s="204">
        <v>1.5046296296296296E-3</v>
      </c>
      <c r="G36" s="203">
        <v>12</v>
      </c>
      <c r="H36" s="203">
        <v>13</v>
      </c>
      <c r="I36" s="203">
        <v>14</v>
      </c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90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130</v>
      </c>
      <c r="E37" s="205">
        <v>40</v>
      </c>
      <c r="F37" s="204">
        <v>1.5046296296296296E-3</v>
      </c>
      <c r="G37" s="203">
        <v>12</v>
      </c>
      <c r="H37" s="203">
        <v>13</v>
      </c>
      <c r="I37" s="203">
        <v>14</v>
      </c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90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90</v>
      </c>
      <c r="E38" s="205">
        <v>0</v>
      </c>
      <c r="F38" s="204">
        <v>2.8935185185185184E-4</v>
      </c>
      <c r="G38" s="203">
        <v>12</v>
      </c>
      <c r="H38" s="203">
        <v>13</v>
      </c>
      <c r="I38" s="203">
        <v>14</v>
      </c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90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120</v>
      </c>
      <c r="E39" s="205">
        <v>25</v>
      </c>
      <c r="F39" s="204">
        <v>1.5046296296296296E-3</v>
      </c>
      <c r="G39" s="203">
        <v>12</v>
      </c>
      <c r="H39" s="203">
        <v>13</v>
      </c>
      <c r="I39" s="203">
        <v>14</v>
      </c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95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110</v>
      </c>
      <c r="E40" s="199">
        <v>15</v>
      </c>
      <c r="F40" s="198">
        <v>1.5625000000000001E-3</v>
      </c>
      <c r="G40" s="197">
        <v>12</v>
      </c>
      <c r="H40" s="197">
        <v>13</v>
      </c>
      <c r="I40" s="197">
        <v>14</v>
      </c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95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100</v>
      </c>
      <c r="E41" s="211">
        <v>5</v>
      </c>
      <c r="F41" s="210">
        <v>1.3657407407407407E-3</v>
      </c>
      <c r="G41" s="209">
        <v>12</v>
      </c>
      <c r="H41" s="208">
        <v>13</v>
      </c>
      <c r="I41" s="208">
        <v>14</v>
      </c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95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100</v>
      </c>
      <c r="E42" s="205">
        <v>30</v>
      </c>
      <c r="F42" s="204">
        <v>1.5393518518518519E-3</v>
      </c>
      <c r="G42" s="203">
        <v>12</v>
      </c>
      <c r="H42" s="203">
        <v>13</v>
      </c>
      <c r="I42" s="203">
        <v>14</v>
      </c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70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100</v>
      </c>
      <c r="E43" s="205">
        <v>20</v>
      </c>
      <c r="F43" s="204">
        <v>1.5393518518518519E-3</v>
      </c>
      <c r="G43" s="203">
        <v>12</v>
      </c>
      <c r="H43" s="203">
        <v>13</v>
      </c>
      <c r="I43" s="203">
        <v>14</v>
      </c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80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50</v>
      </c>
      <c r="E44" s="205">
        <v>0</v>
      </c>
      <c r="F44" s="204">
        <v>1.9675925925925926E-4</v>
      </c>
      <c r="G44" s="203">
        <v>12</v>
      </c>
      <c r="H44" s="203">
        <v>13</v>
      </c>
      <c r="I44" s="203">
        <v>14</v>
      </c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50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80</v>
      </c>
      <c r="E45" s="205">
        <v>5</v>
      </c>
      <c r="F45" s="204">
        <v>1.4236111111111112E-3</v>
      </c>
      <c r="G45" s="203">
        <v>12</v>
      </c>
      <c r="H45" s="203">
        <v>13</v>
      </c>
      <c r="I45" s="203">
        <v>14</v>
      </c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75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90</v>
      </c>
      <c r="E46" s="199">
        <v>0</v>
      </c>
      <c r="F46" s="198">
        <v>2.7777777777777778E-4</v>
      </c>
      <c r="G46" s="197">
        <v>12</v>
      </c>
      <c r="H46" s="197">
        <v>13</v>
      </c>
      <c r="I46" s="197">
        <v>14</v>
      </c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90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2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221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30</v>
      </c>
      <c r="E15" s="256">
        <v>0</v>
      </c>
      <c r="F15" s="255">
        <v>9.2592592592592588E-5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30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20</v>
      </c>
      <c r="E16" s="205">
        <v>0</v>
      </c>
      <c r="F16" s="204">
        <v>6.9444444444444444E-5</v>
      </c>
      <c r="G16" s="240"/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20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20</v>
      </c>
      <c r="E17" s="242">
        <v>0</v>
      </c>
      <c r="F17" s="241">
        <v>6.9444444444444444E-5</v>
      </c>
      <c r="G17" s="240"/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20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40</v>
      </c>
      <c r="E18" s="205">
        <v>0</v>
      </c>
      <c r="F18" s="204">
        <v>1.273148148148148E-4</v>
      </c>
      <c r="G18" s="240"/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40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50</v>
      </c>
      <c r="E19" s="242">
        <v>0</v>
      </c>
      <c r="F19" s="241">
        <v>1.8518518518518518E-4</v>
      </c>
      <c r="G19" s="240"/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50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40</v>
      </c>
      <c r="E20" s="237">
        <v>0</v>
      </c>
      <c r="F20" s="236">
        <v>1.3888888888888889E-4</v>
      </c>
      <c r="G20" s="235"/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40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30</v>
      </c>
      <c r="E21" s="248">
        <v>0</v>
      </c>
      <c r="F21" s="247">
        <v>1.0416666666666667E-4</v>
      </c>
      <c r="G21" s="246"/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30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30</v>
      </c>
      <c r="E22" s="205">
        <v>0</v>
      </c>
      <c r="F22" s="204">
        <v>9.2592592592592588E-5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30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30</v>
      </c>
      <c r="E23" s="242">
        <v>0</v>
      </c>
      <c r="F23" s="241">
        <v>9.2592592592592588E-5</v>
      </c>
      <c r="G23" s="240"/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30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25</v>
      </c>
      <c r="E24" s="205">
        <v>0</v>
      </c>
      <c r="F24" s="204">
        <v>8.1018518518518516E-5</v>
      </c>
      <c r="G24" s="240"/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25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20</v>
      </c>
      <c r="E25" s="242">
        <v>0</v>
      </c>
      <c r="F25" s="241">
        <v>6.9444444444444444E-5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20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20</v>
      </c>
      <c r="E26" s="237">
        <v>0</v>
      </c>
      <c r="F26" s="236">
        <v>6.9444444444444444E-5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20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20</v>
      </c>
      <c r="E27" s="225">
        <v>0</v>
      </c>
      <c r="F27" s="224">
        <v>5.7870370370370373E-5</v>
      </c>
      <c r="G27" s="223"/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20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20</v>
      </c>
      <c r="E28" s="219">
        <v>0</v>
      </c>
      <c r="F28" s="218">
        <v>6.9444444444444444E-5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20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20</v>
      </c>
      <c r="E29" s="225">
        <v>0</v>
      </c>
      <c r="F29" s="224">
        <v>6.9444444444444444E-5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20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20</v>
      </c>
      <c r="E30" s="225">
        <v>0</v>
      </c>
      <c r="F30" s="224">
        <v>6.9444444444444444E-5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20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10</v>
      </c>
      <c r="E31" s="225">
        <v>0</v>
      </c>
      <c r="F31" s="224">
        <v>3.4722222222222222E-5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15</v>
      </c>
      <c r="E32" s="225">
        <v>0</v>
      </c>
      <c r="F32" s="224">
        <v>4.6296296296296294E-5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15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15</v>
      </c>
      <c r="E33" s="225">
        <v>0</v>
      </c>
      <c r="F33" s="224">
        <v>4.6296296296296294E-5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15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50</v>
      </c>
      <c r="E34" s="219">
        <v>0</v>
      </c>
      <c r="F34" s="218">
        <v>1.8518518518518518E-4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50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90</v>
      </c>
      <c r="E35" s="211">
        <v>0</v>
      </c>
      <c r="F35" s="210">
        <v>3.3564814814814812E-4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90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110</v>
      </c>
      <c r="E36" s="205">
        <v>5</v>
      </c>
      <c r="F36" s="204">
        <v>1.2847222222222223E-3</v>
      </c>
      <c r="G36" s="203"/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105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110</v>
      </c>
      <c r="E37" s="205">
        <v>20</v>
      </c>
      <c r="F37" s="204">
        <v>1.2731481481481483E-3</v>
      </c>
      <c r="G37" s="203"/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90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80</v>
      </c>
      <c r="E38" s="205">
        <v>0</v>
      </c>
      <c r="F38" s="204">
        <v>2.4305555555555555E-4</v>
      </c>
      <c r="G38" s="203"/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80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120</v>
      </c>
      <c r="E39" s="205">
        <v>20</v>
      </c>
      <c r="F39" s="204">
        <v>1.4699074074074074E-3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100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110</v>
      </c>
      <c r="E40" s="199">
        <v>15</v>
      </c>
      <c r="F40" s="198">
        <v>1.5509259259259261E-3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95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80</v>
      </c>
      <c r="E41" s="211">
        <v>0</v>
      </c>
      <c r="F41" s="210">
        <v>3.2407407407407406E-4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80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80</v>
      </c>
      <c r="E42" s="205">
        <v>5</v>
      </c>
      <c r="F42" s="204">
        <v>1.4004629629629629E-3</v>
      </c>
      <c r="G42" s="203"/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75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70</v>
      </c>
      <c r="E43" s="205">
        <v>0</v>
      </c>
      <c r="F43" s="204">
        <v>2.199074074074074E-4</v>
      </c>
      <c r="G43" s="203"/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70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90</v>
      </c>
      <c r="E44" s="205">
        <v>0</v>
      </c>
      <c r="F44" s="204">
        <v>3.0092592592592595E-4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90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40</v>
      </c>
      <c r="E45" s="205">
        <v>0</v>
      </c>
      <c r="F45" s="204">
        <v>1.273148148148148E-4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40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100</v>
      </c>
      <c r="E46" s="199">
        <v>10</v>
      </c>
      <c r="F46" s="198">
        <v>1.4120370370370372E-3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90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213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212</v>
      </c>
      <c r="D3" s="294"/>
      <c r="E3" s="294"/>
      <c r="F3" s="294"/>
      <c r="G3" s="294"/>
      <c r="H3" s="294"/>
      <c r="I3" s="294"/>
      <c r="J3" s="294"/>
      <c r="K3" s="401" t="s">
        <v>211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210</v>
      </c>
      <c r="D4" s="292"/>
      <c r="E4" s="292"/>
      <c r="F4" s="292"/>
      <c r="G4" s="292"/>
      <c r="H4" s="292"/>
      <c r="I4" s="292"/>
      <c r="J4" s="292"/>
      <c r="K4" s="402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209</v>
      </c>
      <c r="D5" s="284"/>
      <c r="E5" s="284"/>
      <c r="F5" s="284"/>
      <c r="G5" s="284"/>
      <c r="H5" s="284"/>
      <c r="I5" s="284"/>
      <c r="J5" s="284"/>
      <c r="K5" s="402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208</v>
      </c>
      <c r="D6" s="178"/>
      <c r="E6" s="178"/>
      <c r="F6" s="178"/>
      <c r="G6" s="178"/>
      <c r="H6" s="178"/>
      <c r="I6" s="178"/>
      <c r="J6" s="178"/>
      <c r="K6" s="402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207</v>
      </c>
      <c r="D7" s="284"/>
      <c r="E7" s="284"/>
      <c r="F7" s="284"/>
      <c r="G7" s="284"/>
      <c r="H7" s="284"/>
      <c r="I7" s="284"/>
      <c r="J7" s="284"/>
      <c r="K7" s="402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206</v>
      </c>
      <c r="D8" s="178"/>
      <c r="E8" s="178"/>
      <c r="F8" s="178"/>
      <c r="G8" s="178"/>
      <c r="H8" s="178"/>
      <c r="I8" s="178"/>
      <c r="J8" s="178"/>
      <c r="K8" s="402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205</v>
      </c>
      <c r="D9" s="172"/>
      <c r="E9" s="172"/>
      <c r="F9" s="172"/>
      <c r="G9" s="172"/>
      <c r="H9" s="172"/>
      <c r="I9" s="172"/>
      <c r="J9" s="172"/>
      <c r="K9" s="402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02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120</v>
      </c>
      <c r="D12" s="403" t="s">
        <v>222</v>
      </c>
      <c r="E12" s="404"/>
      <c r="F12" s="404"/>
      <c r="G12" s="404"/>
      <c r="H12" s="404"/>
      <c r="I12" s="404"/>
      <c r="J12" s="405"/>
      <c r="K12" s="281"/>
      <c r="L12" s="280" t="s">
        <v>203</v>
      </c>
      <c r="M12" s="279"/>
      <c r="N12" s="279"/>
      <c r="O12" s="279"/>
      <c r="P12" s="278"/>
      <c r="Q12" s="278"/>
      <c r="R12" s="278"/>
      <c r="S12" s="277"/>
      <c r="T12" s="271" t="s">
        <v>202</v>
      </c>
      <c r="U12" s="138" t="s">
        <v>201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197</v>
      </c>
      <c r="E13" s="274" t="s">
        <v>200</v>
      </c>
      <c r="F13" s="274" t="s">
        <v>199</v>
      </c>
      <c r="G13" s="406" t="s">
        <v>198</v>
      </c>
      <c r="H13" s="407"/>
      <c r="I13" s="407"/>
      <c r="J13" s="408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197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196</v>
      </c>
      <c r="D14" s="265" t="s">
        <v>195</v>
      </c>
      <c r="E14" s="266" t="s">
        <v>194</v>
      </c>
      <c r="F14" s="266" t="s">
        <v>193</v>
      </c>
      <c r="G14" s="409"/>
      <c r="H14" s="410"/>
      <c r="I14" s="410"/>
      <c r="J14" s="411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5</v>
      </c>
      <c r="E15" s="256">
        <v>0</v>
      </c>
      <c r="F15" s="255">
        <v>3.1250000000000001E-4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5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15</v>
      </c>
      <c r="E16" s="205">
        <v>0</v>
      </c>
      <c r="F16" s="204">
        <v>4.2824074074074075E-4</v>
      </c>
      <c r="G16" s="240"/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15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15</v>
      </c>
      <c r="E17" s="242">
        <v>0</v>
      </c>
      <c r="F17" s="241">
        <v>4.3981481481481481E-4</v>
      </c>
      <c r="G17" s="240"/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15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20</v>
      </c>
      <c r="E18" s="205">
        <v>0</v>
      </c>
      <c r="F18" s="204">
        <v>4.6296296296296298E-4</v>
      </c>
      <c r="G18" s="240"/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20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10</v>
      </c>
      <c r="E19" s="242">
        <v>0</v>
      </c>
      <c r="F19" s="241">
        <v>4.2824074074074075E-4</v>
      </c>
      <c r="G19" s="240"/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15</v>
      </c>
      <c r="E20" s="237">
        <v>0</v>
      </c>
      <c r="F20" s="236">
        <v>4.5138888888888887E-4</v>
      </c>
      <c r="G20" s="235"/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15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30</v>
      </c>
      <c r="E21" s="248">
        <v>0</v>
      </c>
      <c r="F21" s="247">
        <v>4.0509259259259258E-4</v>
      </c>
      <c r="G21" s="246"/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30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25</v>
      </c>
      <c r="E22" s="205">
        <v>0</v>
      </c>
      <c r="F22" s="204">
        <v>3.7037037037037035E-4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25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30</v>
      </c>
      <c r="E23" s="242">
        <v>0</v>
      </c>
      <c r="F23" s="241">
        <v>4.0509259259259258E-4</v>
      </c>
      <c r="G23" s="240"/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30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10</v>
      </c>
      <c r="E24" s="205">
        <v>0</v>
      </c>
      <c r="F24" s="204">
        <v>4.1666666666666669E-4</v>
      </c>
      <c r="G24" s="240"/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5</v>
      </c>
      <c r="E25" s="242">
        <v>0</v>
      </c>
      <c r="F25" s="241">
        <v>3.7037037037037035E-4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5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20</v>
      </c>
      <c r="E26" s="237">
        <v>0</v>
      </c>
      <c r="F26" s="236">
        <v>4.2824074074074075E-4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20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10</v>
      </c>
      <c r="E27" s="225">
        <v>0</v>
      </c>
      <c r="F27" s="224">
        <v>2.8935185185185184E-4</v>
      </c>
      <c r="G27" s="223"/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10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10</v>
      </c>
      <c r="E28" s="219">
        <v>0</v>
      </c>
      <c r="F28" s="218">
        <v>3.1250000000000001E-4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10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20</v>
      </c>
      <c r="E29" s="225">
        <v>0</v>
      </c>
      <c r="F29" s="224">
        <v>3.3564814814814812E-4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20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10</v>
      </c>
      <c r="E30" s="225">
        <v>0</v>
      </c>
      <c r="F30" s="224">
        <v>3.0092592592592595E-4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10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5</v>
      </c>
      <c r="E31" s="225">
        <v>0</v>
      </c>
      <c r="F31" s="224">
        <v>3.4722222222222224E-4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5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15</v>
      </c>
      <c r="E32" s="225">
        <v>0</v>
      </c>
      <c r="F32" s="224">
        <v>3.1250000000000001E-4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15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10</v>
      </c>
      <c r="E33" s="225">
        <v>0</v>
      </c>
      <c r="F33" s="224">
        <v>3.4722222222222224E-4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10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25</v>
      </c>
      <c r="E34" s="219">
        <v>0</v>
      </c>
      <c r="F34" s="218">
        <v>3.9351851851851852E-4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25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5</v>
      </c>
      <c r="E35" s="211">
        <v>0</v>
      </c>
      <c r="F35" s="210">
        <v>4.5138888888888887E-4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10</v>
      </c>
      <c r="E36" s="205">
        <v>0</v>
      </c>
      <c r="F36" s="204">
        <v>4.1666666666666669E-4</v>
      </c>
      <c r="G36" s="203"/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10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10</v>
      </c>
      <c r="E37" s="205">
        <v>0</v>
      </c>
      <c r="F37" s="204">
        <v>4.0509259259259258E-4</v>
      </c>
      <c r="G37" s="203"/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10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20</v>
      </c>
      <c r="E38" s="205">
        <v>0</v>
      </c>
      <c r="F38" s="204">
        <v>4.0509259259259258E-4</v>
      </c>
      <c r="G38" s="203"/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20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25</v>
      </c>
      <c r="E39" s="205">
        <v>0</v>
      </c>
      <c r="F39" s="204">
        <v>3.7037037037037035E-4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25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10</v>
      </c>
      <c r="E40" s="199">
        <v>0</v>
      </c>
      <c r="F40" s="198">
        <v>3.7037037037037035E-4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10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5</v>
      </c>
      <c r="E41" s="211">
        <v>0</v>
      </c>
      <c r="F41" s="210">
        <v>3.4722222222222224E-4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5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5</v>
      </c>
      <c r="E42" s="205">
        <v>0</v>
      </c>
      <c r="F42" s="204">
        <v>2.8935185185185184E-4</v>
      </c>
      <c r="G42" s="203"/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5</v>
      </c>
      <c r="E43" s="205">
        <v>0</v>
      </c>
      <c r="F43" s="204">
        <v>3.2407407407407406E-4</v>
      </c>
      <c r="G43" s="203"/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5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20</v>
      </c>
      <c r="E44" s="205">
        <v>0</v>
      </c>
      <c r="F44" s="204">
        <v>3.8194444444444446E-4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20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5</v>
      </c>
      <c r="E45" s="205">
        <v>0</v>
      </c>
      <c r="F45" s="204">
        <v>2.6620370370370372E-4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5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5</v>
      </c>
      <c r="E46" s="199">
        <v>0</v>
      </c>
      <c r="F46" s="198">
        <v>2.8935185185185184E-4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5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192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191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190</v>
      </c>
      <c r="D50" s="163" t="s">
        <v>189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188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N54"/>
  <sheetViews>
    <sheetView showGridLines="0" zoomScaleNormal="100" zoomScaleSheetLayoutView="100" workbookViewId="0">
      <selection activeCell="I24" sqref="I24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14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117</v>
      </c>
      <c r="C16" s="101"/>
      <c r="D16" s="100">
        <v>1</v>
      </c>
      <c r="E16" s="99">
        <v>1</v>
      </c>
      <c r="F16" s="99">
        <v>0</v>
      </c>
      <c r="G16" s="99">
        <v>0</v>
      </c>
      <c r="H16" s="99">
        <f t="shared" ref="H16:H21" si="0">SUM(D16:E16)</f>
        <v>2</v>
      </c>
      <c r="I16" s="99">
        <f t="shared" ref="I16:I21" si="1">SUM(F16:G16)</f>
        <v>0</v>
      </c>
      <c r="J16" s="99">
        <f t="shared" ref="J16:J21" si="2">SUM(H16:I16)</f>
        <v>2</v>
      </c>
      <c r="K16" s="98">
        <f t="shared" ref="K16:K52" si="3">IF(J16=0,0,ROUND(I16/J16*100,1))</f>
        <v>0</v>
      </c>
      <c r="L16" s="97">
        <f t="shared" ref="L16:L52" si="4">IF(J16=0,0,ROUND(J16/$J$52*100,1))</f>
        <v>1.6</v>
      </c>
    </row>
    <row r="17" spans="2:12" ht="14.45" customHeight="1">
      <c r="B17" s="96" t="s">
        <v>116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115</v>
      </c>
      <c r="C18" s="95"/>
      <c r="D18" s="94">
        <v>3</v>
      </c>
      <c r="E18" s="93">
        <v>0</v>
      </c>
      <c r="F18" s="93">
        <v>0</v>
      </c>
      <c r="G18" s="93">
        <v>0</v>
      </c>
      <c r="H18" s="93">
        <f t="shared" si="0"/>
        <v>3</v>
      </c>
      <c r="I18" s="93">
        <f t="shared" si="1"/>
        <v>0</v>
      </c>
      <c r="J18" s="93">
        <f t="shared" si="2"/>
        <v>3</v>
      </c>
      <c r="K18" s="92">
        <f t="shared" si="3"/>
        <v>0</v>
      </c>
      <c r="L18" s="91">
        <f t="shared" si="4"/>
        <v>2.4</v>
      </c>
    </row>
    <row r="19" spans="2:12" ht="14.45" customHeight="1">
      <c r="B19" s="96" t="s">
        <v>114</v>
      </c>
      <c r="C19" s="95"/>
      <c r="D19" s="94">
        <v>2</v>
      </c>
      <c r="E19" s="93">
        <v>0</v>
      </c>
      <c r="F19" s="93">
        <v>0</v>
      </c>
      <c r="G19" s="93">
        <v>1</v>
      </c>
      <c r="H19" s="93">
        <f t="shared" si="0"/>
        <v>2</v>
      </c>
      <c r="I19" s="93">
        <f t="shared" si="1"/>
        <v>1</v>
      </c>
      <c r="J19" s="93">
        <f t="shared" si="2"/>
        <v>3</v>
      </c>
      <c r="K19" s="92">
        <f t="shared" si="3"/>
        <v>33.299999999999997</v>
      </c>
      <c r="L19" s="91">
        <f t="shared" si="4"/>
        <v>2.4</v>
      </c>
    </row>
    <row r="20" spans="2:12" ht="14.45" customHeight="1">
      <c r="B20" s="96" t="s">
        <v>113</v>
      </c>
      <c r="C20" s="95"/>
      <c r="D20" s="94">
        <v>1</v>
      </c>
      <c r="E20" s="93">
        <v>0</v>
      </c>
      <c r="F20" s="93">
        <v>0</v>
      </c>
      <c r="G20" s="93">
        <v>0</v>
      </c>
      <c r="H20" s="93">
        <f t="shared" si="0"/>
        <v>1</v>
      </c>
      <c r="I20" s="93">
        <f t="shared" si="1"/>
        <v>0</v>
      </c>
      <c r="J20" s="93">
        <f t="shared" si="2"/>
        <v>1</v>
      </c>
      <c r="K20" s="92">
        <f t="shared" si="3"/>
        <v>0</v>
      </c>
      <c r="L20" s="91">
        <f t="shared" si="4"/>
        <v>0.8</v>
      </c>
    </row>
    <row r="21" spans="2:12" ht="14.45" customHeight="1">
      <c r="B21" s="90" t="s">
        <v>112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7</v>
      </c>
      <c r="E22" s="81">
        <f t="shared" si="5"/>
        <v>1</v>
      </c>
      <c r="F22" s="81">
        <f t="shared" si="5"/>
        <v>0</v>
      </c>
      <c r="G22" s="81">
        <f t="shared" si="5"/>
        <v>1</v>
      </c>
      <c r="H22" s="81">
        <f t="shared" si="5"/>
        <v>8</v>
      </c>
      <c r="I22" s="81">
        <f t="shared" si="5"/>
        <v>1</v>
      </c>
      <c r="J22" s="81">
        <f t="shared" si="5"/>
        <v>9</v>
      </c>
      <c r="K22" s="80">
        <f t="shared" si="3"/>
        <v>11.1</v>
      </c>
      <c r="L22" s="79">
        <f t="shared" si="4"/>
        <v>7.1</v>
      </c>
    </row>
    <row r="23" spans="2:12" ht="14.45" customHeight="1" thickTop="1">
      <c r="B23" s="102" t="s">
        <v>110</v>
      </c>
      <c r="C23" s="101"/>
      <c r="D23" s="100">
        <v>1</v>
      </c>
      <c r="E23" s="99">
        <v>2</v>
      </c>
      <c r="F23" s="99">
        <v>0</v>
      </c>
      <c r="G23" s="99">
        <v>0</v>
      </c>
      <c r="H23" s="99">
        <f t="shared" ref="H23:H28" si="6">SUM(D23:E23)</f>
        <v>3</v>
      </c>
      <c r="I23" s="99">
        <f t="shared" ref="I23:I28" si="7">SUM(F23:G23)</f>
        <v>0</v>
      </c>
      <c r="J23" s="99">
        <f t="shared" ref="J23:J28" si="8">SUM(H23:I23)</f>
        <v>3</v>
      </c>
      <c r="K23" s="98">
        <f t="shared" si="3"/>
        <v>0</v>
      </c>
      <c r="L23" s="97">
        <f t="shared" si="4"/>
        <v>2.4</v>
      </c>
    </row>
    <row r="24" spans="2:12" ht="14.45" customHeight="1">
      <c r="B24" s="96" t="s">
        <v>109</v>
      </c>
      <c r="C24" s="95"/>
      <c r="D24" s="94">
        <v>0</v>
      </c>
      <c r="E24" s="93">
        <v>0</v>
      </c>
      <c r="F24" s="93">
        <v>1</v>
      </c>
      <c r="G24" s="93">
        <v>0</v>
      </c>
      <c r="H24" s="93">
        <f t="shared" si="6"/>
        <v>0</v>
      </c>
      <c r="I24" s="93">
        <f t="shared" si="7"/>
        <v>1</v>
      </c>
      <c r="J24" s="93">
        <f t="shared" si="8"/>
        <v>1</v>
      </c>
      <c r="K24" s="92">
        <f t="shared" si="3"/>
        <v>100</v>
      </c>
      <c r="L24" s="91">
        <f t="shared" si="4"/>
        <v>0.8</v>
      </c>
    </row>
    <row r="25" spans="2:12" ht="14.45" customHeight="1">
      <c r="B25" s="96" t="s">
        <v>108</v>
      </c>
      <c r="C25" s="95"/>
      <c r="D25" s="94">
        <v>2</v>
      </c>
      <c r="E25" s="93">
        <v>3</v>
      </c>
      <c r="F25" s="93">
        <v>0</v>
      </c>
      <c r="G25" s="93">
        <v>0</v>
      </c>
      <c r="H25" s="93">
        <f t="shared" si="6"/>
        <v>5</v>
      </c>
      <c r="I25" s="93">
        <f t="shared" si="7"/>
        <v>0</v>
      </c>
      <c r="J25" s="93">
        <f t="shared" si="8"/>
        <v>5</v>
      </c>
      <c r="K25" s="92">
        <f t="shared" si="3"/>
        <v>0</v>
      </c>
      <c r="L25" s="91">
        <f t="shared" si="4"/>
        <v>4</v>
      </c>
    </row>
    <row r="26" spans="2:12" ht="14.45" customHeight="1">
      <c r="B26" s="96" t="s">
        <v>107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106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>
      <c r="B28" s="90" t="s">
        <v>105</v>
      </c>
      <c r="C28" s="89"/>
      <c r="D28" s="88">
        <v>3</v>
      </c>
      <c r="E28" s="87">
        <v>0</v>
      </c>
      <c r="F28" s="87">
        <v>0</v>
      </c>
      <c r="G28" s="87">
        <v>0</v>
      </c>
      <c r="H28" s="87">
        <f t="shared" si="6"/>
        <v>3</v>
      </c>
      <c r="I28" s="87">
        <f t="shared" si="7"/>
        <v>0</v>
      </c>
      <c r="J28" s="87">
        <f t="shared" si="8"/>
        <v>3</v>
      </c>
      <c r="K28" s="86">
        <f t="shared" si="3"/>
        <v>0</v>
      </c>
      <c r="L28" s="85">
        <f t="shared" si="4"/>
        <v>2.4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6</v>
      </c>
      <c r="E29" s="81">
        <f t="shared" si="9"/>
        <v>5</v>
      </c>
      <c r="F29" s="81">
        <f t="shared" si="9"/>
        <v>1</v>
      </c>
      <c r="G29" s="81">
        <f t="shared" si="9"/>
        <v>0</v>
      </c>
      <c r="H29" s="81">
        <f t="shared" si="9"/>
        <v>11</v>
      </c>
      <c r="I29" s="81">
        <f t="shared" si="9"/>
        <v>1</v>
      </c>
      <c r="J29" s="81">
        <f t="shared" si="9"/>
        <v>12</v>
      </c>
      <c r="K29" s="80">
        <f t="shared" si="3"/>
        <v>8.3000000000000007</v>
      </c>
      <c r="L29" s="79">
        <f t="shared" si="4"/>
        <v>9.5</v>
      </c>
    </row>
    <row r="30" spans="2:12" ht="14.45" customHeight="1" thickTop="1">
      <c r="B30" s="110" t="s">
        <v>103</v>
      </c>
      <c r="C30" s="109"/>
      <c r="D30" s="76">
        <v>7</v>
      </c>
      <c r="E30" s="75">
        <v>2</v>
      </c>
      <c r="F30" s="75">
        <v>1</v>
      </c>
      <c r="G30" s="75">
        <v>0</v>
      </c>
      <c r="H30" s="75">
        <f t="shared" ref="H30:H43" si="10">SUM(D30:E30)</f>
        <v>9</v>
      </c>
      <c r="I30" s="75">
        <f t="shared" ref="I30:I43" si="11">SUM(F30:G30)</f>
        <v>1</v>
      </c>
      <c r="J30" s="75">
        <f t="shared" ref="J30:J43" si="12">SUM(H30:I30)</f>
        <v>10</v>
      </c>
      <c r="K30" s="74">
        <f t="shared" si="3"/>
        <v>10</v>
      </c>
      <c r="L30" s="73">
        <f t="shared" si="4"/>
        <v>7.9</v>
      </c>
    </row>
    <row r="31" spans="2:12" ht="14.45" customHeight="1">
      <c r="B31" s="108" t="s">
        <v>101</v>
      </c>
      <c r="C31" s="107"/>
      <c r="D31" s="106">
        <v>5</v>
      </c>
      <c r="E31" s="105">
        <v>3</v>
      </c>
      <c r="F31" s="105">
        <v>1</v>
      </c>
      <c r="G31" s="105">
        <v>0</v>
      </c>
      <c r="H31" s="105">
        <f t="shared" si="10"/>
        <v>8</v>
      </c>
      <c r="I31" s="105">
        <f t="shared" si="11"/>
        <v>1</v>
      </c>
      <c r="J31" s="105">
        <f t="shared" si="12"/>
        <v>9</v>
      </c>
      <c r="K31" s="104">
        <f t="shared" si="3"/>
        <v>11.1</v>
      </c>
      <c r="L31" s="103">
        <f t="shared" si="4"/>
        <v>7.1</v>
      </c>
    </row>
    <row r="32" spans="2:12" ht="14.45" customHeight="1">
      <c r="B32" s="108" t="s">
        <v>100</v>
      </c>
      <c r="C32" s="107"/>
      <c r="D32" s="106">
        <v>10</v>
      </c>
      <c r="E32" s="105">
        <v>2</v>
      </c>
      <c r="F32" s="105">
        <v>0</v>
      </c>
      <c r="G32" s="105">
        <v>0</v>
      </c>
      <c r="H32" s="105">
        <f t="shared" si="10"/>
        <v>12</v>
      </c>
      <c r="I32" s="105">
        <f t="shared" si="11"/>
        <v>0</v>
      </c>
      <c r="J32" s="105">
        <f t="shared" si="12"/>
        <v>12</v>
      </c>
      <c r="K32" s="104">
        <f t="shared" si="3"/>
        <v>0</v>
      </c>
      <c r="L32" s="103">
        <f t="shared" si="4"/>
        <v>9.5</v>
      </c>
    </row>
    <row r="33" spans="2:12" ht="14.45" customHeight="1">
      <c r="B33" s="108" t="s">
        <v>99</v>
      </c>
      <c r="C33" s="107"/>
      <c r="D33" s="106">
        <v>8</v>
      </c>
      <c r="E33" s="105">
        <v>5</v>
      </c>
      <c r="F33" s="105">
        <v>0</v>
      </c>
      <c r="G33" s="105">
        <v>0</v>
      </c>
      <c r="H33" s="105">
        <f t="shared" si="10"/>
        <v>13</v>
      </c>
      <c r="I33" s="105">
        <f t="shared" si="11"/>
        <v>0</v>
      </c>
      <c r="J33" s="105">
        <f t="shared" si="12"/>
        <v>13</v>
      </c>
      <c r="K33" s="104">
        <f t="shared" si="3"/>
        <v>0</v>
      </c>
      <c r="L33" s="103">
        <f t="shared" si="4"/>
        <v>10.3</v>
      </c>
    </row>
    <row r="34" spans="2:12" ht="14.45" customHeight="1">
      <c r="B34" s="108" t="s">
        <v>97</v>
      </c>
      <c r="C34" s="107"/>
      <c r="D34" s="106">
        <v>2</v>
      </c>
      <c r="E34" s="105">
        <v>3</v>
      </c>
      <c r="F34" s="105">
        <v>0</v>
      </c>
      <c r="G34" s="105">
        <v>0</v>
      </c>
      <c r="H34" s="105">
        <f t="shared" si="10"/>
        <v>5</v>
      </c>
      <c r="I34" s="105">
        <f t="shared" si="11"/>
        <v>0</v>
      </c>
      <c r="J34" s="105">
        <f t="shared" si="12"/>
        <v>5</v>
      </c>
      <c r="K34" s="104">
        <f t="shared" si="3"/>
        <v>0</v>
      </c>
      <c r="L34" s="103">
        <f t="shared" si="4"/>
        <v>4</v>
      </c>
    </row>
    <row r="35" spans="2:12" ht="14.45" customHeight="1">
      <c r="B35" s="108" t="s">
        <v>95</v>
      </c>
      <c r="C35" s="107"/>
      <c r="D35" s="106">
        <v>11</v>
      </c>
      <c r="E35" s="105">
        <v>1</v>
      </c>
      <c r="F35" s="105">
        <v>1</v>
      </c>
      <c r="G35" s="105">
        <v>0</v>
      </c>
      <c r="H35" s="105">
        <f t="shared" si="10"/>
        <v>12</v>
      </c>
      <c r="I35" s="105">
        <f t="shared" si="11"/>
        <v>1</v>
      </c>
      <c r="J35" s="105">
        <f t="shared" si="12"/>
        <v>13</v>
      </c>
      <c r="K35" s="104">
        <f t="shared" si="3"/>
        <v>7.7</v>
      </c>
      <c r="L35" s="103">
        <f t="shared" si="4"/>
        <v>10.3</v>
      </c>
    </row>
    <row r="36" spans="2:12" ht="14.45" customHeight="1">
      <c r="B36" s="108" t="s">
        <v>93</v>
      </c>
      <c r="C36" s="107"/>
      <c r="D36" s="106">
        <v>8</v>
      </c>
      <c r="E36" s="105">
        <v>2</v>
      </c>
      <c r="F36" s="105">
        <v>1</v>
      </c>
      <c r="G36" s="105">
        <v>0</v>
      </c>
      <c r="H36" s="105">
        <f t="shared" si="10"/>
        <v>10</v>
      </c>
      <c r="I36" s="105">
        <f t="shared" si="11"/>
        <v>1</v>
      </c>
      <c r="J36" s="105">
        <f t="shared" si="12"/>
        <v>11</v>
      </c>
      <c r="K36" s="104">
        <f t="shared" si="3"/>
        <v>9.1</v>
      </c>
      <c r="L36" s="103">
        <f t="shared" si="4"/>
        <v>8.6999999999999993</v>
      </c>
    </row>
    <row r="37" spans="2:12" ht="14.45" customHeight="1">
      <c r="B37" s="108" t="s">
        <v>91</v>
      </c>
      <c r="C37" s="107"/>
      <c r="D37" s="106">
        <v>11</v>
      </c>
      <c r="E37" s="105">
        <v>2</v>
      </c>
      <c r="F37" s="105">
        <v>2</v>
      </c>
      <c r="G37" s="105">
        <v>0</v>
      </c>
      <c r="H37" s="105">
        <f t="shared" si="10"/>
        <v>13</v>
      </c>
      <c r="I37" s="105">
        <f t="shared" si="11"/>
        <v>2</v>
      </c>
      <c r="J37" s="105">
        <f t="shared" si="12"/>
        <v>15</v>
      </c>
      <c r="K37" s="104">
        <f t="shared" si="3"/>
        <v>13.3</v>
      </c>
      <c r="L37" s="103">
        <f t="shared" si="4"/>
        <v>11.9</v>
      </c>
    </row>
    <row r="38" spans="2:12" ht="14.45" customHeight="1">
      <c r="B38" s="102" t="s">
        <v>89</v>
      </c>
      <c r="C38" s="101"/>
      <c r="D38" s="100">
        <v>3</v>
      </c>
      <c r="E38" s="99">
        <v>1</v>
      </c>
      <c r="F38" s="99">
        <v>0</v>
      </c>
      <c r="G38" s="99">
        <v>0</v>
      </c>
      <c r="H38" s="99">
        <f t="shared" si="10"/>
        <v>4</v>
      </c>
      <c r="I38" s="99">
        <f t="shared" si="11"/>
        <v>0</v>
      </c>
      <c r="J38" s="99">
        <f t="shared" si="12"/>
        <v>4</v>
      </c>
      <c r="K38" s="98">
        <f t="shared" si="3"/>
        <v>0</v>
      </c>
      <c r="L38" s="97">
        <f t="shared" si="4"/>
        <v>3.2</v>
      </c>
    </row>
    <row r="39" spans="2:12" ht="14.45" customHeight="1">
      <c r="B39" s="96" t="s">
        <v>88</v>
      </c>
      <c r="C39" s="95"/>
      <c r="D39" s="94">
        <v>0</v>
      </c>
      <c r="E39" s="93">
        <v>1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0.8</v>
      </c>
    </row>
    <row r="40" spans="2:12" ht="14.45" customHeight="1">
      <c r="B40" s="96" t="s">
        <v>87</v>
      </c>
      <c r="C40" s="95"/>
      <c r="D40" s="94">
        <v>1</v>
      </c>
      <c r="E40" s="93">
        <v>0</v>
      </c>
      <c r="F40" s="93">
        <v>0</v>
      </c>
      <c r="G40" s="93">
        <v>0</v>
      </c>
      <c r="H40" s="93">
        <f t="shared" si="10"/>
        <v>1</v>
      </c>
      <c r="I40" s="93">
        <f t="shared" si="11"/>
        <v>0</v>
      </c>
      <c r="J40" s="93">
        <f t="shared" si="12"/>
        <v>1</v>
      </c>
      <c r="K40" s="92">
        <f t="shared" si="3"/>
        <v>0</v>
      </c>
      <c r="L40" s="91">
        <f t="shared" si="4"/>
        <v>0.8</v>
      </c>
    </row>
    <row r="41" spans="2:12" ht="14.45" customHeight="1">
      <c r="B41" s="96" t="s">
        <v>86</v>
      </c>
      <c r="C41" s="95"/>
      <c r="D41" s="94">
        <v>2</v>
      </c>
      <c r="E41" s="93">
        <v>0</v>
      </c>
      <c r="F41" s="93">
        <v>0</v>
      </c>
      <c r="G41" s="93">
        <v>0</v>
      </c>
      <c r="H41" s="93">
        <f t="shared" si="10"/>
        <v>2</v>
      </c>
      <c r="I41" s="93">
        <f t="shared" si="11"/>
        <v>0</v>
      </c>
      <c r="J41" s="93">
        <f t="shared" si="12"/>
        <v>2</v>
      </c>
      <c r="K41" s="92">
        <f t="shared" si="3"/>
        <v>0</v>
      </c>
      <c r="L41" s="91">
        <f t="shared" si="4"/>
        <v>1.6</v>
      </c>
    </row>
    <row r="42" spans="2:12" ht="14.45" customHeight="1">
      <c r="B42" s="96" t="s">
        <v>85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84</v>
      </c>
      <c r="C43" s="89"/>
      <c r="D43" s="88">
        <v>2</v>
      </c>
      <c r="E43" s="87">
        <v>0</v>
      </c>
      <c r="F43" s="87">
        <v>0</v>
      </c>
      <c r="G43" s="87">
        <v>0</v>
      </c>
      <c r="H43" s="87">
        <f t="shared" si="10"/>
        <v>2</v>
      </c>
      <c r="I43" s="87">
        <f t="shared" si="11"/>
        <v>0</v>
      </c>
      <c r="J43" s="87">
        <f t="shared" si="12"/>
        <v>2</v>
      </c>
      <c r="K43" s="86">
        <f t="shared" si="3"/>
        <v>0</v>
      </c>
      <c r="L43" s="85">
        <f t="shared" si="4"/>
        <v>1.6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8</v>
      </c>
      <c r="E44" s="81">
        <f t="shared" si="13"/>
        <v>2</v>
      </c>
      <c r="F44" s="81">
        <f t="shared" si="13"/>
        <v>0</v>
      </c>
      <c r="G44" s="81">
        <f t="shared" si="13"/>
        <v>0</v>
      </c>
      <c r="H44" s="81">
        <f t="shared" si="13"/>
        <v>10</v>
      </c>
      <c r="I44" s="81">
        <f t="shared" si="13"/>
        <v>0</v>
      </c>
      <c r="J44" s="81">
        <f t="shared" si="13"/>
        <v>10</v>
      </c>
      <c r="K44" s="80">
        <f t="shared" si="3"/>
        <v>0</v>
      </c>
      <c r="L44" s="79">
        <f t="shared" si="4"/>
        <v>7.9</v>
      </c>
    </row>
    <row r="45" spans="2:12" ht="14.45" customHeight="1" thickTop="1">
      <c r="B45" s="102" t="s">
        <v>82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81</v>
      </c>
      <c r="C46" s="95"/>
      <c r="D46" s="94">
        <v>1</v>
      </c>
      <c r="E46" s="93">
        <v>1</v>
      </c>
      <c r="F46" s="93">
        <v>0</v>
      </c>
      <c r="G46" s="93">
        <v>0</v>
      </c>
      <c r="H46" s="93">
        <f t="shared" si="14"/>
        <v>2</v>
      </c>
      <c r="I46" s="93">
        <f t="shared" si="15"/>
        <v>0</v>
      </c>
      <c r="J46" s="93">
        <f t="shared" si="16"/>
        <v>2</v>
      </c>
      <c r="K46" s="92">
        <f t="shared" si="3"/>
        <v>0</v>
      </c>
      <c r="L46" s="91">
        <f t="shared" si="4"/>
        <v>1.6</v>
      </c>
    </row>
    <row r="47" spans="2:12" ht="14.45" customHeight="1">
      <c r="B47" s="96" t="s">
        <v>80</v>
      </c>
      <c r="C47" s="95"/>
      <c r="D47" s="94">
        <v>0</v>
      </c>
      <c r="E47" s="93">
        <v>1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0.8</v>
      </c>
    </row>
    <row r="48" spans="2:12" ht="14.45" customHeight="1">
      <c r="B48" s="96" t="s">
        <v>79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78</v>
      </c>
      <c r="C49" s="95"/>
      <c r="D49" s="94">
        <v>1</v>
      </c>
      <c r="E49" s="93">
        <v>0</v>
      </c>
      <c r="F49" s="93">
        <v>0</v>
      </c>
      <c r="G49" s="93">
        <v>0</v>
      </c>
      <c r="H49" s="93">
        <f t="shared" si="14"/>
        <v>1</v>
      </c>
      <c r="I49" s="93">
        <f t="shared" si="15"/>
        <v>0</v>
      </c>
      <c r="J49" s="93">
        <f t="shared" si="16"/>
        <v>1</v>
      </c>
      <c r="K49" s="92">
        <f t="shared" si="3"/>
        <v>0</v>
      </c>
      <c r="L49" s="91">
        <f t="shared" si="4"/>
        <v>0.8</v>
      </c>
    </row>
    <row r="50" spans="2:13" ht="14.45" customHeight="1">
      <c r="B50" s="90" t="s">
        <v>77</v>
      </c>
      <c r="C50" s="89"/>
      <c r="D50" s="88">
        <v>2</v>
      </c>
      <c r="E50" s="87">
        <v>1</v>
      </c>
      <c r="F50" s="87">
        <v>0</v>
      </c>
      <c r="G50" s="87">
        <v>0</v>
      </c>
      <c r="H50" s="87">
        <f t="shared" si="14"/>
        <v>3</v>
      </c>
      <c r="I50" s="87">
        <f t="shared" si="15"/>
        <v>0</v>
      </c>
      <c r="J50" s="87">
        <f t="shared" si="16"/>
        <v>3</v>
      </c>
      <c r="K50" s="86">
        <f t="shared" si="3"/>
        <v>0</v>
      </c>
      <c r="L50" s="85">
        <f t="shared" si="4"/>
        <v>2.4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4</v>
      </c>
      <c r="E51" s="81">
        <f t="shared" si="17"/>
        <v>3</v>
      </c>
      <c r="F51" s="81">
        <f t="shared" si="17"/>
        <v>0</v>
      </c>
      <c r="G51" s="81">
        <f t="shared" si="17"/>
        <v>0</v>
      </c>
      <c r="H51" s="81">
        <f t="shared" si="17"/>
        <v>7</v>
      </c>
      <c r="I51" s="81">
        <f t="shared" si="17"/>
        <v>0</v>
      </c>
      <c r="J51" s="81">
        <f t="shared" si="17"/>
        <v>7</v>
      </c>
      <c r="K51" s="80">
        <f t="shared" si="3"/>
        <v>0</v>
      </c>
      <c r="L51" s="79">
        <f t="shared" si="4"/>
        <v>5.6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87</v>
      </c>
      <c r="E52" s="75">
        <f t="shared" si="18"/>
        <v>31</v>
      </c>
      <c r="F52" s="75">
        <f t="shared" si="18"/>
        <v>7</v>
      </c>
      <c r="G52" s="75">
        <f t="shared" si="18"/>
        <v>1</v>
      </c>
      <c r="H52" s="75">
        <f t="shared" si="18"/>
        <v>118</v>
      </c>
      <c r="I52" s="75">
        <f t="shared" si="18"/>
        <v>8</v>
      </c>
      <c r="J52" s="75">
        <f t="shared" si="18"/>
        <v>126</v>
      </c>
      <c r="K52" s="74">
        <f t="shared" si="3"/>
        <v>6.3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15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37</v>
      </c>
      <c r="E16" s="99">
        <v>4</v>
      </c>
      <c r="F16" s="99">
        <v>0</v>
      </c>
      <c r="G16" s="99">
        <v>0</v>
      </c>
      <c r="H16" s="99">
        <f t="shared" ref="H16:H21" si="0">SUM(D16:E16)</f>
        <v>41</v>
      </c>
      <c r="I16" s="99">
        <f t="shared" ref="I16:I21" si="1">SUM(F16:G16)</f>
        <v>0</v>
      </c>
      <c r="J16" s="99">
        <f t="shared" ref="J16:J21" si="2">SUM(H16:I16)</f>
        <v>41</v>
      </c>
      <c r="K16" s="98">
        <f t="shared" ref="K16:K52" si="3">IF(J16=0,0,ROUND(I16/J16*100,1))</f>
        <v>0</v>
      </c>
      <c r="L16" s="97">
        <f t="shared" ref="L16:L52" si="4">IF(J16=0,0,ROUND(J16/$J$52*100,1))</f>
        <v>1.6</v>
      </c>
    </row>
    <row r="17" spans="2:12" ht="14.45" customHeight="1">
      <c r="B17" s="96" t="s">
        <v>147</v>
      </c>
      <c r="C17" s="95"/>
      <c r="D17" s="94">
        <v>44</v>
      </c>
      <c r="E17" s="93">
        <v>8</v>
      </c>
      <c r="F17" s="93">
        <v>1</v>
      </c>
      <c r="G17" s="93">
        <v>1</v>
      </c>
      <c r="H17" s="93">
        <f t="shared" si="0"/>
        <v>52</v>
      </c>
      <c r="I17" s="93">
        <f t="shared" si="1"/>
        <v>2</v>
      </c>
      <c r="J17" s="93">
        <f t="shared" si="2"/>
        <v>54</v>
      </c>
      <c r="K17" s="92">
        <f t="shared" si="3"/>
        <v>3.7</v>
      </c>
      <c r="L17" s="91">
        <f t="shared" si="4"/>
        <v>2.1</v>
      </c>
    </row>
    <row r="18" spans="2:12" ht="14.45" customHeight="1">
      <c r="B18" s="96" t="s">
        <v>146</v>
      </c>
      <c r="C18" s="95"/>
      <c r="D18" s="94">
        <v>30</v>
      </c>
      <c r="E18" s="93">
        <v>6</v>
      </c>
      <c r="F18" s="93">
        <v>1</v>
      </c>
      <c r="G18" s="93">
        <v>1</v>
      </c>
      <c r="H18" s="93">
        <f t="shared" si="0"/>
        <v>36</v>
      </c>
      <c r="I18" s="93">
        <f t="shared" si="1"/>
        <v>2</v>
      </c>
      <c r="J18" s="93">
        <f t="shared" si="2"/>
        <v>38</v>
      </c>
      <c r="K18" s="92">
        <f t="shared" si="3"/>
        <v>5.3</v>
      </c>
      <c r="L18" s="91">
        <f t="shared" si="4"/>
        <v>1.5</v>
      </c>
    </row>
    <row r="19" spans="2:12" ht="14.45" customHeight="1">
      <c r="B19" s="96" t="s">
        <v>145</v>
      </c>
      <c r="C19" s="95"/>
      <c r="D19" s="94">
        <v>25</v>
      </c>
      <c r="E19" s="93">
        <v>7</v>
      </c>
      <c r="F19" s="93">
        <v>0</v>
      </c>
      <c r="G19" s="93">
        <v>1</v>
      </c>
      <c r="H19" s="93">
        <f t="shared" si="0"/>
        <v>32</v>
      </c>
      <c r="I19" s="93">
        <f t="shared" si="1"/>
        <v>1</v>
      </c>
      <c r="J19" s="93">
        <f t="shared" si="2"/>
        <v>33</v>
      </c>
      <c r="K19" s="92">
        <f t="shared" si="3"/>
        <v>3</v>
      </c>
      <c r="L19" s="91">
        <f t="shared" si="4"/>
        <v>1.3</v>
      </c>
    </row>
    <row r="20" spans="2:12" ht="14.45" customHeight="1">
      <c r="B20" s="96" t="s">
        <v>144</v>
      </c>
      <c r="C20" s="95"/>
      <c r="D20" s="94">
        <v>40</v>
      </c>
      <c r="E20" s="93">
        <v>4</v>
      </c>
      <c r="F20" s="93">
        <v>1</v>
      </c>
      <c r="G20" s="93">
        <v>2</v>
      </c>
      <c r="H20" s="93">
        <f t="shared" si="0"/>
        <v>44</v>
      </c>
      <c r="I20" s="93">
        <f t="shared" si="1"/>
        <v>3</v>
      </c>
      <c r="J20" s="93">
        <f t="shared" si="2"/>
        <v>47</v>
      </c>
      <c r="K20" s="92">
        <f t="shared" si="3"/>
        <v>6.4</v>
      </c>
      <c r="L20" s="91">
        <f t="shared" si="4"/>
        <v>1.8</v>
      </c>
    </row>
    <row r="21" spans="2:12" ht="14.45" customHeight="1">
      <c r="B21" s="90" t="s">
        <v>143</v>
      </c>
      <c r="C21" s="89"/>
      <c r="D21" s="88">
        <v>29</v>
      </c>
      <c r="E21" s="87">
        <v>3</v>
      </c>
      <c r="F21" s="87">
        <v>0</v>
      </c>
      <c r="G21" s="87">
        <v>0</v>
      </c>
      <c r="H21" s="87">
        <f t="shared" si="0"/>
        <v>32</v>
      </c>
      <c r="I21" s="87">
        <f t="shared" si="1"/>
        <v>0</v>
      </c>
      <c r="J21" s="87">
        <f t="shared" si="2"/>
        <v>32</v>
      </c>
      <c r="K21" s="86">
        <f t="shared" si="3"/>
        <v>0</v>
      </c>
      <c r="L21" s="85">
        <f t="shared" si="4"/>
        <v>1.2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205</v>
      </c>
      <c r="E22" s="81">
        <f t="shared" si="5"/>
        <v>32</v>
      </c>
      <c r="F22" s="81">
        <f t="shared" si="5"/>
        <v>3</v>
      </c>
      <c r="G22" s="81">
        <f t="shared" si="5"/>
        <v>5</v>
      </c>
      <c r="H22" s="81">
        <f t="shared" si="5"/>
        <v>237</v>
      </c>
      <c r="I22" s="81">
        <f t="shared" si="5"/>
        <v>8</v>
      </c>
      <c r="J22" s="81">
        <f t="shared" si="5"/>
        <v>245</v>
      </c>
      <c r="K22" s="80">
        <f t="shared" si="3"/>
        <v>3.3</v>
      </c>
      <c r="L22" s="79">
        <f t="shared" si="4"/>
        <v>9.4</v>
      </c>
    </row>
    <row r="23" spans="2:12" ht="14.45" customHeight="1" thickTop="1">
      <c r="B23" s="102" t="s">
        <v>110</v>
      </c>
      <c r="C23" s="101"/>
      <c r="D23" s="100">
        <v>22</v>
      </c>
      <c r="E23" s="99">
        <v>1</v>
      </c>
      <c r="F23" s="99">
        <v>0</v>
      </c>
      <c r="G23" s="99">
        <v>1</v>
      </c>
      <c r="H23" s="99">
        <f t="shared" ref="H23:H28" si="6">SUM(D23:E23)</f>
        <v>23</v>
      </c>
      <c r="I23" s="99">
        <f t="shared" ref="I23:I28" si="7">SUM(F23:G23)</f>
        <v>1</v>
      </c>
      <c r="J23" s="99">
        <f t="shared" ref="J23:J28" si="8">SUM(H23:I23)</f>
        <v>24</v>
      </c>
      <c r="K23" s="98">
        <f t="shared" si="3"/>
        <v>4.2</v>
      </c>
      <c r="L23" s="97">
        <f t="shared" si="4"/>
        <v>0.9</v>
      </c>
    </row>
    <row r="24" spans="2:12" ht="14.45" customHeight="1">
      <c r="B24" s="96" t="s">
        <v>109</v>
      </c>
      <c r="C24" s="95"/>
      <c r="D24" s="94">
        <v>37</v>
      </c>
      <c r="E24" s="93">
        <v>5</v>
      </c>
      <c r="F24" s="93">
        <v>0</v>
      </c>
      <c r="G24" s="93">
        <v>2</v>
      </c>
      <c r="H24" s="93">
        <f t="shared" si="6"/>
        <v>42</v>
      </c>
      <c r="I24" s="93">
        <f t="shared" si="7"/>
        <v>2</v>
      </c>
      <c r="J24" s="93">
        <f t="shared" si="8"/>
        <v>44</v>
      </c>
      <c r="K24" s="92">
        <f t="shared" si="3"/>
        <v>4.5</v>
      </c>
      <c r="L24" s="91">
        <f t="shared" si="4"/>
        <v>1.7</v>
      </c>
    </row>
    <row r="25" spans="2:12" ht="14.45" customHeight="1">
      <c r="B25" s="96" t="s">
        <v>108</v>
      </c>
      <c r="C25" s="95"/>
      <c r="D25" s="94">
        <v>26</v>
      </c>
      <c r="E25" s="93">
        <v>5</v>
      </c>
      <c r="F25" s="93">
        <v>1</v>
      </c>
      <c r="G25" s="93">
        <v>0</v>
      </c>
      <c r="H25" s="93">
        <f t="shared" si="6"/>
        <v>31</v>
      </c>
      <c r="I25" s="93">
        <f t="shared" si="7"/>
        <v>1</v>
      </c>
      <c r="J25" s="93">
        <f t="shared" si="8"/>
        <v>32</v>
      </c>
      <c r="K25" s="92">
        <f t="shared" si="3"/>
        <v>3.1</v>
      </c>
      <c r="L25" s="91">
        <f t="shared" si="4"/>
        <v>1.2</v>
      </c>
    </row>
    <row r="26" spans="2:12" ht="14.45" customHeight="1">
      <c r="B26" s="96" t="s">
        <v>107</v>
      </c>
      <c r="C26" s="95"/>
      <c r="D26" s="94">
        <v>15</v>
      </c>
      <c r="E26" s="93">
        <v>3</v>
      </c>
      <c r="F26" s="93">
        <v>0</v>
      </c>
      <c r="G26" s="93">
        <v>2</v>
      </c>
      <c r="H26" s="93">
        <f t="shared" si="6"/>
        <v>18</v>
      </c>
      <c r="I26" s="93">
        <f t="shared" si="7"/>
        <v>2</v>
      </c>
      <c r="J26" s="93">
        <f t="shared" si="8"/>
        <v>20</v>
      </c>
      <c r="K26" s="92">
        <f t="shared" si="3"/>
        <v>10</v>
      </c>
      <c r="L26" s="91">
        <f t="shared" si="4"/>
        <v>0.8</v>
      </c>
    </row>
    <row r="27" spans="2:12" ht="14.45" customHeight="1">
      <c r="B27" s="96" t="s">
        <v>106</v>
      </c>
      <c r="C27" s="95"/>
      <c r="D27" s="94">
        <v>32</v>
      </c>
      <c r="E27" s="93">
        <v>4</v>
      </c>
      <c r="F27" s="93">
        <v>3</v>
      </c>
      <c r="G27" s="93">
        <v>0</v>
      </c>
      <c r="H27" s="93">
        <f t="shared" si="6"/>
        <v>36</v>
      </c>
      <c r="I27" s="93">
        <f t="shared" si="7"/>
        <v>3</v>
      </c>
      <c r="J27" s="93">
        <f t="shared" si="8"/>
        <v>39</v>
      </c>
      <c r="K27" s="92">
        <f t="shared" si="3"/>
        <v>7.7</v>
      </c>
      <c r="L27" s="91">
        <f t="shared" si="4"/>
        <v>1.5</v>
      </c>
    </row>
    <row r="28" spans="2:12" ht="14.45" customHeight="1">
      <c r="B28" s="90" t="s">
        <v>142</v>
      </c>
      <c r="C28" s="89"/>
      <c r="D28" s="88">
        <v>34</v>
      </c>
      <c r="E28" s="87">
        <v>5</v>
      </c>
      <c r="F28" s="87">
        <v>3</v>
      </c>
      <c r="G28" s="87">
        <v>0</v>
      </c>
      <c r="H28" s="87">
        <f t="shared" si="6"/>
        <v>39</v>
      </c>
      <c r="I28" s="87">
        <f t="shared" si="7"/>
        <v>3</v>
      </c>
      <c r="J28" s="87">
        <f t="shared" si="8"/>
        <v>42</v>
      </c>
      <c r="K28" s="86">
        <f t="shared" si="3"/>
        <v>7.1</v>
      </c>
      <c r="L28" s="85">
        <f t="shared" si="4"/>
        <v>1.6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166</v>
      </c>
      <c r="E29" s="81">
        <f t="shared" si="9"/>
        <v>23</v>
      </c>
      <c r="F29" s="81">
        <f t="shared" si="9"/>
        <v>7</v>
      </c>
      <c r="G29" s="81">
        <f t="shared" si="9"/>
        <v>5</v>
      </c>
      <c r="H29" s="81">
        <f t="shared" si="9"/>
        <v>189</v>
      </c>
      <c r="I29" s="81">
        <f t="shared" si="9"/>
        <v>12</v>
      </c>
      <c r="J29" s="81">
        <f t="shared" si="9"/>
        <v>201</v>
      </c>
      <c r="K29" s="80">
        <f t="shared" si="3"/>
        <v>6</v>
      </c>
      <c r="L29" s="79">
        <f t="shared" si="4"/>
        <v>7.7</v>
      </c>
    </row>
    <row r="30" spans="2:12" ht="14.45" customHeight="1" thickTop="1">
      <c r="B30" s="110" t="s">
        <v>141</v>
      </c>
      <c r="C30" s="109"/>
      <c r="D30" s="76">
        <v>149</v>
      </c>
      <c r="E30" s="75">
        <v>36</v>
      </c>
      <c r="F30" s="75">
        <v>5</v>
      </c>
      <c r="G30" s="75">
        <v>5</v>
      </c>
      <c r="H30" s="75">
        <f t="shared" ref="H30:H43" si="10">SUM(D30:E30)</f>
        <v>185</v>
      </c>
      <c r="I30" s="75">
        <f t="shared" ref="I30:I43" si="11">SUM(F30:G30)</f>
        <v>10</v>
      </c>
      <c r="J30" s="75">
        <f t="shared" ref="J30:J43" si="12">SUM(H30:I30)</f>
        <v>195</v>
      </c>
      <c r="K30" s="74">
        <f t="shared" si="3"/>
        <v>5.0999999999999996</v>
      </c>
      <c r="L30" s="73">
        <f t="shared" si="4"/>
        <v>7.5</v>
      </c>
    </row>
    <row r="31" spans="2:12" ht="14.45" customHeight="1">
      <c r="B31" s="108" t="s">
        <v>140</v>
      </c>
      <c r="C31" s="107"/>
      <c r="D31" s="106">
        <v>153</v>
      </c>
      <c r="E31" s="105">
        <v>32</v>
      </c>
      <c r="F31" s="105">
        <v>5</v>
      </c>
      <c r="G31" s="105">
        <v>1</v>
      </c>
      <c r="H31" s="105">
        <f t="shared" si="10"/>
        <v>185</v>
      </c>
      <c r="I31" s="105">
        <f t="shared" si="11"/>
        <v>6</v>
      </c>
      <c r="J31" s="105">
        <f t="shared" si="12"/>
        <v>191</v>
      </c>
      <c r="K31" s="104">
        <f t="shared" si="3"/>
        <v>3.1</v>
      </c>
      <c r="L31" s="103">
        <f t="shared" si="4"/>
        <v>7.4</v>
      </c>
    </row>
    <row r="32" spans="2:12" ht="14.45" customHeight="1">
      <c r="B32" s="108" t="s">
        <v>138</v>
      </c>
      <c r="C32" s="107"/>
      <c r="D32" s="106">
        <v>125</v>
      </c>
      <c r="E32" s="105">
        <v>22</v>
      </c>
      <c r="F32" s="105">
        <v>4</v>
      </c>
      <c r="G32" s="105">
        <v>3</v>
      </c>
      <c r="H32" s="105">
        <f t="shared" si="10"/>
        <v>147</v>
      </c>
      <c r="I32" s="105">
        <f t="shared" si="11"/>
        <v>7</v>
      </c>
      <c r="J32" s="105">
        <f t="shared" si="12"/>
        <v>154</v>
      </c>
      <c r="K32" s="104">
        <f t="shared" si="3"/>
        <v>4.5</v>
      </c>
      <c r="L32" s="103">
        <f t="shared" si="4"/>
        <v>5.9</v>
      </c>
    </row>
    <row r="33" spans="2:12" ht="14.45" customHeight="1">
      <c r="B33" s="108" t="s">
        <v>136</v>
      </c>
      <c r="C33" s="107"/>
      <c r="D33" s="106">
        <v>208</v>
      </c>
      <c r="E33" s="105">
        <v>37</v>
      </c>
      <c r="F33" s="105">
        <v>4</v>
      </c>
      <c r="G33" s="105">
        <v>3</v>
      </c>
      <c r="H33" s="105">
        <f t="shared" si="10"/>
        <v>245</v>
      </c>
      <c r="I33" s="105">
        <f t="shared" si="11"/>
        <v>7</v>
      </c>
      <c r="J33" s="105">
        <f t="shared" si="12"/>
        <v>252</v>
      </c>
      <c r="K33" s="104">
        <f t="shared" si="3"/>
        <v>2.8</v>
      </c>
      <c r="L33" s="103">
        <f t="shared" si="4"/>
        <v>9.6999999999999993</v>
      </c>
    </row>
    <row r="34" spans="2:12" ht="14.45" customHeight="1">
      <c r="B34" s="108" t="s">
        <v>135</v>
      </c>
      <c r="C34" s="107"/>
      <c r="D34" s="106">
        <v>189</v>
      </c>
      <c r="E34" s="105">
        <v>34</v>
      </c>
      <c r="F34" s="105">
        <v>7</v>
      </c>
      <c r="G34" s="105">
        <v>3</v>
      </c>
      <c r="H34" s="105">
        <f t="shared" si="10"/>
        <v>223</v>
      </c>
      <c r="I34" s="105">
        <f t="shared" si="11"/>
        <v>10</v>
      </c>
      <c r="J34" s="105">
        <f t="shared" si="12"/>
        <v>233</v>
      </c>
      <c r="K34" s="104">
        <f t="shared" si="3"/>
        <v>4.3</v>
      </c>
      <c r="L34" s="103">
        <f t="shared" si="4"/>
        <v>9</v>
      </c>
    </row>
    <row r="35" spans="2:12" ht="14.45" customHeight="1">
      <c r="B35" s="108" t="s">
        <v>134</v>
      </c>
      <c r="C35" s="107"/>
      <c r="D35" s="106">
        <v>202</v>
      </c>
      <c r="E35" s="105">
        <v>29</v>
      </c>
      <c r="F35" s="105">
        <v>2</v>
      </c>
      <c r="G35" s="105">
        <v>4</v>
      </c>
      <c r="H35" s="105">
        <f t="shared" si="10"/>
        <v>231</v>
      </c>
      <c r="I35" s="105">
        <f t="shared" si="11"/>
        <v>6</v>
      </c>
      <c r="J35" s="105">
        <f t="shared" si="12"/>
        <v>237</v>
      </c>
      <c r="K35" s="104">
        <f t="shared" si="3"/>
        <v>2.5</v>
      </c>
      <c r="L35" s="103">
        <f t="shared" si="4"/>
        <v>9.1</v>
      </c>
    </row>
    <row r="36" spans="2:12" ht="14.45" customHeight="1">
      <c r="B36" s="108" t="s">
        <v>133</v>
      </c>
      <c r="C36" s="107"/>
      <c r="D36" s="106">
        <v>198</v>
      </c>
      <c r="E36" s="105">
        <v>34</v>
      </c>
      <c r="F36" s="105">
        <v>1</v>
      </c>
      <c r="G36" s="105">
        <v>3</v>
      </c>
      <c r="H36" s="105">
        <f t="shared" si="10"/>
        <v>232</v>
      </c>
      <c r="I36" s="105">
        <f t="shared" si="11"/>
        <v>4</v>
      </c>
      <c r="J36" s="105">
        <f t="shared" si="12"/>
        <v>236</v>
      </c>
      <c r="K36" s="104">
        <f t="shared" si="3"/>
        <v>1.7</v>
      </c>
      <c r="L36" s="103">
        <f t="shared" si="4"/>
        <v>9.1</v>
      </c>
    </row>
    <row r="37" spans="2:12" ht="14.45" customHeight="1">
      <c r="B37" s="108" t="s">
        <v>132</v>
      </c>
      <c r="C37" s="107"/>
      <c r="D37" s="106">
        <v>185</v>
      </c>
      <c r="E37" s="105">
        <v>24</v>
      </c>
      <c r="F37" s="105">
        <v>2</v>
      </c>
      <c r="G37" s="105">
        <v>3</v>
      </c>
      <c r="H37" s="105">
        <f t="shared" si="10"/>
        <v>209</v>
      </c>
      <c r="I37" s="105">
        <f t="shared" si="11"/>
        <v>5</v>
      </c>
      <c r="J37" s="105">
        <f t="shared" si="12"/>
        <v>214</v>
      </c>
      <c r="K37" s="104">
        <f t="shared" si="3"/>
        <v>2.2999999999999998</v>
      </c>
      <c r="L37" s="103">
        <f t="shared" si="4"/>
        <v>8.1999999999999993</v>
      </c>
    </row>
    <row r="38" spans="2:12" ht="14.45" customHeight="1">
      <c r="B38" s="102" t="s">
        <v>89</v>
      </c>
      <c r="C38" s="101"/>
      <c r="D38" s="100">
        <v>25</v>
      </c>
      <c r="E38" s="99">
        <v>1</v>
      </c>
      <c r="F38" s="99">
        <v>0</v>
      </c>
      <c r="G38" s="99">
        <v>0</v>
      </c>
      <c r="H38" s="99">
        <f t="shared" si="10"/>
        <v>26</v>
      </c>
      <c r="I38" s="99">
        <f t="shared" si="11"/>
        <v>0</v>
      </c>
      <c r="J38" s="99">
        <f t="shared" si="12"/>
        <v>26</v>
      </c>
      <c r="K38" s="98">
        <f t="shared" si="3"/>
        <v>0</v>
      </c>
      <c r="L38" s="97">
        <f t="shared" si="4"/>
        <v>1</v>
      </c>
    </row>
    <row r="39" spans="2:12" ht="14.45" customHeight="1">
      <c r="B39" s="96" t="s">
        <v>88</v>
      </c>
      <c r="C39" s="95"/>
      <c r="D39" s="94">
        <v>41</v>
      </c>
      <c r="E39" s="93">
        <v>5</v>
      </c>
      <c r="F39" s="93">
        <v>0</v>
      </c>
      <c r="G39" s="93">
        <v>0</v>
      </c>
      <c r="H39" s="93">
        <f t="shared" si="10"/>
        <v>46</v>
      </c>
      <c r="I39" s="93">
        <f t="shared" si="11"/>
        <v>0</v>
      </c>
      <c r="J39" s="93">
        <f t="shared" si="12"/>
        <v>46</v>
      </c>
      <c r="K39" s="92">
        <f t="shared" si="3"/>
        <v>0</v>
      </c>
      <c r="L39" s="91">
        <f t="shared" si="4"/>
        <v>1.8</v>
      </c>
    </row>
    <row r="40" spans="2:12" ht="14.45" customHeight="1">
      <c r="B40" s="96" t="s">
        <v>87</v>
      </c>
      <c r="C40" s="95"/>
      <c r="D40" s="94">
        <v>27</v>
      </c>
      <c r="E40" s="93">
        <v>3</v>
      </c>
      <c r="F40" s="93">
        <v>0</v>
      </c>
      <c r="G40" s="93">
        <v>0</v>
      </c>
      <c r="H40" s="93">
        <f t="shared" si="10"/>
        <v>30</v>
      </c>
      <c r="I40" s="93">
        <f t="shared" si="11"/>
        <v>0</v>
      </c>
      <c r="J40" s="93">
        <f t="shared" si="12"/>
        <v>30</v>
      </c>
      <c r="K40" s="92">
        <f t="shared" si="3"/>
        <v>0</v>
      </c>
      <c r="L40" s="91">
        <f t="shared" si="4"/>
        <v>1.2</v>
      </c>
    </row>
    <row r="41" spans="2:12" ht="14.45" customHeight="1">
      <c r="B41" s="96" t="s">
        <v>86</v>
      </c>
      <c r="C41" s="95"/>
      <c r="D41" s="94">
        <v>37</v>
      </c>
      <c r="E41" s="93">
        <v>6</v>
      </c>
      <c r="F41" s="93">
        <v>2</v>
      </c>
      <c r="G41" s="93">
        <v>2</v>
      </c>
      <c r="H41" s="93">
        <f t="shared" si="10"/>
        <v>43</v>
      </c>
      <c r="I41" s="93">
        <f t="shared" si="11"/>
        <v>4</v>
      </c>
      <c r="J41" s="93">
        <f t="shared" si="12"/>
        <v>47</v>
      </c>
      <c r="K41" s="92">
        <f t="shared" si="3"/>
        <v>8.5</v>
      </c>
      <c r="L41" s="91">
        <f t="shared" si="4"/>
        <v>1.8</v>
      </c>
    </row>
    <row r="42" spans="2:12" ht="14.45" customHeight="1">
      <c r="B42" s="96" t="s">
        <v>85</v>
      </c>
      <c r="C42" s="95"/>
      <c r="D42" s="94">
        <v>27</v>
      </c>
      <c r="E42" s="93">
        <v>2</v>
      </c>
      <c r="F42" s="93">
        <v>0</v>
      </c>
      <c r="G42" s="93">
        <v>0</v>
      </c>
      <c r="H42" s="93">
        <f t="shared" si="10"/>
        <v>29</v>
      </c>
      <c r="I42" s="93">
        <f t="shared" si="11"/>
        <v>0</v>
      </c>
      <c r="J42" s="93">
        <f t="shared" si="12"/>
        <v>29</v>
      </c>
      <c r="K42" s="92">
        <f t="shared" si="3"/>
        <v>0</v>
      </c>
      <c r="L42" s="91">
        <f t="shared" si="4"/>
        <v>1.1000000000000001</v>
      </c>
    </row>
    <row r="43" spans="2:12" ht="14.45" customHeight="1">
      <c r="B43" s="90" t="s">
        <v>131</v>
      </c>
      <c r="C43" s="89"/>
      <c r="D43" s="88">
        <v>21</v>
      </c>
      <c r="E43" s="87">
        <v>1</v>
      </c>
      <c r="F43" s="87">
        <v>0</v>
      </c>
      <c r="G43" s="87">
        <v>2</v>
      </c>
      <c r="H43" s="87">
        <f t="shared" si="10"/>
        <v>22</v>
      </c>
      <c r="I43" s="87">
        <f t="shared" si="11"/>
        <v>2</v>
      </c>
      <c r="J43" s="87">
        <f t="shared" si="12"/>
        <v>24</v>
      </c>
      <c r="K43" s="86">
        <f t="shared" si="3"/>
        <v>8.3000000000000007</v>
      </c>
      <c r="L43" s="85">
        <f t="shared" si="4"/>
        <v>0.9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178</v>
      </c>
      <c r="E44" s="81">
        <f t="shared" si="13"/>
        <v>18</v>
      </c>
      <c r="F44" s="81">
        <f t="shared" si="13"/>
        <v>2</v>
      </c>
      <c r="G44" s="81">
        <f t="shared" si="13"/>
        <v>4</v>
      </c>
      <c r="H44" s="81">
        <f t="shared" si="13"/>
        <v>196</v>
      </c>
      <c r="I44" s="81">
        <f t="shared" si="13"/>
        <v>6</v>
      </c>
      <c r="J44" s="81">
        <f t="shared" si="13"/>
        <v>202</v>
      </c>
      <c r="K44" s="80">
        <f t="shared" si="3"/>
        <v>3</v>
      </c>
      <c r="L44" s="79">
        <f t="shared" si="4"/>
        <v>7.8</v>
      </c>
    </row>
    <row r="45" spans="2:12" ht="14.45" customHeight="1" thickTop="1">
      <c r="B45" s="102" t="s">
        <v>82</v>
      </c>
      <c r="C45" s="101"/>
      <c r="D45" s="100">
        <v>35</v>
      </c>
      <c r="E45" s="99">
        <v>7</v>
      </c>
      <c r="F45" s="99">
        <v>0</v>
      </c>
      <c r="G45" s="99">
        <v>0</v>
      </c>
      <c r="H45" s="99">
        <f t="shared" ref="H45:H50" si="14">SUM(D45:E45)</f>
        <v>42</v>
      </c>
      <c r="I45" s="99">
        <f t="shared" ref="I45:I50" si="15">SUM(F45:G45)</f>
        <v>0</v>
      </c>
      <c r="J45" s="99">
        <f t="shared" ref="J45:J50" si="16">SUM(H45:I45)</f>
        <v>42</v>
      </c>
      <c r="K45" s="98">
        <f t="shared" si="3"/>
        <v>0</v>
      </c>
      <c r="L45" s="97">
        <f t="shared" si="4"/>
        <v>1.6</v>
      </c>
    </row>
    <row r="46" spans="2:12" ht="14.45" customHeight="1">
      <c r="B46" s="96" t="s">
        <v>81</v>
      </c>
      <c r="C46" s="95"/>
      <c r="D46" s="94">
        <v>22</v>
      </c>
      <c r="E46" s="93">
        <v>1</v>
      </c>
      <c r="F46" s="93">
        <v>0</v>
      </c>
      <c r="G46" s="93">
        <v>0</v>
      </c>
      <c r="H46" s="93">
        <f t="shared" si="14"/>
        <v>23</v>
      </c>
      <c r="I46" s="93">
        <f t="shared" si="15"/>
        <v>0</v>
      </c>
      <c r="J46" s="93">
        <f t="shared" si="16"/>
        <v>23</v>
      </c>
      <c r="K46" s="92">
        <f t="shared" si="3"/>
        <v>0</v>
      </c>
      <c r="L46" s="91">
        <f t="shared" si="4"/>
        <v>0.9</v>
      </c>
    </row>
    <row r="47" spans="2:12" ht="14.45" customHeight="1">
      <c r="B47" s="96" t="s">
        <v>80</v>
      </c>
      <c r="C47" s="95"/>
      <c r="D47" s="94">
        <v>42</v>
      </c>
      <c r="E47" s="93">
        <v>4</v>
      </c>
      <c r="F47" s="93">
        <v>0</v>
      </c>
      <c r="G47" s="93">
        <v>1</v>
      </c>
      <c r="H47" s="93">
        <f t="shared" si="14"/>
        <v>46</v>
      </c>
      <c r="I47" s="93">
        <f t="shared" si="15"/>
        <v>1</v>
      </c>
      <c r="J47" s="93">
        <f t="shared" si="16"/>
        <v>47</v>
      </c>
      <c r="K47" s="92">
        <f t="shared" si="3"/>
        <v>2.1</v>
      </c>
      <c r="L47" s="91">
        <f t="shared" si="4"/>
        <v>1.8</v>
      </c>
    </row>
    <row r="48" spans="2:12" ht="14.45" customHeight="1">
      <c r="B48" s="96" t="s">
        <v>79</v>
      </c>
      <c r="C48" s="95"/>
      <c r="D48" s="94">
        <v>39</v>
      </c>
      <c r="E48" s="93">
        <v>1</v>
      </c>
      <c r="F48" s="93">
        <v>0</v>
      </c>
      <c r="G48" s="93">
        <v>0</v>
      </c>
      <c r="H48" s="93">
        <f t="shared" si="14"/>
        <v>40</v>
      </c>
      <c r="I48" s="93">
        <f t="shared" si="15"/>
        <v>0</v>
      </c>
      <c r="J48" s="93">
        <f t="shared" si="16"/>
        <v>40</v>
      </c>
      <c r="K48" s="92">
        <f t="shared" si="3"/>
        <v>0</v>
      </c>
      <c r="L48" s="91">
        <f t="shared" si="4"/>
        <v>1.5</v>
      </c>
    </row>
    <row r="49" spans="2:13" ht="14.45" customHeight="1">
      <c r="B49" s="96" t="s">
        <v>78</v>
      </c>
      <c r="C49" s="95"/>
      <c r="D49" s="94">
        <v>37</v>
      </c>
      <c r="E49" s="93">
        <v>2</v>
      </c>
      <c r="F49" s="93">
        <v>1</v>
      </c>
      <c r="G49" s="93">
        <v>1</v>
      </c>
      <c r="H49" s="93">
        <f t="shared" si="14"/>
        <v>39</v>
      </c>
      <c r="I49" s="93">
        <f t="shared" si="15"/>
        <v>2</v>
      </c>
      <c r="J49" s="93">
        <f t="shared" si="16"/>
        <v>41</v>
      </c>
      <c r="K49" s="92">
        <f t="shared" si="3"/>
        <v>4.9000000000000004</v>
      </c>
      <c r="L49" s="91">
        <f t="shared" si="4"/>
        <v>1.6</v>
      </c>
    </row>
    <row r="50" spans="2:13" ht="14.45" customHeight="1">
      <c r="B50" s="90" t="s">
        <v>130</v>
      </c>
      <c r="C50" s="89"/>
      <c r="D50" s="88">
        <v>38</v>
      </c>
      <c r="E50" s="87">
        <v>6</v>
      </c>
      <c r="F50" s="87">
        <v>0</v>
      </c>
      <c r="G50" s="87">
        <v>0</v>
      </c>
      <c r="H50" s="87">
        <f t="shared" si="14"/>
        <v>44</v>
      </c>
      <c r="I50" s="87">
        <f t="shared" si="15"/>
        <v>0</v>
      </c>
      <c r="J50" s="87">
        <f t="shared" si="16"/>
        <v>44</v>
      </c>
      <c r="K50" s="86">
        <f t="shared" si="3"/>
        <v>0</v>
      </c>
      <c r="L50" s="85">
        <f t="shared" si="4"/>
        <v>1.7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213</v>
      </c>
      <c r="E51" s="81">
        <f t="shared" si="17"/>
        <v>21</v>
      </c>
      <c r="F51" s="81">
        <f t="shared" si="17"/>
        <v>1</v>
      </c>
      <c r="G51" s="81">
        <f t="shared" si="17"/>
        <v>2</v>
      </c>
      <c r="H51" s="81">
        <f t="shared" si="17"/>
        <v>234</v>
      </c>
      <c r="I51" s="81">
        <f t="shared" si="17"/>
        <v>3</v>
      </c>
      <c r="J51" s="81">
        <f t="shared" si="17"/>
        <v>237</v>
      </c>
      <c r="K51" s="80">
        <f t="shared" si="3"/>
        <v>1.3</v>
      </c>
      <c r="L51" s="79">
        <f t="shared" si="4"/>
        <v>9.1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2171</v>
      </c>
      <c r="E52" s="75">
        <f t="shared" si="18"/>
        <v>342</v>
      </c>
      <c r="F52" s="75">
        <f t="shared" si="18"/>
        <v>43</v>
      </c>
      <c r="G52" s="75">
        <f t="shared" si="18"/>
        <v>41</v>
      </c>
      <c r="H52" s="75">
        <f t="shared" si="18"/>
        <v>2513</v>
      </c>
      <c r="I52" s="75">
        <f t="shared" si="18"/>
        <v>84</v>
      </c>
      <c r="J52" s="75">
        <f t="shared" si="18"/>
        <v>2597</v>
      </c>
      <c r="K52" s="74">
        <f t="shared" si="3"/>
        <v>3.2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16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50</v>
      </c>
      <c r="E16" s="99">
        <v>5</v>
      </c>
      <c r="F16" s="99">
        <v>2</v>
      </c>
      <c r="G16" s="99">
        <v>0</v>
      </c>
      <c r="H16" s="99">
        <f t="shared" ref="H16:H21" si="0">SUM(D16:E16)</f>
        <v>55</v>
      </c>
      <c r="I16" s="99">
        <f t="shared" ref="I16:I21" si="1">SUM(F16:G16)</f>
        <v>2</v>
      </c>
      <c r="J16" s="99">
        <f t="shared" ref="J16:J21" si="2">SUM(H16:I16)</f>
        <v>57</v>
      </c>
      <c r="K16" s="98">
        <f t="shared" ref="K16:K52" si="3">IF(J16=0,0,ROUND(I16/J16*100,1))</f>
        <v>3.5</v>
      </c>
      <c r="L16" s="97">
        <f t="shared" ref="L16:L52" si="4">IF(J16=0,0,ROUND(J16/$J$52*100,1))</f>
        <v>1.3</v>
      </c>
    </row>
    <row r="17" spans="2:12" ht="14.45" customHeight="1">
      <c r="B17" s="96" t="s">
        <v>147</v>
      </c>
      <c r="C17" s="95"/>
      <c r="D17" s="94">
        <v>60</v>
      </c>
      <c r="E17" s="93">
        <v>4</v>
      </c>
      <c r="F17" s="93">
        <v>1</v>
      </c>
      <c r="G17" s="93">
        <v>1</v>
      </c>
      <c r="H17" s="93">
        <f t="shared" si="0"/>
        <v>64</v>
      </c>
      <c r="I17" s="93">
        <f t="shared" si="1"/>
        <v>2</v>
      </c>
      <c r="J17" s="93">
        <f t="shared" si="2"/>
        <v>66</v>
      </c>
      <c r="K17" s="92">
        <f t="shared" si="3"/>
        <v>3</v>
      </c>
      <c r="L17" s="91">
        <f t="shared" si="4"/>
        <v>1.5</v>
      </c>
    </row>
    <row r="18" spans="2:12" ht="14.45" customHeight="1">
      <c r="B18" s="96" t="s">
        <v>146</v>
      </c>
      <c r="C18" s="95"/>
      <c r="D18" s="94">
        <v>49</v>
      </c>
      <c r="E18" s="93">
        <v>7</v>
      </c>
      <c r="F18" s="93">
        <v>1</v>
      </c>
      <c r="G18" s="93">
        <v>1</v>
      </c>
      <c r="H18" s="93">
        <f t="shared" si="0"/>
        <v>56</v>
      </c>
      <c r="I18" s="93">
        <f t="shared" si="1"/>
        <v>2</v>
      </c>
      <c r="J18" s="93">
        <f t="shared" si="2"/>
        <v>58</v>
      </c>
      <c r="K18" s="92">
        <f t="shared" si="3"/>
        <v>3.4</v>
      </c>
      <c r="L18" s="91">
        <f t="shared" si="4"/>
        <v>1.3</v>
      </c>
    </row>
    <row r="19" spans="2:12" ht="14.45" customHeight="1">
      <c r="B19" s="96" t="s">
        <v>145</v>
      </c>
      <c r="C19" s="95"/>
      <c r="D19" s="94">
        <v>46</v>
      </c>
      <c r="E19" s="93">
        <v>5</v>
      </c>
      <c r="F19" s="93">
        <v>1</v>
      </c>
      <c r="G19" s="93">
        <v>0</v>
      </c>
      <c r="H19" s="93">
        <f t="shared" si="0"/>
        <v>51</v>
      </c>
      <c r="I19" s="93">
        <f t="shared" si="1"/>
        <v>1</v>
      </c>
      <c r="J19" s="93">
        <f t="shared" si="2"/>
        <v>52</v>
      </c>
      <c r="K19" s="92">
        <f t="shared" si="3"/>
        <v>1.9</v>
      </c>
      <c r="L19" s="91">
        <f t="shared" si="4"/>
        <v>1.2</v>
      </c>
    </row>
    <row r="20" spans="2:12" ht="14.45" customHeight="1">
      <c r="B20" s="96" t="s">
        <v>144</v>
      </c>
      <c r="C20" s="95"/>
      <c r="D20" s="94">
        <v>51</v>
      </c>
      <c r="E20" s="93">
        <v>4</v>
      </c>
      <c r="F20" s="93">
        <v>0</v>
      </c>
      <c r="G20" s="93">
        <v>0</v>
      </c>
      <c r="H20" s="93">
        <f t="shared" si="0"/>
        <v>55</v>
      </c>
      <c r="I20" s="93">
        <f t="shared" si="1"/>
        <v>0</v>
      </c>
      <c r="J20" s="93">
        <f t="shared" si="2"/>
        <v>55</v>
      </c>
      <c r="K20" s="92">
        <f t="shared" si="3"/>
        <v>0</v>
      </c>
      <c r="L20" s="91">
        <f t="shared" si="4"/>
        <v>1.2</v>
      </c>
    </row>
    <row r="21" spans="2:12" ht="14.45" customHeight="1">
      <c r="B21" s="90" t="s">
        <v>143</v>
      </c>
      <c r="C21" s="89"/>
      <c r="D21" s="88">
        <v>52</v>
      </c>
      <c r="E21" s="87">
        <v>4</v>
      </c>
      <c r="F21" s="87">
        <v>4</v>
      </c>
      <c r="G21" s="87">
        <v>0</v>
      </c>
      <c r="H21" s="87">
        <f t="shared" si="0"/>
        <v>56</v>
      </c>
      <c r="I21" s="87">
        <f t="shared" si="1"/>
        <v>4</v>
      </c>
      <c r="J21" s="87">
        <f t="shared" si="2"/>
        <v>60</v>
      </c>
      <c r="K21" s="86">
        <f t="shared" si="3"/>
        <v>6.7</v>
      </c>
      <c r="L21" s="85">
        <f t="shared" si="4"/>
        <v>1.3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308</v>
      </c>
      <c r="E22" s="81">
        <f t="shared" si="5"/>
        <v>29</v>
      </c>
      <c r="F22" s="81">
        <f t="shared" si="5"/>
        <v>9</v>
      </c>
      <c r="G22" s="81">
        <f t="shared" si="5"/>
        <v>2</v>
      </c>
      <c r="H22" s="81">
        <f t="shared" si="5"/>
        <v>337</v>
      </c>
      <c r="I22" s="81">
        <f t="shared" si="5"/>
        <v>11</v>
      </c>
      <c r="J22" s="81">
        <f t="shared" si="5"/>
        <v>348</v>
      </c>
      <c r="K22" s="80">
        <f t="shared" si="3"/>
        <v>3.2</v>
      </c>
      <c r="L22" s="79">
        <f t="shared" si="4"/>
        <v>7.8</v>
      </c>
    </row>
    <row r="23" spans="2:12" ht="14.45" customHeight="1" thickTop="1">
      <c r="B23" s="102" t="s">
        <v>110</v>
      </c>
      <c r="C23" s="101"/>
      <c r="D23" s="100">
        <v>37</v>
      </c>
      <c r="E23" s="99">
        <v>4</v>
      </c>
      <c r="F23" s="99">
        <v>4</v>
      </c>
      <c r="G23" s="99">
        <v>0</v>
      </c>
      <c r="H23" s="99">
        <f t="shared" ref="H23:H28" si="6">SUM(D23:E23)</f>
        <v>41</v>
      </c>
      <c r="I23" s="99">
        <f t="shared" ref="I23:I28" si="7">SUM(F23:G23)</f>
        <v>4</v>
      </c>
      <c r="J23" s="99">
        <f t="shared" ref="J23:J28" si="8">SUM(H23:I23)</f>
        <v>45</v>
      </c>
      <c r="K23" s="98">
        <f t="shared" si="3"/>
        <v>8.9</v>
      </c>
      <c r="L23" s="97">
        <f t="shared" si="4"/>
        <v>1</v>
      </c>
    </row>
    <row r="24" spans="2:12" ht="14.45" customHeight="1">
      <c r="B24" s="96" t="s">
        <v>109</v>
      </c>
      <c r="C24" s="95"/>
      <c r="D24" s="94">
        <v>49</v>
      </c>
      <c r="E24" s="93">
        <v>6</v>
      </c>
      <c r="F24" s="93">
        <v>2</v>
      </c>
      <c r="G24" s="93">
        <v>1</v>
      </c>
      <c r="H24" s="93">
        <f t="shared" si="6"/>
        <v>55</v>
      </c>
      <c r="I24" s="93">
        <f t="shared" si="7"/>
        <v>3</v>
      </c>
      <c r="J24" s="93">
        <f t="shared" si="8"/>
        <v>58</v>
      </c>
      <c r="K24" s="92">
        <f t="shared" si="3"/>
        <v>5.2</v>
      </c>
      <c r="L24" s="91">
        <f t="shared" si="4"/>
        <v>1.3</v>
      </c>
    </row>
    <row r="25" spans="2:12" ht="14.45" customHeight="1">
      <c r="B25" s="96" t="s">
        <v>108</v>
      </c>
      <c r="C25" s="95"/>
      <c r="D25" s="94">
        <v>51</v>
      </c>
      <c r="E25" s="93">
        <v>6</v>
      </c>
      <c r="F25" s="93">
        <v>4</v>
      </c>
      <c r="G25" s="93">
        <v>1</v>
      </c>
      <c r="H25" s="93">
        <f t="shared" si="6"/>
        <v>57</v>
      </c>
      <c r="I25" s="93">
        <f t="shared" si="7"/>
        <v>5</v>
      </c>
      <c r="J25" s="93">
        <f t="shared" si="8"/>
        <v>62</v>
      </c>
      <c r="K25" s="92">
        <f t="shared" si="3"/>
        <v>8.1</v>
      </c>
      <c r="L25" s="91">
        <f t="shared" si="4"/>
        <v>1.4</v>
      </c>
    </row>
    <row r="26" spans="2:12" ht="14.45" customHeight="1">
      <c r="B26" s="96" t="s">
        <v>107</v>
      </c>
      <c r="C26" s="95"/>
      <c r="D26" s="94">
        <v>48</v>
      </c>
      <c r="E26" s="93">
        <v>5</v>
      </c>
      <c r="F26" s="93">
        <v>4</v>
      </c>
      <c r="G26" s="93">
        <v>1</v>
      </c>
      <c r="H26" s="93">
        <f t="shared" si="6"/>
        <v>53</v>
      </c>
      <c r="I26" s="93">
        <f t="shared" si="7"/>
        <v>5</v>
      </c>
      <c r="J26" s="93">
        <f t="shared" si="8"/>
        <v>58</v>
      </c>
      <c r="K26" s="92">
        <f t="shared" si="3"/>
        <v>8.6</v>
      </c>
      <c r="L26" s="91">
        <f t="shared" si="4"/>
        <v>1.3</v>
      </c>
    </row>
    <row r="27" spans="2:12" ht="14.45" customHeight="1">
      <c r="B27" s="96" t="s">
        <v>106</v>
      </c>
      <c r="C27" s="95"/>
      <c r="D27" s="94">
        <v>45</v>
      </c>
      <c r="E27" s="93">
        <v>8</v>
      </c>
      <c r="F27" s="93">
        <v>3</v>
      </c>
      <c r="G27" s="93">
        <v>2</v>
      </c>
      <c r="H27" s="93">
        <f t="shared" si="6"/>
        <v>53</v>
      </c>
      <c r="I27" s="93">
        <f t="shared" si="7"/>
        <v>5</v>
      </c>
      <c r="J27" s="93">
        <f t="shared" si="8"/>
        <v>58</v>
      </c>
      <c r="K27" s="92">
        <f t="shared" si="3"/>
        <v>8.6</v>
      </c>
      <c r="L27" s="91">
        <f t="shared" si="4"/>
        <v>1.3</v>
      </c>
    </row>
    <row r="28" spans="2:12" ht="14.45" customHeight="1">
      <c r="B28" s="90" t="s">
        <v>142</v>
      </c>
      <c r="C28" s="89"/>
      <c r="D28" s="88">
        <v>36</v>
      </c>
      <c r="E28" s="87">
        <v>11</v>
      </c>
      <c r="F28" s="87">
        <v>1</v>
      </c>
      <c r="G28" s="87">
        <v>1</v>
      </c>
      <c r="H28" s="87">
        <f t="shared" si="6"/>
        <v>47</v>
      </c>
      <c r="I28" s="87">
        <f t="shared" si="7"/>
        <v>2</v>
      </c>
      <c r="J28" s="87">
        <f t="shared" si="8"/>
        <v>49</v>
      </c>
      <c r="K28" s="86">
        <f t="shared" si="3"/>
        <v>4.0999999999999996</v>
      </c>
      <c r="L28" s="85">
        <f t="shared" si="4"/>
        <v>1.1000000000000001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266</v>
      </c>
      <c r="E29" s="81">
        <f t="shared" si="9"/>
        <v>40</v>
      </c>
      <c r="F29" s="81">
        <f t="shared" si="9"/>
        <v>18</v>
      </c>
      <c r="G29" s="81">
        <f t="shared" si="9"/>
        <v>6</v>
      </c>
      <c r="H29" s="81">
        <f t="shared" si="9"/>
        <v>306</v>
      </c>
      <c r="I29" s="81">
        <f t="shared" si="9"/>
        <v>24</v>
      </c>
      <c r="J29" s="81">
        <f t="shared" si="9"/>
        <v>330</v>
      </c>
      <c r="K29" s="80">
        <f t="shared" si="3"/>
        <v>7.3</v>
      </c>
      <c r="L29" s="79">
        <f t="shared" si="4"/>
        <v>7.3</v>
      </c>
    </row>
    <row r="30" spans="2:12" ht="14.45" customHeight="1" thickTop="1">
      <c r="B30" s="110" t="s">
        <v>141</v>
      </c>
      <c r="C30" s="109"/>
      <c r="D30" s="76">
        <v>244</v>
      </c>
      <c r="E30" s="75">
        <v>64</v>
      </c>
      <c r="F30" s="75">
        <v>21</v>
      </c>
      <c r="G30" s="75">
        <v>4</v>
      </c>
      <c r="H30" s="75">
        <f t="shared" ref="H30:H43" si="10">SUM(D30:E30)</f>
        <v>308</v>
      </c>
      <c r="I30" s="75">
        <f t="shared" ref="I30:I43" si="11">SUM(F30:G30)</f>
        <v>25</v>
      </c>
      <c r="J30" s="75">
        <f t="shared" ref="J30:J43" si="12">SUM(H30:I30)</f>
        <v>333</v>
      </c>
      <c r="K30" s="74">
        <f t="shared" si="3"/>
        <v>7.5</v>
      </c>
      <c r="L30" s="73">
        <f t="shared" si="4"/>
        <v>7.4</v>
      </c>
    </row>
    <row r="31" spans="2:12" ht="14.45" customHeight="1">
      <c r="B31" s="108" t="s">
        <v>140</v>
      </c>
      <c r="C31" s="107"/>
      <c r="D31" s="106">
        <v>234</v>
      </c>
      <c r="E31" s="105">
        <v>54</v>
      </c>
      <c r="F31" s="105">
        <v>19</v>
      </c>
      <c r="G31" s="105">
        <v>1</v>
      </c>
      <c r="H31" s="105">
        <f t="shared" si="10"/>
        <v>288</v>
      </c>
      <c r="I31" s="105">
        <f t="shared" si="11"/>
        <v>20</v>
      </c>
      <c r="J31" s="105">
        <f t="shared" si="12"/>
        <v>308</v>
      </c>
      <c r="K31" s="104">
        <f t="shared" si="3"/>
        <v>6.5</v>
      </c>
      <c r="L31" s="103">
        <f t="shared" si="4"/>
        <v>6.9</v>
      </c>
    </row>
    <row r="32" spans="2:12" ht="14.45" customHeight="1">
      <c r="B32" s="108" t="s">
        <v>138</v>
      </c>
      <c r="C32" s="107"/>
      <c r="D32" s="106">
        <v>205</v>
      </c>
      <c r="E32" s="105">
        <v>42</v>
      </c>
      <c r="F32" s="105">
        <v>18</v>
      </c>
      <c r="G32" s="105">
        <v>2</v>
      </c>
      <c r="H32" s="105">
        <f t="shared" si="10"/>
        <v>247</v>
      </c>
      <c r="I32" s="105">
        <f t="shared" si="11"/>
        <v>20</v>
      </c>
      <c r="J32" s="105">
        <f t="shared" si="12"/>
        <v>267</v>
      </c>
      <c r="K32" s="104">
        <f t="shared" si="3"/>
        <v>7.5</v>
      </c>
      <c r="L32" s="103">
        <f t="shared" si="4"/>
        <v>5.9</v>
      </c>
    </row>
    <row r="33" spans="2:12" ht="14.45" customHeight="1">
      <c r="B33" s="108" t="s">
        <v>136</v>
      </c>
      <c r="C33" s="107"/>
      <c r="D33" s="106">
        <v>344</v>
      </c>
      <c r="E33" s="105">
        <v>53</v>
      </c>
      <c r="F33" s="105">
        <v>18</v>
      </c>
      <c r="G33" s="105">
        <v>2</v>
      </c>
      <c r="H33" s="105">
        <f t="shared" si="10"/>
        <v>397</v>
      </c>
      <c r="I33" s="105">
        <f t="shared" si="11"/>
        <v>20</v>
      </c>
      <c r="J33" s="105">
        <f t="shared" si="12"/>
        <v>417</v>
      </c>
      <c r="K33" s="104">
        <f t="shared" si="3"/>
        <v>4.8</v>
      </c>
      <c r="L33" s="103">
        <f t="shared" si="4"/>
        <v>9.3000000000000007</v>
      </c>
    </row>
    <row r="34" spans="2:12" ht="14.45" customHeight="1">
      <c r="B34" s="108" t="s">
        <v>135</v>
      </c>
      <c r="C34" s="107"/>
      <c r="D34" s="106">
        <v>311</v>
      </c>
      <c r="E34" s="105">
        <v>40</v>
      </c>
      <c r="F34" s="105">
        <v>18</v>
      </c>
      <c r="G34" s="105">
        <v>3</v>
      </c>
      <c r="H34" s="105">
        <f t="shared" si="10"/>
        <v>351</v>
      </c>
      <c r="I34" s="105">
        <f t="shared" si="11"/>
        <v>21</v>
      </c>
      <c r="J34" s="105">
        <f t="shared" si="12"/>
        <v>372</v>
      </c>
      <c r="K34" s="104">
        <f t="shared" si="3"/>
        <v>5.6</v>
      </c>
      <c r="L34" s="103">
        <f t="shared" si="4"/>
        <v>8.3000000000000007</v>
      </c>
    </row>
    <row r="35" spans="2:12" ht="14.45" customHeight="1">
      <c r="B35" s="108" t="s">
        <v>134</v>
      </c>
      <c r="C35" s="107"/>
      <c r="D35" s="106">
        <v>286</v>
      </c>
      <c r="E35" s="105">
        <v>47</v>
      </c>
      <c r="F35" s="105">
        <v>8</v>
      </c>
      <c r="G35" s="105">
        <v>1</v>
      </c>
      <c r="H35" s="105">
        <f t="shared" si="10"/>
        <v>333</v>
      </c>
      <c r="I35" s="105">
        <f t="shared" si="11"/>
        <v>9</v>
      </c>
      <c r="J35" s="105">
        <f t="shared" si="12"/>
        <v>342</v>
      </c>
      <c r="K35" s="104">
        <f t="shared" si="3"/>
        <v>2.6</v>
      </c>
      <c r="L35" s="103">
        <f t="shared" si="4"/>
        <v>7.6</v>
      </c>
    </row>
    <row r="36" spans="2:12" ht="14.45" customHeight="1">
      <c r="B36" s="108" t="s">
        <v>133</v>
      </c>
      <c r="C36" s="107"/>
      <c r="D36" s="106">
        <v>343</v>
      </c>
      <c r="E36" s="105">
        <v>57</v>
      </c>
      <c r="F36" s="105">
        <v>11</v>
      </c>
      <c r="G36" s="105">
        <v>1</v>
      </c>
      <c r="H36" s="105">
        <f t="shared" si="10"/>
        <v>400</v>
      </c>
      <c r="I36" s="105">
        <f t="shared" si="11"/>
        <v>12</v>
      </c>
      <c r="J36" s="105">
        <f t="shared" si="12"/>
        <v>412</v>
      </c>
      <c r="K36" s="104">
        <f t="shared" si="3"/>
        <v>2.9</v>
      </c>
      <c r="L36" s="103">
        <f t="shared" si="4"/>
        <v>9.1999999999999993</v>
      </c>
    </row>
    <row r="37" spans="2:12" ht="14.45" customHeight="1">
      <c r="B37" s="108" t="s">
        <v>132</v>
      </c>
      <c r="C37" s="107"/>
      <c r="D37" s="106">
        <v>401</v>
      </c>
      <c r="E37" s="105">
        <v>40</v>
      </c>
      <c r="F37" s="105">
        <v>7</v>
      </c>
      <c r="G37" s="105">
        <v>3</v>
      </c>
      <c r="H37" s="105">
        <f t="shared" si="10"/>
        <v>441</v>
      </c>
      <c r="I37" s="105">
        <f t="shared" si="11"/>
        <v>10</v>
      </c>
      <c r="J37" s="105">
        <f t="shared" si="12"/>
        <v>451</v>
      </c>
      <c r="K37" s="104">
        <f t="shared" si="3"/>
        <v>2.2000000000000002</v>
      </c>
      <c r="L37" s="103">
        <f t="shared" si="4"/>
        <v>10</v>
      </c>
    </row>
    <row r="38" spans="2:12" ht="14.45" customHeight="1">
      <c r="B38" s="102" t="s">
        <v>89</v>
      </c>
      <c r="C38" s="101"/>
      <c r="D38" s="100">
        <v>49</v>
      </c>
      <c r="E38" s="99">
        <v>6</v>
      </c>
      <c r="F38" s="99">
        <v>2</v>
      </c>
      <c r="G38" s="99">
        <v>0</v>
      </c>
      <c r="H38" s="99">
        <f t="shared" si="10"/>
        <v>55</v>
      </c>
      <c r="I38" s="99">
        <f t="shared" si="11"/>
        <v>2</v>
      </c>
      <c r="J38" s="99">
        <f t="shared" si="12"/>
        <v>57</v>
      </c>
      <c r="K38" s="98">
        <f t="shared" si="3"/>
        <v>3.5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v>72</v>
      </c>
      <c r="E39" s="93">
        <v>6</v>
      </c>
      <c r="F39" s="93">
        <v>0</v>
      </c>
      <c r="G39" s="93">
        <v>1</v>
      </c>
      <c r="H39" s="93">
        <f t="shared" si="10"/>
        <v>78</v>
      </c>
      <c r="I39" s="93">
        <f t="shared" si="11"/>
        <v>1</v>
      </c>
      <c r="J39" s="93">
        <f t="shared" si="12"/>
        <v>79</v>
      </c>
      <c r="K39" s="92">
        <f t="shared" si="3"/>
        <v>1.3</v>
      </c>
      <c r="L39" s="91">
        <f t="shared" si="4"/>
        <v>1.8</v>
      </c>
    </row>
    <row r="40" spans="2:12" ht="14.45" customHeight="1">
      <c r="B40" s="96" t="s">
        <v>87</v>
      </c>
      <c r="C40" s="95"/>
      <c r="D40" s="94">
        <v>61</v>
      </c>
      <c r="E40" s="93">
        <v>5</v>
      </c>
      <c r="F40" s="93">
        <v>3</v>
      </c>
      <c r="G40" s="93">
        <v>0</v>
      </c>
      <c r="H40" s="93">
        <f t="shared" si="10"/>
        <v>66</v>
      </c>
      <c r="I40" s="93">
        <f t="shared" si="11"/>
        <v>3</v>
      </c>
      <c r="J40" s="93">
        <f t="shared" si="12"/>
        <v>69</v>
      </c>
      <c r="K40" s="92">
        <f t="shared" si="3"/>
        <v>4.3</v>
      </c>
      <c r="L40" s="91">
        <f t="shared" si="4"/>
        <v>1.5</v>
      </c>
    </row>
    <row r="41" spans="2:12" ht="14.45" customHeight="1">
      <c r="B41" s="96" t="s">
        <v>86</v>
      </c>
      <c r="C41" s="95"/>
      <c r="D41" s="94">
        <v>54</v>
      </c>
      <c r="E41" s="93">
        <v>7</v>
      </c>
      <c r="F41" s="93">
        <v>0</v>
      </c>
      <c r="G41" s="93">
        <v>0</v>
      </c>
      <c r="H41" s="93">
        <f t="shared" si="10"/>
        <v>61</v>
      </c>
      <c r="I41" s="93">
        <f t="shared" si="11"/>
        <v>0</v>
      </c>
      <c r="J41" s="93">
        <f t="shared" si="12"/>
        <v>61</v>
      </c>
      <c r="K41" s="92">
        <f t="shared" si="3"/>
        <v>0</v>
      </c>
      <c r="L41" s="91">
        <f t="shared" si="4"/>
        <v>1.4</v>
      </c>
    </row>
    <row r="42" spans="2:12" ht="14.45" customHeight="1">
      <c r="B42" s="96" t="s">
        <v>85</v>
      </c>
      <c r="C42" s="95"/>
      <c r="D42" s="94">
        <v>65</v>
      </c>
      <c r="E42" s="93">
        <v>7</v>
      </c>
      <c r="F42" s="93">
        <v>1</v>
      </c>
      <c r="G42" s="93">
        <v>1</v>
      </c>
      <c r="H42" s="93">
        <f t="shared" si="10"/>
        <v>72</v>
      </c>
      <c r="I42" s="93">
        <f t="shared" si="11"/>
        <v>2</v>
      </c>
      <c r="J42" s="93">
        <f t="shared" si="12"/>
        <v>74</v>
      </c>
      <c r="K42" s="92">
        <f t="shared" si="3"/>
        <v>2.7</v>
      </c>
      <c r="L42" s="91">
        <f t="shared" si="4"/>
        <v>1.6</v>
      </c>
    </row>
    <row r="43" spans="2:12" ht="14.45" customHeight="1">
      <c r="B43" s="90" t="s">
        <v>131</v>
      </c>
      <c r="C43" s="89"/>
      <c r="D43" s="88">
        <v>56</v>
      </c>
      <c r="E43" s="87">
        <v>2</v>
      </c>
      <c r="F43" s="87">
        <v>0</v>
      </c>
      <c r="G43" s="87">
        <v>0</v>
      </c>
      <c r="H43" s="87">
        <f t="shared" si="10"/>
        <v>58</v>
      </c>
      <c r="I43" s="87">
        <f t="shared" si="11"/>
        <v>0</v>
      </c>
      <c r="J43" s="87">
        <f t="shared" si="12"/>
        <v>58</v>
      </c>
      <c r="K43" s="86">
        <f t="shared" si="3"/>
        <v>0</v>
      </c>
      <c r="L43" s="85">
        <f t="shared" si="4"/>
        <v>1.3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357</v>
      </c>
      <c r="E44" s="81">
        <f t="shared" si="13"/>
        <v>33</v>
      </c>
      <c r="F44" s="81">
        <f t="shared" si="13"/>
        <v>6</v>
      </c>
      <c r="G44" s="81">
        <f t="shared" si="13"/>
        <v>2</v>
      </c>
      <c r="H44" s="81">
        <f t="shared" si="13"/>
        <v>390</v>
      </c>
      <c r="I44" s="81">
        <f t="shared" si="13"/>
        <v>8</v>
      </c>
      <c r="J44" s="81">
        <f t="shared" si="13"/>
        <v>398</v>
      </c>
      <c r="K44" s="80">
        <f t="shared" si="3"/>
        <v>2</v>
      </c>
      <c r="L44" s="79">
        <f t="shared" si="4"/>
        <v>8.9</v>
      </c>
    </row>
    <row r="45" spans="2:12" ht="14.45" customHeight="1" thickTop="1">
      <c r="B45" s="102" t="s">
        <v>82</v>
      </c>
      <c r="C45" s="101"/>
      <c r="D45" s="100">
        <v>72</v>
      </c>
      <c r="E45" s="99">
        <v>7</v>
      </c>
      <c r="F45" s="99">
        <v>2</v>
      </c>
      <c r="G45" s="99">
        <v>0</v>
      </c>
      <c r="H45" s="99">
        <f t="shared" ref="H45:H50" si="14">SUM(D45:E45)</f>
        <v>79</v>
      </c>
      <c r="I45" s="99">
        <f t="shared" ref="I45:I50" si="15">SUM(F45:G45)</f>
        <v>2</v>
      </c>
      <c r="J45" s="99">
        <f t="shared" ref="J45:J50" si="16">SUM(H45:I45)</f>
        <v>81</v>
      </c>
      <c r="K45" s="98">
        <f t="shared" si="3"/>
        <v>2.5</v>
      </c>
      <c r="L45" s="97">
        <f t="shared" si="4"/>
        <v>1.8</v>
      </c>
    </row>
    <row r="46" spans="2:12" ht="14.45" customHeight="1">
      <c r="B46" s="96" t="s">
        <v>81</v>
      </c>
      <c r="C46" s="95"/>
      <c r="D46" s="94">
        <v>80</v>
      </c>
      <c r="E46" s="93">
        <v>7</v>
      </c>
      <c r="F46" s="93">
        <v>1</v>
      </c>
      <c r="G46" s="93">
        <v>1</v>
      </c>
      <c r="H46" s="93">
        <f t="shared" si="14"/>
        <v>87</v>
      </c>
      <c r="I46" s="93">
        <f t="shared" si="15"/>
        <v>2</v>
      </c>
      <c r="J46" s="93">
        <f t="shared" si="16"/>
        <v>89</v>
      </c>
      <c r="K46" s="92">
        <f t="shared" si="3"/>
        <v>2.2000000000000002</v>
      </c>
      <c r="L46" s="91">
        <f t="shared" si="4"/>
        <v>2</v>
      </c>
    </row>
    <row r="47" spans="2:12" ht="14.45" customHeight="1">
      <c r="B47" s="96" t="s">
        <v>80</v>
      </c>
      <c r="C47" s="95"/>
      <c r="D47" s="94">
        <v>81</v>
      </c>
      <c r="E47" s="93">
        <v>5</v>
      </c>
      <c r="F47" s="93">
        <v>1</v>
      </c>
      <c r="G47" s="93">
        <v>0</v>
      </c>
      <c r="H47" s="93">
        <f t="shared" si="14"/>
        <v>86</v>
      </c>
      <c r="I47" s="93">
        <f t="shared" si="15"/>
        <v>1</v>
      </c>
      <c r="J47" s="93">
        <f t="shared" si="16"/>
        <v>87</v>
      </c>
      <c r="K47" s="92">
        <f t="shared" si="3"/>
        <v>1.1000000000000001</v>
      </c>
      <c r="L47" s="91">
        <f t="shared" si="4"/>
        <v>1.9</v>
      </c>
    </row>
    <row r="48" spans="2:12" ht="14.45" customHeight="1">
      <c r="B48" s="96" t="s">
        <v>79</v>
      </c>
      <c r="C48" s="95"/>
      <c r="D48" s="94">
        <v>82</v>
      </c>
      <c r="E48" s="93">
        <v>6</v>
      </c>
      <c r="F48" s="93">
        <v>1</v>
      </c>
      <c r="G48" s="93">
        <v>1</v>
      </c>
      <c r="H48" s="93">
        <f t="shared" si="14"/>
        <v>88</v>
      </c>
      <c r="I48" s="93">
        <f t="shared" si="15"/>
        <v>2</v>
      </c>
      <c r="J48" s="93">
        <f t="shared" si="16"/>
        <v>90</v>
      </c>
      <c r="K48" s="92">
        <f t="shared" si="3"/>
        <v>2.2000000000000002</v>
      </c>
      <c r="L48" s="91">
        <f t="shared" si="4"/>
        <v>2</v>
      </c>
    </row>
    <row r="49" spans="2:13" ht="14.45" customHeight="1">
      <c r="B49" s="96" t="s">
        <v>78</v>
      </c>
      <c r="C49" s="95"/>
      <c r="D49" s="94">
        <v>75</v>
      </c>
      <c r="E49" s="93">
        <v>8</v>
      </c>
      <c r="F49" s="93">
        <v>0</v>
      </c>
      <c r="G49" s="93">
        <v>1</v>
      </c>
      <c r="H49" s="93">
        <f t="shared" si="14"/>
        <v>83</v>
      </c>
      <c r="I49" s="93">
        <f t="shared" si="15"/>
        <v>1</v>
      </c>
      <c r="J49" s="93">
        <f t="shared" si="16"/>
        <v>84</v>
      </c>
      <c r="K49" s="92">
        <f t="shared" si="3"/>
        <v>1.2</v>
      </c>
      <c r="L49" s="91">
        <f t="shared" si="4"/>
        <v>1.9</v>
      </c>
    </row>
    <row r="50" spans="2:13" ht="14.45" customHeight="1">
      <c r="B50" s="90" t="s">
        <v>130</v>
      </c>
      <c r="C50" s="89"/>
      <c r="D50" s="88">
        <v>71</v>
      </c>
      <c r="E50" s="87">
        <v>7</v>
      </c>
      <c r="F50" s="87">
        <v>2</v>
      </c>
      <c r="G50" s="87">
        <v>1</v>
      </c>
      <c r="H50" s="87">
        <f t="shared" si="14"/>
        <v>78</v>
      </c>
      <c r="I50" s="87">
        <f t="shared" si="15"/>
        <v>3</v>
      </c>
      <c r="J50" s="87">
        <f t="shared" si="16"/>
        <v>81</v>
      </c>
      <c r="K50" s="86">
        <f t="shared" si="3"/>
        <v>3.7</v>
      </c>
      <c r="L50" s="85">
        <f t="shared" si="4"/>
        <v>1.8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461</v>
      </c>
      <c r="E51" s="81">
        <f t="shared" si="17"/>
        <v>40</v>
      </c>
      <c r="F51" s="81">
        <f t="shared" si="17"/>
        <v>7</v>
      </c>
      <c r="G51" s="81">
        <f t="shared" si="17"/>
        <v>4</v>
      </c>
      <c r="H51" s="81">
        <f t="shared" si="17"/>
        <v>501</v>
      </c>
      <c r="I51" s="81">
        <f t="shared" si="17"/>
        <v>11</v>
      </c>
      <c r="J51" s="81">
        <f t="shared" si="17"/>
        <v>512</v>
      </c>
      <c r="K51" s="80">
        <f t="shared" si="3"/>
        <v>2.1</v>
      </c>
      <c r="L51" s="79">
        <f t="shared" si="4"/>
        <v>11.4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3760</v>
      </c>
      <c r="E52" s="75">
        <f t="shared" si="18"/>
        <v>539</v>
      </c>
      <c r="F52" s="75">
        <f t="shared" si="18"/>
        <v>160</v>
      </c>
      <c r="G52" s="75">
        <f t="shared" si="18"/>
        <v>31</v>
      </c>
      <c r="H52" s="75">
        <f t="shared" si="18"/>
        <v>4299</v>
      </c>
      <c r="I52" s="75">
        <f t="shared" si="18"/>
        <v>191</v>
      </c>
      <c r="J52" s="75">
        <f t="shared" si="18"/>
        <v>4490</v>
      </c>
      <c r="K52" s="74">
        <f t="shared" si="3"/>
        <v>4.3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17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85</v>
      </c>
      <c r="E16" s="99">
        <v>4</v>
      </c>
      <c r="F16" s="99">
        <v>2</v>
      </c>
      <c r="G16" s="99">
        <v>0</v>
      </c>
      <c r="H16" s="99">
        <f t="shared" ref="H16:H21" si="0">SUM(D16:E16)</f>
        <v>89</v>
      </c>
      <c r="I16" s="99">
        <f t="shared" ref="I16:I21" si="1">SUM(F16:G16)</f>
        <v>2</v>
      </c>
      <c r="J16" s="99">
        <f t="shared" ref="J16:J21" si="2">SUM(H16:I16)</f>
        <v>91</v>
      </c>
      <c r="K16" s="98">
        <f t="shared" ref="K16:K52" si="3">IF(J16=0,0,ROUND(I16/J16*100,1))</f>
        <v>2.2000000000000002</v>
      </c>
      <c r="L16" s="97">
        <f t="shared" ref="L16:L52" si="4">IF(J16=0,0,ROUND(J16/$J$52*100,1))</f>
        <v>2.2000000000000002</v>
      </c>
    </row>
    <row r="17" spans="2:12" ht="14.45" customHeight="1">
      <c r="B17" s="96" t="s">
        <v>147</v>
      </c>
      <c r="C17" s="95"/>
      <c r="D17" s="94">
        <v>72</v>
      </c>
      <c r="E17" s="93">
        <v>4</v>
      </c>
      <c r="F17" s="93">
        <v>0</v>
      </c>
      <c r="G17" s="93">
        <v>0</v>
      </c>
      <c r="H17" s="93">
        <f t="shared" si="0"/>
        <v>76</v>
      </c>
      <c r="I17" s="93">
        <f t="shared" si="1"/>
        <v>0</v>
      </c>
      <c r="J17" s="93">
        <f t="shared" si="2"/>
        <v>76</v>
      </c>
      <c r="K17" s="92">
        <f t="shared" si="3"/>
        <v>0</v>
      </c>
      <c r="L17" s="91">
        <f t="shared" si="4"/>
        <v>1.8</v>
      </c>
    </row>
    <row r="18" spans="2:12" ht="14.45" customHeight="1">
      <c r="B18" s="96" t="s">
        <v>146</v>
      </c>
      <c r="C18" s="95"/>
      <c r="D18" s="94">
        <v>72</v>
      </c>
      <c r="E18" s="93">
        <v>2</v>
      </c>
      <c r="F18" s="93">
        <v>0</v>
      </c>
      <c r="G18" s="93">
        <v>0</v>
      </c>
      <c r="H18" s="93">
        <f t="shared" si="0"/>
        <v>74</v>
      </c>
      <c r="I18" s="93">
        <f t="shared" si="1"/>
        <v>0</v>
      </c>
      <c r="J18" s="93">
        <f t="shared" si="2"/>
        <v>74</v>
      </c>
      <c r="K18" s="92">
        <f t="shared" si="3"/>
        <v>0</v>
      </c>
      <c r="L18" s="91">
        <f t="shared" si="4"/>
        <v>1.8</v>
      </c>
    </row>
    <row r="19" spans="2:12" ht="14.45" customHeight="1">
      <c r="B19" s="96" t="s">
        <v>145</v>
      </c>
      <c r="C19" s="95"/>
      <c r="D19" s="94">
        <v>70</v>
      </c>
      <c r="E19" s="93">
        <v>6</v>
      </c>
      <c r="F19" s="93">
        <v>0</v>
      </c>
      <c r="G19" s="93">
        <v>1</v>
      </c>
      <c r="H19" s="93">
        <f t="shared" si="0"/>
        <v>76</v>
      </c>
      <c r="I19" s="93">
        <f t="shared" si="1"/>
        <v>1</v>
      </c>
      <c r="J19" s="93">
        <f t="shared" si="2"/>
        <v>77</v>
      </c>
      <c r="K19" s="92">
        <f t="shared" si="3"/>
        <v>1.3</v>
      </c>
      <c r="L19" s="91">
        <f t="shared" si="4"/>
        <v>1.8</v>
      </c>
    </row>
    <row r="20" spans="2:12" ht="14.45" customHeight="1">
      <c r="B20" s="96" t="s">
        <v>144</v>
      </c>
      <c r="C20" s="95"/>
      <c r="D20" s="94">
        <v>56</v>
      </c>
      <c r="E20" s="93">
        <v>3</v>
      </c>
      <c r="F20" s="93">
        <v>0</v>
      </c>
      <c r="G20" s="93">
        <v>0</v>
      </c>
      <c r="H20" s="93">
        <f t="shared" si="0"/>
        <v>59</v>
      </c>
      <c r="I20" s="93">
        <f t="shared" si="1"/>
        <v>0</v>
      </c>
      <c r="J20" s="93">
        <f t="shared" si="2"/>
        <v>59</v>
      </c>
      <c r="K20" s="92">
        <f t="shared" si="3"/>
        <v>0</v>
      </c>
      <c r="L20" s="91">
        <f t="shared" si="4"/>
        <v>1.4</v>
      </c>
    </row>
    <row r="21" spans="2:12" ht="14.45" customHeight="1">
      <c r="B21" s="90" t="s">
        <v>143</v>
      </c>
      <c r="C21" s="89"/>
      <c r="D21" s="88">
        <v>67</v>
      </c>
      <c r="E21" s="87">
        <v>7</v>
      </c>
      <c r="F21" s="87">
        <v>2</v>
      </c>
      <c r="G21" s="87">
        <v>1</v>
      </c>
      <c r="H21" s="87">
        <f t="shared" si="0"/>
        <v>74</v>
      </c>
      <c r="I21" s="87">
        <f t="shared" si="1"/>
        <v>3</v>
      </c>
      <c r="J21" s="87">
        <f t="shared" si="2"/>
        <v>77</v>
      </c>
      <c r="K21" s="86">
        <f t="shared" si="3"/>
        <v>3.9</v>
      </c>
      <c r="L21" s="85">
        <f t="shared" si="4"/>
        <v>1.8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422</v>
      </c>
      <c r="E22" s="81">
        <f t="shared" si="5"/>
        <v>26</v>
      </c>
      <c r="F22" s="81">
        <f t="shared" si="5"/>
        <v>4</v>
      </c>
      <c r="G22" s="81">
        <f t="shared" si="5"/>
        <v>2</v>
      </c>
      <c r="H22" s="81">
        <f t="shared" si="5"/>
        <v>448</v>
      </c>
      <c r="I22" s="81">
        <f t="shared" si="5"/>
        <v>6</v>
      </c>
      <c r="J22" s="81">
        <f t="shared" si="5"/>
        <v>454</v>
      </c>
      <c r="K22" s="80">
        <f t="shared" si="3"/>
        <v>1.3</v>
      </c>
      <c r="L22" s="79">
        <f t="shared" si="4"/>
        <v>10.7</v>
      </c>
    </row>
    <row r="23" spans="2:12" ht="14.45" customHeight="1" thickTop="1">
      <c r="B23" s="102" t="s">
        <v>110</v>
      </c>
      <c r="C23" s="101"/>
      <c r="D23" s="100">
        <v>81</v>
      </c>
      <c r="E23" s="99">
        <v>8</v>
      </c>
      <c r="F23" s="99">
        <v>0</v>
      </c>
      <c r="G23" s="99">
        <v>1</v>
      </c>
      <c r="H23" s="99">
        <f t="shared" ref="H23:H28" si="6">SUM(D23:E23)</f>
        <v>89</v>
      </c>
      <c r="I23" s="99">
        <f t="shared" ref="I23:I28" si="7">SUM(F23:G23)</f>
        <v>1</v>
      </c>
      <c r="J23" s="99">
        <f t="shared" ref="J23:J28" si="8">SUM(H23:I23)</f>
        <v>90</v>
      </c>
      <c r="K23" s="98">
        <f t="shared" si="3"/>
        <v>1.1000000000000001</v>
      </c>
      <c r="L23" s="97">
        <f t="shared" si="4"/>
        <v>2.1</v>
      </c>
    </row>
    <row r="24" spans="2:12" ht="14.45" customHeight="1">
      <c r="B24" s="96" t="s">
        <v>109</v>
      </c>
      <c r="C24" s="95"/>
      <c r="D24" s="94">
        <v>49</v>
      </c>
      <c r="E24" s="93">
        <v>4</v>
      </c>
      <c r="F24" s="93">
        <v>0</v>
      </c>
      <c r="G24" s="93">
        <v>1</v>
      </c>
      <c r="H24" s="93">
        <f t="shared" si="6"/>
        <v>53</v>
      </c>
      <c r="I24" s="93">
        <f t="shared" si="7"/>
        <v>1</v>
      </c>
      <c r="J24" s="93">
        <f t="shared" si="8"/>
        <v>54</v>
      </c>
      <c r="K24" s="92">
        <f t="shared" si="3"/>
        <v>1.9</v>
      </c>
      <c r="L24" s="91">
        <f t="shared" si="4"/>
        <v>1.3</v>
      </c>
    </row>
    <row r="25" spans="2:12" ht="14.45" customHeight="1">
      <c r="B25" s="96" t="s">
        <v>108</v>
      </c>
      <c r="C25" s="95"/>
      <c r="D25" s="94">
        <v>48</v>
      </c>
      <c r="E25" s="93">
        <v>1</v>
      </c>
      <c r="F25" s="93">
        <v>0</v>
      </c>
      <c r="G25" s="93">
        <v>0</v>
      </c>
      <c r="H25" s="93">
        <f t="shared" si="6"/>
        <v>49</v>
      </c>
      <c r="I25" s="93">
        <f t="shared" si="7"/>
        <v>0</v>
      </c>
      <c r="J25" s="93">
        <f t="shared" si="8"/>
        <v>49</v>
      </c>
      <c r="K25" s="92">
        <f t="shared" si="3"/>
        <v>0</v>
      </c>
      <c r="L25" s="91">
        <f t="shared" si="4"/>
        <v>1.2</v>
      </c>
    </row>
    <row r="26" spans="2:12" ht="14.45" customHeight="1">
      <c r="B26" s="96" t="s">
        <v>107</v>
      </c>
      <c r="C26" s="95"/>
      <c r="D26" s="94">
        <v>77</v>
      </c>
      <c r="E26" s="93">
        <v>4</v>
      </c>
      <c r="F26" s="93">
        <v>1</v>
      </c>
      <c r="G26" s="93">
        <v>0</v>
      </c>
      <c r="H26" s="93">
        <f t="shared" si="6"/>
        <v>81</v>
      </c>
      <c r="I26" s="93">
        <f t="shared" si="7"/>
        <v>1</v>
      </c>
      <c r="J26" s="93">
        <f t="shared" si="8"/>
        <v>82</v>
      </c>
      <c r="K26" s="92">
        <f t="shared" si="3"/>
        <v>1.2</v>
      </c>
      <c r="L26" s="91">
        <f t="shared" si="4"/>
        <v>1.9</v>
      </c>
    </row>
    <row r="27" spans="2:12" ht="14.45" customHeight="1">
      <c r="B27" s="96" t="s">
        <v>106</v>
      </c>
      <c r="C27" s="95"/>
      <c r="D27" s="94">
        <v>72</v>
      </c>
      <c r="E27" s="93">
        <v>7</v>
      </c>
      <c r="F27" s="93">
        <v>0</v>
      </c>
      <c r="G27" s="93">
        <v>0</v>
      </c>
      <c r="H27" s="93">
        <f t="shared" si="6"/>
        <v>79</v>
      </c>
      <c r="I27" s="93">
        <f t="shared" si="7"/>
        <v>0</v>
      </c>
      <c r="J27" s="93">
        <f t="shared" si="8"/>
        <v>79</v>
      </c>
      <c r="K27" s="92">
        <f t="shared" si="3"/>
        <v>0</v>
      </c>
      <c r="L27" s="91">
        <f t="shared" si="4"/>
        <v>1.9</v>
      </c>
    </row>
    <row r="28" spans="2:12" ht="14.45" customHeight="1">
      <c r="B28" s="90" t="s">
        <v>142</v>
      </c>
      <c r="C28" s="89"/>
      <c r="D28" s="88">
        <v>84</v>
      </c>
      <c r="E28" s="87">
        <v>5</v>
      </c>
      <c r="F28" s="87">
        <v>4</v>
      </c>
      <c r="G28" s="87">
        <v>0</v>
      </c>
      <c r="H28" s="87">
        <f t="shared" si="6"/>
        <v>89</v>
      </c>
      <c r="I28" s="87">
        <f t="shared" si="7"/>
        <v>4</v>
      </c>
      <c r="J28" s="87">
        <f t="shared" si="8"/>
        <v>93</v>
      </c>
      <c r="K28" s="86">
        <f t="shared" si="3"/>
        <v>4.3</v>
      </c>
      <c r="L28" s="85">
        <f t="shared" si="4"/>
        <v>2.2000000000000002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411</v>
      </c>
      <c r="E29" s="81">
        <f t="shared" si="9"/>
        <v>29</v>
      </c>
      <c r="F29" s="81">
        <f t="shared" si="9"/>
        <v>5</v>
      </c>
      <c r="G29" s="81">
        <f t="shared" si="9"/>
        <v>2</v>
      </c>
      <c r="H29" s="81">
        <f t="shared" si="9"/>
        <v>440</v>
      </c>
      <c r="I29" s="81">
        <f t="shared" si="9"/>
        <v>7</v>
      </c>
      <c r="J29" s="81">
        <f t="shared" si="9"/>
        <v>447</v>
      </c>
      <c r="K29" s="80">
        <f t="shared" si="3"/>
        <v>1.6</v>
      </c>
      <c r="L29" s="79">
        <f t="shared" si="4"/>
        <v>10.6</v>
      </c>
    </row>
    <row r="30" spans="2:12" ht="14.45" customHeight="1" thickTop="1">
      <c r="B30" s="110" t="s">
        <v>141</v>
      </c>
      <c r="C30" s="109"/>
      <c r="D30" s="76">
        <v>351</v>
      </c>
      <c r="E30" s="75">
        <v>42</v>
      </c>
      <c r="F30" s="75">
        <v>18</v>
      </c>
      <c r="G30" s="75">
        <v>3</v>
      </c>
      <c r="H30" s="75">
        <f t="shared" ref="H30:H43" si="10">SUM(D30:E30)</f>
        <v>393</v>
      </c>
      <c r="I30" s="75">
        <f t="shared" ref="I30:I43" si="11">SUM(F30:G30)</f>
        <v>21</v>
      </c>
      <c r="J30" s="75">
        <f t="shared" ref="J30:J43" si="12">SUM(H30:I30)</f>
        <v>414</v>
      </c>
      <c r="K30" s="74">
        <f t="shared" si="3"/>
        <v>5.0999999999999996</v>
      </c>
      <c r="L30" s="73">
        <f t="shared" si="4"/>
        <v>9.8000000000000007</v>
      </c>
    </row>
    <row r="31" spans="2:12" ht="14.45" customHeight="1">
      <c r="B31" s="108" t="s">
        <v>140</v>
      </c>
      <c r="C31" s="107"/>
      <c r="D31" s="106">
        <v>332</v>
      </c>
      <c r="E31" s="105">
        <v>35</v>
      </c>
      <c r="F31" s="105">
        <v>13</v>
      </c>
      <c r="G31" s="105">
        <v>2</v>
      </c>
      <c r="H31" s="105">
        <f t="shared" si="10"/>
        <v>367</v>
      </c>
      <c r="I31" s="105">
        <f t="shared" si="11"/>
        <v>15</v>
      </c>
      <c r="J31" s="105">
        <f t="shared" si="12"/>
        <v>382</v>
      </c>
      <c r="K31" s="104">
        <f t="shared" si="3"/>
        <v>3.9</v>
      </c>
      <c r="L31" s="103">
        <f t="shared" si="4"/>
        <v>9</v>
      </c>
    </row>
    <row r="32" spans="2:12" ht="14.45" customHeight="1">
      <c r="B32" s="108" t="s">
        <v>138</v>
      </c>
      <c r="C32" s="107"/>
      <c r="D32" s="106">
        <v>309</v>
      </c>
      <c r="E32" s="105">
        <v>35</v>
      </c>
      <c r="F32" s="105">
        <v>19</v>
      </c>
      <c r="G32" s="105">
        <v>1</v>
      </c>
      <c r="H32" s="105">
        <f t="shared" si="10"/>
        <v>344</v>
      </c>
      <c r="I32" s="105">
        <f t="shared" si="11"/>
        <v>20</v>
      </c>
      <c r="J32" s="105">
        <f t="shared" si="12"/>
        <v>364</v>
      </c>
      <c r="K32" s="104">
        <f t="shared" si="3"/>
        <v>5.5</v>
      </c>
      <c r="L32" s="103">
        <f t="shared" si="4"/>
        <v>8.6</v>
      </c>
    </row>
    <row r="33" spans="2:12" ht="14.45" customHeight="1">
      <c r="B33" s="108" t="s">
        <v>136</v>
      </c>
      <c r="C33" s="107"/>
      <c r="D33" s="106">
        <v>270</v>
      </c>
      <c r="E33" s="105">
        <v>30</v>
      </c>
      <c r="F33" s="105">
        <v>16</v>
      </c>
      <c r="G33" s="105">
        <v>2</v>
      </c>
      <c r="H33" s="105">
        <f t="shared" si="10"/>
        <v>300</v>
      </c>
      <c r="I33" s="105">
        <f t="shared" si="11"/>
        <v>18</v>
      </c>
      <c r="J33" s="105">
        <f t="shared" si="12"/>
        <v>318</v>
      </c>
      <c r="K33" s="104">
        <f t="shared" si="3"/>
        <v>5.7</v>
      </c>
      <c r="L33" s="103">
        <f t="shared" si="4"/>
        <v>7.5</v>
      </c>
    </row>
    <row r="34" spans="2:12" ht="14.45" customHeight="1">
      <c r="B34" s="108" t="s">
        <v>135</v>
      </c>
      <c r="C34" s="107"/>
      <c r="D34" s="106">
        <v>227</v>
      </c>
      <c r="E34" s="105">
        <v>34</v>
      </c>
      <c r="F34" s="105">
        <v>8</v>
      </c>
      <c r="G34" s="105">
        <v>2</v>
      </c>
      <c r="H34" s="105">
        <f t="shared" si="10"/>
        <v>261</v>
      </c>
      <c r="I34" s="105">
        <f t="shared" si="11"/>
        <v>10</v>
      </c>
      <c r="J34" s="105">
        <f t="shared" si="12"/>
        <v>271</v>
      </c>
      <c r="K34" s="104">
        <f t="shared" si="3"/>
        <v>3.7</v>
      </c>
      <c r="L34" s="103">
        <f t="shared" si="4"/>
        <v>6.4</v>
      </c>
    </row>
    <row r="35" spans="2:12" ht="14.45" customHeight="1">
      <c r="B35" s="108" t="s">
        <v>134</v>
      </c>
      <c r="C35" s="107"/>
      <c r="D35" s="106">
        <v>261</v>
      </c>
      <c r="E35" s="105">
        <v>40</v>
      </c>
      <c r="F35" s="105">
        <v>3</v>
      </c>
      <c r="G35" s="105">
        <v>2</v>
      </c>
      <c r="H35" s="105">
        <f t="shared" si="10"/>
        <v>301</v>
      </c>
      <c r="I35" s="105">
        <f t="shared" si="11"/>
        <v>5</v>
      </c>
      <c r="J35" s="105">
        <f t="shared" si="12"/>
        <v>306</v>
      </c>
      <c r="K35" s="104">
        <f t="shared" si="3"/>
        <v>1.6</v>
      </c>
      <c r="L35" s="103">
        <f t="shared" si="4"/>
        <v>7.2</v>
      </c>
    </row>
    <row r="36" spans="2:12" ht="14.45" customHeight="1">
      <c r="B36" s="108" t="s">
        <v>133</v>
      </c>
      <c r="C36" s="107"/>
      <c r="D36" s="106">
        <v>235</v>
      </c>
      <c r="E36" s="105">
        <v>40</v>
      </c>
      <c r="F36" s="105">
        <v>6</v>
      </c>
      <c r="G36" s="105">
        <v>2</v>
      </c>
      <c r="H36" s="105">
        <f t="shared" si="10"/>
        <v>275</v>
      </c>
      <c r="I36" s="105">
        <f t="shared" si="11"/>
        <v>8</v>
      </c>
      <c r="J36" s="105">
        <f t="shared" si="12"/>
        <v>283</v>
      </c>
      <c r="K36" s="104">
        <f t="shared" si="3"/>
        <v>2.8</v>
      </c>
      <c r="L36" s="103">
        <f t="shared" si="4"/>
        <v>6.7</v>
      </c>
    </row>
    <row r="37" spans="2:12" ht="14.45" customHeight="1">
      <c r="B37" s="108" t="s">
        <v>132</v>
      </c>
      <c r="C37" s="107"/>
      <c r="D37" s="106">
        <v>266</v>
      </c>
      <c r="E37" s="105">
        <v>45</v>
      </c>
      <c r="F37" s="105">
        <v>2</v>
      </c>
      <c r="G37" s="105">
        <v>4</v>
      </c>
      <c r="H37" s="105">
        <f t="shared" si="10"/>
        <v>311</v>
      </c>
      <c r="I37" s="105">
        <f t="shared" si="11"/>
        <v>6</v>
      </c>
      <c r="J37" s="105">
        <f t="shared" si="12"/>
        <v>317</v>
      </c>
      <c r="K37" s="104">
        <f t="shared" si="3"/>
        <v>1.9</v>
      </c>
      <c r="L37" s="103">
        <f t="shared" si="4"/>
        <v>7.5</v>
      </c>
    </row>
    <row r="38" spans="2:12" ht="14.45" customHeight="1">
      <c r="B38" s="102" t="s">
        <v>89</v>
      </c>
      <c r="C38" s="101"/>
      <c r="D38" s="100">
        <v>53</v>
      </c>
      <c r="E38" s="99">
        <v>5</v>
      </c>
      <c r="F38" s="99">
        <v>0</v>
      </c>
      <c r="G38" s="99">
        <v>0</v>
      </c>
      <c r="H38" s="99">
        <f t="shared" si="10"/>
        <v>58</v>
      </c>
      <c r="I38" s="99">
        <f t="shared" si="11"/>
        <v>0</v>
      </c>
      <c r="J38" s="99">
        <f t="shared" si="12"/>
        <v>58</v>
      </c>
      <c r="K38" s="98">
        <f t="shared" si="3"/>
        <v>0</v>
      </c>
      <c r="L38" s="97">
        <f t="shared" si="4"/>
        <v>1.4</v>
      </c>
    </row>
    <row r="39" spans="2:12" ht="14.45" customHeight="1">
      <c r="B39" s="96" t="s">
        <v>88</v>
      </c>
      <c r="C39" s="95"/>
      <c r="D39" s="94">
        <v>48</v>
      </c>
      <c r="E39" s="93">
        <v>5</v>
      </c>
      <c r="F39" s="93">
        <v>1</v>
      </c>
      <c r="G39" s="93">
        <v>1</v>
      </c>
      <c r="H39" s="93">
        <f t="shared" si="10"/>
        <v>53</v>
      </c>
      <c r="I39" s="93">
        <f t="shared" si="11"/>
        <v>2</v>
      </c>
      <c r="J39" s="93">
        <f t="shared" si="12"/>
        <v>55</v>
      </c>
      <c r="K39" s="92">
        <f t="shared" si="3"/>
        <v>3.6</v>
      </c>
      <c r="L39" s="91">
        <f t="shared" si="4"/>
        <v>1.3</v>
      </c>
    </row>
    <row r="40" spans="2:12" ht="14.45" customHeight="1">
      <c r="B40" s="96" t="s">
        <v>87</v>
      </c>
      <c r="C40" s="95"/>
      <c r="D40" s="94">
        <v>50</v>
      </c>
      <c r="E40" s="93">
        <v>8</v>
      </c>
      <c r="F40" s="93">
        <v>1</v>
      </c>
      <c r="G40" s="93">
        <v>0</v>
      </c>
      <c r="H40" s="93">
        <f t="shared" si="10"/>
        <v>58</v>
      </c>
      <c r="I40" s="93">
        <f t="shared" si="11"/>
        <v>1</v>
      </c>
      <c r="J40" s="93">
        <f t="shared" si="12"/>
        <v>59</v>
      </c>
      <c r="K40" s="92">
        <f t="shared" si="3"/>
        <v>1.7</v>
      </c>
      <c r="L40" s="91">
        <f t="shared" si="4"/>
        <v>1.4</v>
      </c>
    </row>
    <row r="41" spans="2:12" ht="14.45" customHeight="1">
      <c r="B41" s="96" t="s">
        <v>86</v>
      </c>
      <c r="C41" s="95"/>
      <c r="D41" s="94">
        <v>48</v>
      </c>
      <c r="E41" s="93">
        <v>6</v>
      </c>
      <c r="F41" s="93">
        <v>0</v>
      </c>
      <c r="G41" s="93">
        <v>0</v>
      </c>
      <c r="H41" s="93">
        <f t="shared" si="10"/>
        <v>54</v>
      </c>
      <c r="I41" s="93">
        <f t="shared" si="11"/>
        <v>0</v>
      </c>
      <c r="J41" s="93">
        <f t="shared" si="12"/>
        <v>54</v>
      </c>
      <c r="K41" s="92">
        <f t="shared" si="3"/>
        <v>0</v>
      </c>
      <c r="L41" s="91">
        <f t="shared" si="4"/>
        <v>1.3</v>
      </c>
    </row>
    <row r="42" spans="2:12" ht="14.45" customHeight="1">
      <c r="B42" s="96" t="s">
        <v>85</v>
      </c>
      <c r="C42" s="95"/>
      <c r="D42" s="94">
        <v>43</v>
      </c>
      <c r="E42" s="93">
        <v>5</v>
      </c>
      <c r="F42" s="93">
        <v>2</v>
      </c>
      <c r="G42" s="93">
        <v>0</v>
      </c>
      <c r="H42" s="93">
        <f t="shared" si="10"/>
        <v>48</v>
      </c>
      <c r="I42" s="93">
        <f t="shared" si="11"/>
        <v>2</v>
      </c>
      <c r="J42" s="93">
        <f t="shared" si="12"/>
        <v>50</v>
      </c>
      <c r="K42" s="92">
        <f t="shared" si="3"/>
        <v>4</v>
      </c>
      <c r="L42" s="91">
        <f t="shared" si="4"/>
        <v>1.2</v>
      </c>
    </row>
    <row r="43" spans="2:12" ht="14.45" customHeight="1">
      <c r="B43" s="90" t="s">
        <v>131</v>
      </c>
      <c r="C43" s="89"/>
      <c r="D43" s="88">
        <v>47</v>
      </c>
      <c r="E43" s="87">
        <v>5</v>
      </c>
      <c r="F43" s="87">
        <v>0</v>
      </c>
      <c r="G43" s="87">
        <v>0</v>
      </c>
      <c r="H43" s="87">
        <f t="shared" si="10"/>
        <v>52</v>
      </c>
      <c r="I43" s="87">
        <f t="shared" si="11"/>
        <v>0</v>
      </c>
      <c r="J43" s="87">
        <f t="shared" si="12"/>
        <v>52</v>
      </c>
      <c r="K43" s="86">
        <f t="shared" si="3"/>
        <v>0</v>
      </c>
      <c r="L43" s="85">
        <f t="shared" si="4"/>
        <v>1.2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289</v>
      </c>
      <c r="E44" s="81">
        <f t="shared" si="13"/>
        <v>34</v>
      </c>
      <c r="F44" s="81">
        <f t="shared" si="13"/>
        <v>4</v>
      </c>
      <c r="G44" s="81">
        <f t="shared" si="13"/>
        <v>1</v>
      </c>
      <c r="H44" s="81">
        <f t="shared" si="13"/>
        <v>323</v>
      </c>
      <c r="I44" s="81">
        <f t="shared" si="13"/>
        <v>5</v>
      </c>
      <c r="J44" s="81">
        <f t="shared" si="13"/>
        <v>328</v>
      </c>
      <c r="K44" s="80">
        <f t="shared" si="3"/>
        <v>1.5</v>
      </c>
      <c r="L44" s="79">
        <f t="shared" si="4"/>
        <v>7.8</v>
      </c>
    </row>
    <row r="45" spans="2:12" ht="14.45" customHeight="1" thickTop="1">
      <c r="B45" s="102" t="s">
        <v>82</v>
      </c>
      <c r="C45" s="101"/>
      <c r="D45" s="100">
        <v>65</v>
      </c>
      <c r="E45" s="99">
        <v>6</v>
      </c>
      <c r="F45" s="99">
        <v>0</v>
      </c>
      <c r="G45" s="99">
        <v>0</v>
      </c>
      <c r="H45" s="99">
        <f t="shared" ref="H45:H50" si="14">SUM(D45:E45)</f>
        <v>71</v>
      </c>
      <c r="I45" s="99">
        <f t="shared" ref="I45:I50" si="15">SUM(F45:G45)</f>
        <v>0</v>
      </c>
      <c r="J45" s="99">
        <f t="shared" ref="J45:J50" si="16">SUM(H45:I45)</f>
        <v>71</v>
      </c>
      <c r="K45" s="98">
        <f t="shared" si="3"/>
        <v>0</v>
      </c>
      <c r="L45" s="97">
        <f t="shared" si="4"/>
        <v>1.7</v>
      </c>
    </row>
    <row r="46" spans="2:12" ht="14.45" customHeight="1">
      <c r="B46" s="96" t="s">
        <v>81</v>
      </c>
      <c r="C46" s="95"/>
      <c r="D46" s="94">
        <v>50</v>
      </c>
      <c r="E46" s="93">
        <v>2</v>
      </c>
      <c r="F46" s="93">
        <v>1</v>
      </c>
      <c r="G46" s="93">
        <v>1</v>
      </c>
      <c r="H46" s="93">
        <f t="shared" si="14"/>
        <v>52</v>
      </c>
      <c r="I46" s="93">
        <f t="shared" si="15"/>
        <v>2</v>
      </c>
      <c r="J46" s="93">
        <f t="shared" si="16"/>
        <v>54</v>
      </c>
      <c r="K46" s="92">
        <f t="shared" si="3"/>
        <v>3.7</v>
      </c>
      <c r="L46" s="91">
        <f t="shared" si="4"/>
        <v>1.3</v>
      </c>
    </row>
    <row r="47" spans="2:12" ht="14.45" customHeight="1">
      <c r="B47" s="96" t="s">
        <v>80</v>
      </c>
      <c r="C47" s="95"/>
      <c r="D47" s="94">
        <v>51</v>
      </c>
      <c r="E47" s="93">
        <v>3</v>
      </c>
      <c r="F47" s="93">
        <v>1</v>
      </c>
      <c r="G47" s="93">
        <v>0</v>
      </c>
      <c r="H47" s="93">
        <f t="shared" si="14"/>
        <v>54</v>
      </c>
      <c r="I47" s="93">
        <f t="shared" si="15"/>
        <v>1</v>
      </c>
      <c r="J47" s="93">
        <f t="shared" si="16"/>
        <v>55</v>
      </c>
      <c r="K47" s="92">
        <f t="shared" si="3"/>
        <v>1.8</v>
      </c>
      <c r="L47" s="91">
        <f t="shared" si="4"/>
        <v>1.3</v>
      </c>
    </row>
    <row r="48" spans="2:12" ht="14.45" customHeight="1">
      <c r="B48" s="96" t="s">
        <v>79</v>
      </c>
      <c r="C48" s="95"/>
      <c r="D48" s="94">
        <v>54</v>
      </c>
      <c r="E48" s="93">
        <v>8</v>
      </c>
      <c r="F48" s="93">
        <v>0</v>
      </c>
      <c r="G48" s="93">
        <v>0</v>
      </c>
      <c r="H48" s="93">
        <f t="shared" si="14"/>
        <v>62</v>
      </c>
      <c r="I48" s="93">
        <f t="shared" si="15"/>
        <v>0</v>
      </c>
      <c r="J48" s="93">
        <f t="shared" si="16"/>
        <v>62</v>
      </c>
      <c r="K48" s="92">
        <f t="shared" si="3"/>
        <v>0</v>
      </c>
      <c r="L48" s="91">
        <f t="shared" si="4"/>
        <v>1.5</v>
      </c>
    </row>
    <row r="49" spans="2:13" ht="14.45" customHeight="1">
      <c r="B49" s="96" t="s">
        <v>78</v>
      </c>
      <c r="C49" s="95"/>
      <c r="D49" s="94">
        <v>42</v>
      </c>
      <c r="E49" s="93">
        <v>4</v>
      </c>
      <c r="F49" s="93">
        <v>1</v>
      </c>
      <c r="G49" s="93">
        <v>1</v>
      </c>
      <c r="H49" s="93">
        <f t="shared" si="14"/>
        <v>46</v>
      </c>
      <c r="I49" s="93">
        <f t="shared" si="15"/>
        <v>2</v>
      </c>
      <c r="J49" s="93">
        <f t="shared" si="16"/>
        <v>48</v>
      </c>
      <c r="K49" s="92">
        <f t="shared" si="3"/>
        <v>4.2</v>
      </c>
      <c r="L49" s="91">
        <f t="shared" si="4"/>
        <v>1.1000000000000001</v>
      </c>
    </row>
    <row r="50" spans="2:13" ht="14.45" customHeight="1">
      <c r="B50" s="90" t="s">
        <v>130</v>
      </c>
      <c r="C50" s="89"/>
      <c r="D50" s="88">
        <v>46</v>
      </c>
      <c r="E50" s="87">
        <v>4</v>
      </c>
      <c r="F50" s="87">
        <v>0</v>
      </c>
      <c r="G50" s="87">
        <v>0</v>
      </c>
      <c r="H50" s="87">
        <f t="shared" si="14"/>
        <v>50</v>
      </c>
      <c r="I50" s="87">
        <f t="shared" si="15"/>
        <v>0</v>
      </c>
      <c r="J50" s="87">
        <f t="shared" si="16"/>
        <v>50</v>
      </c>
      <c r="K50" s="86">
        <f t="shared" si="3"/>
        <v>0</v>
      </c>
      <c r="L50" s="85">
        <f t="shared" si="4"/>
        <v>1.2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308</v>
      </c>
      <c r="E51" s="81">
        <f t="shared" si="17"/>
        <v>27</v>
      </c>
      <c r="F51" s="81">
        <f t="shared" si="17"/>
        <v>3</v>
      </c>
      <c r="G51" s="81">
        <f t="shared" si="17"/>
        <v>2</v>
      </c>
      <c r="H51" s="81">
        <f t="shared" si="17"/>
        <v>335</v>
      </c>
      <c r="I51" s="81">
        <f t="shared" si="17"/>
        <v>5</v>
      </c>
      <c r="J51" s="81">
        <f t="shared" si="17"/>
        <v>340</v>
      </c>
      <c r="K51" s="80">
        <f t="shared" si="3"/>
        <v>1.5</v>
      </c>
      <c r="L51" s="79">
        <f t="shared" si="4"/>
        <v>8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3681</v>
      </c>
      <c r="E52" s="75">
        <f t="shared" si="18"/>
        <v>417</v>
      </c>
      <c r="F52" s="75">
        <f t="shared" si="18"/>
        <v>101</v>
      </c>
      <c r="G52" s="75">
        <f t="shared" si="18"/>
        <v>25</v>
      </c>
      <c r="H52" s="75">
        <f t="shared" si="18"/>
        <v>4098</v>
      </c>
      <c r="I52" s="75">
        <f t="shared" si="18"/>
        <v>126</v>
      </c>
      <c r="J52" s="75">
        <f t="shared" si="18"/>
        <v>4224</v>
      </c>
      <c r="K52" s="74">
        <f t="shared" si="3"/>
        <v>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129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73" t="s">
        <v>128</v>
      </c>
      <c r="H4" s="125"/>
      <c r="I4" s="68"/>
      <c r="J4" s="68"/>
      <c r="K4" s="68"/>
      <c r="L4" s="124"/>
    </row>
    <row r="5" spans="2:14" ht="14.45" customHeight="1">
      <c r="B5" s="123" t="s">
        <v>127</v>
      </c>
      <c r="C5" s="123"/>
      <c r="D5" s="123" t="s">
        <v>126</v>
      </c>
      <c r="G5" s="373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125</v>
      </c>
      <c r="G6" s="373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73"/>
      <c r="H7" s="125"/>
      <c r="I7" s="68"/>
      <c r="J7" s="68"/>
      <c r="K7" s="68"/>
      <c r="L7" s="124"/>
    </row>
    <row r="8" spans="2:14" ht="14.45" customHeight="1">
      <c r="B8" s="123" t="s">
        <v>124</v>
      </c>
      <c r="C8" s="123"/>
      <c r="D8" s="123" t="s">
        <v>28</v>
      </c>
      <c r="G8" s="373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123</v>
      </c>
      <c r="G9" s="373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73"/>
      <c r="H10" s="125"/>
      <c r="I10" s="68"/>
      <c r="J10" s="68"/>
      <c r="K10" s="68"/>
      <c r="L10" s="124"/>
    </row>
    <row r="11" spans="2:14" ht="14.45" customHeight="1">
      <c r="B11" s="123" t="s">
        <v>122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121</v>
      </c>
      <c r="N13" s="68"/>
    </row>
    <row r="14" spans="2:14" ht="28.9" customHeight="1">
      <c r="B14" s="117"/>
      <c r="C14" s="116" t="s">
        <v>120</v>
      </c>
      <c r="D14" s="374" t="s">
        <v>50</v>
      </c>
      <c r="E14" s="375"/>
      <c r="F14" s="375"/>
      <c r="G14" s="375"/>
      <c r="H14" s="375"/>
      <c r="I14" s="375"/>
      <c r="J14" s="375"/>
      <c r="K14" s="375"/>
      <c r="L14" s="376"/>
    </row>
    <row r="15" spans="2:14" ht="28.9" customHeight="1">
      <c r="B15" s="115" t="s">
        <v>119</v>
      </c>
      <c r="C15" s="114" t="s">
        <v>118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>
      <c r="B16" s="102" t="s">
        <v>149</v>
      </c>
      <c r="C16" s="101"/>
      <c r="D16" s="100">
        <v>119</v>
      </c>
      <c r="E16" s="99">
        <v>20</v>
      </c>
      <c r="F16" s="99">
        <v>3</v>
      </c>
      <c r="G16" s="99">
        <v>0</v>
      </c>
      <c r="H16" s="99">
        <f t="shared" ref="H16:H21" si="0">SUM(D16:E16)</f>
        <v>139</v>
      </c>
      <c r="I16" s="99">
        <f t="shared" ref="I16:I21" si="1">SUM(F16:G16)</f>
        <v>3</v>
      </c>
      <c r="J16" s="99">
        <f t="shared" ref="J16:J21" si="2">SUM(H16:I16)</f>
        <v>142</v>
      </c>
      <c r="K16" s="98">
        <f t="shared" ref="K16:K52" si="3">IF(J16=0,0,ROUND(I16/J16*100,1))</f>
        <v>2.1</v>
      </c>
      <c r="L16" s="97">
        <f t="shared" ref="L16:L52" si="4">IF(J16=0,0,ROUND(J16/$J$52*100,1))</f>
        <v>2.5</v>
      </c>
    </row>
    <row r="17" spans="2:12" ht="14.45" customHeight="1">
      <c r="B17" s="96" t="s">
        <v>147</v>
      </c>
      <c r="C17" s="95"/>
      <c r="D17" s="94">
        <v>110</v>
      </c>
      <c r="E17" s="93">
        <v>26</v>
      </c>
      <c r="F17" s="93">
        <v>4</v>
      </c>
      <c r="G17" s="93">
        <v>1</v>
      </c>
      <c r="H17" s="93">
        <f t="shared" si="0"/>
        <v>136</v>
      </c>
      <c r="I17" s="93">
        <f t="shared" si="1"/>
        <v>5</v>
      </c>
      <c r="J17" s="93">
        <f t="shared" si="2"/>
        <v>141</v>
      </c>
      <c r="K17" s="92">
        <f t="shared" si="3"/>
        <v>3.5</v>
      </c>
      <c r="L17" s="91">
        <f t="shared" si="4"/>
        <v>2.5</v>
      </c>
    </row>
    <row r="18" spans="2:12" ht="14.45" customHeight="1">
      <c r="B18" s="96" t="s">
        <v>146</v>
      </c>
      <c r="C18" s="95"/>
      <c r="D18" s="94">
        <v>89</v>
      </c>
      <c r="E18" s="93">
        <v>16</v>
      </c>
      <c r="F18" s="93">
        <v>6</v>
      </c>
      <c r="G18" s="93">
        <v>0</v>
      </c>
      <c r="H18" s="93">
        <f t="shared" si="0"/>
        <v>105</v>
      </c>
      <c r="I18" s="93">
        <f t="shared" si="1"/>
        <v>6</v>
      </c>
      <c r="J18" s="93">
        <f t="shared" si="2"/>
        <v>111</v>
      </c>
      <c r="K18" s="92">
        <f t="shared" si="3"/>
        <v>5.4</v>
      </c>
      <c r="L18" s="91">
        <f t="shared" si="4"/>
        <v>2</v>
      </c>
    </row>
    <row r="19" spans="2:12" ht="14.45" customHeight="1">
      <c r="B19" s="96" t="s">
        <v>145</v>
      </c>
      <c r="C19" s="95"/>
      <c r="D19" s="94">
        <v>101</v>
      </c>
      <c r="E19" s="93">
        <v>20</v>
      </c>
      <c r="F19" s="93">
        <v>5</v>
      </c>
      <c r="G19" s="93">
        <v>0</v>
      </c>
      <c r="H19" s="93">
        <f t="shared" si="0"/>
        <v>121</v>
      </c>
      <c r="I19" s="93">
        <f t="shared" si="1"/>
        <v>5</v>
      </c>
      <c r="J19" s="93">
        <f t="shared" si="2"/>
        <v>126</v>
      </c>
      <c r="K19" s="92">
        <f t="shared" si="3"/>
        <v>4</v>
      </c>
      <c r="L19" s="91">
        <f t="shared" si="4"/>
        <v>2.2000000000000002</v>
      </c>
    </row>
    <row r="20" spans="2:12" ht="14.45" customHeight="1">
      <c r="B20" s="96" t="s">
        <v>144</v>
      </c>
      <c r="C20" s="95"/>
      <c r="D20" s="94">
        <v>81</v>
      </c>
      <c r="E20" s="93">
        <v>23</v>
      </c>
      <c r="F20" s="93">
        <v>3</v>
      </c>
      <c r="G20" s="93">
        <v>1</v>
      </c>
      <c r="H20" s="93">
        <f t="shared" si="0"/>
        <v>104</v>
      </c>
      <c r="I20" s="93">
        <f t="shared" si="1"/>
        <v>4</v>
      </c>
      <c r="J20" s="93">
        <f t="shared" si="2"/>
        <v>108</v>
      </c>
      <c r="K20" s="92">
        <f t="shared" si="3"/>
        <v>3.7</v>
      </c>
      <c r="L20" s="91">
        <f t="shared" si="4"/>
        <v>1.9</v>
      </c>
    </row>
    <row r="21" spans="2:12" ht="14.45" customHeight="1">
      <c r="B21" s="90" t="s">
        <v>143</v>
      </c>
      <c r="C21" s="89"/>
      <c r="D21" s="88">
        <v>90</v>
      </c>
      <c r="E21" s="87">
        <v>19</v>
      </c>
      <c r="F21" s="87">
        <v>7</v>
      </c>
      <c r="G21" s="87">
        <v>1</v>
      </c>
      <c r="H21" s="87">
        <f t="shared" si="0"/>
        <v>109</v>
      </c>
      <c r="I21" s="87">
        <f t="shared" si="1"/>
        <v>8</v>
      </c>
      <c r="J21" s="87">
        <f t="shared" si="2"/>
        <v>117</v>
      </c>
      <c r="K21" s="86">
        <f t="shared" si="3"/>
        <v>6.8</v>
      </c>
      <c r="L21" s="85">
        <f t="shared" si="4"/>
        <v>2.1</v>
      </c>
    </row>
    <row r="22" spans="2:12" ht="14.45" customHeight="1" thickBot="1">
      <c r="B22" s="84" t="s">
        <v>111</v>
      </c>
      <c r="C22" s="83"/>
      <c r="D22" s="82">
        <f t="shared" ref="D22:J22" si="5">SUBTOTAL(9,D16:D21)</f>
        <v>590</v>
      </c>
      <c r="E22" s="81">
        <f t="shared" si="5"/>
        <v>124</v>
      </c>
      <c r="F22" s="81">
        <f t="shared" si="5"/>
        <v>28</v>
      </c>
      <c r="G22" s="81">
        <f t="shared" si="5"/>
        <v>3</v>
      </c>
      <c r="H22" s="81">
        <f t="shared" si="5"/>
        <v>714</v>
      </c>
      <c r="I22" s="81">
        <f t="shared" si="5"/>
        <v>31</v>
      </c>
      <c r="J22" s="81">
        <f t="shared" si="5"/>
        <v>745</v>
      </c>
      <c r="K22" s="80">
        <f t="shared" si="3"/>
        <v>4.2</v>
      </c>
      <c r="L22" s="79">
        <f t="shared" si="4"/>
        <v>13.1</v>
      </c>
    </row>
    <row r="23" spans="2:12" ht="14.45" customHeight="1" thickTop="1">
      <c r="B23" s="102" t="s">
        <v>110</v>
      </c>
      <c r="C23" s="101"/>
      <c r="D23" s="100">
        <v>105</v>
      </c>
      <c r="E23" s="99">
        <v>13</v>
      </c>
      <c r="F23" s="99">
        <v>7</v>
      </c>
      <c r="G23" s="99">
        <v>2</v>
      </c>
      <c r="H23" s="99">
        <f t="shared" ref="H23:H28" si="6">SUM(D23:E23)</f>
        <v>118</v>
      </c>
      <c r="I23" s="99">
        <f t="shared" ref="I23:I28" si="7">SUM(F23:G23)</f>
        <v>9</v>
      </c>
      <c r="J23" s="99">
        <f t="shared" ref="J23:J28" si="8">SUM(H23:I23)</f>
        <v>127</v>
      </c>
      <c r="K23" s="98">
        <f t="shared" si="3"/>
        <v>7.1</v>
      </c>
      <c r="L23" s="97">
        <f t="shared" si="4"/>
        <v>2.2000000000000002</v>
      </c>
    </row>
    <row r="24" spans="2:12" ht="14.45" customHeight="1">
      <c r="B24" s="96" t="s">
        <v>109</v>
      </c>
      <c r="C24" s="95"/>
      <c r="D24" s="94">
        <v>58</v>
      </c>
      <c r="E24" s="93">
        <v>13</v>
      </c>
      <c r="F24" s="93">
        <v>8</v>
      </c>
      <c r="G24" s="93">
        <v>0</v>
      </c>
      <c r="H24" s="93">
        <f t="shared" si="6"/>
        <v>71</v>
      </c>
      <c r="I24" s="93">
        <f t="shared" si="7"/>
        <v>8</v>
      </c>
      <c r="J24" s="93">
        <f t="shared" si="8"/>
        <v>79</v>
      </c>
      <c r="K24" s="92">
        <f t="shared" si="3"/>
        <v>10.1</v>
      </c>
      <c r="L24" s="91">
        <f t="shared" si="4"/>
        <v>1.4</v>
      </c>
    </row>
    <row r="25" spans="2:12" ht="14.45" customHeight="1">
      <c r="B25" s="96" t="s">
        <v>108</v>
      </c>
      <c r="C25" s="95"/>
      <c r="D25" s="94">
        <v>59</v>
      </c>
      <c r="E25" s="93">
        <v>10</v>
      </c>
      <c r="F25" s="93">
        <v>4</v>
      </c>
      <c r="G25" s="93">
        <v>3</v>
      </c>
      <c r="H25" s="93">
        <f t="shared" si="6"/>
        <v>69</v>
      </c>
      <c r="I25" s="93">
        <f t="shared" si="7"/>
        <v>7</v>
      </c>
      <c r="J25" s="93">
        <f t="shared" si="8"/>
        <v>76</v>
      </c>
      <c r="K25" s="92">
        <f t="shared" si="3"/>
        <v>9.1999999999999993</v>
      </c>
      <c r="L25" s="91">
        <f t="shared" si="4"/>
        <v>1.3</v>
      </c>
    </row>
    <row r="26" spans="2:12" ht="14.45" customHeight="1">
      <c r="B26" s="96" t="s">
        <v>107</v>
      </c>
      <c r="C26" s="95"/>
      <c r="D26" s="94">
        <v>81</v>
      </c>
      <c r="E26" s="93">
        <v>17</v>
      </c>
      <c r="F26" s="93">
        <v>11</v>
      </c>
      <c r="G26" s="93">
        <v>0</v>
      </c>
      <c r="H26" s="93">
        <f t="shared" si="6"/>
        <v>98</v>
      </c>
      <c r="I26" s="93">
        <f t="shared" si="7"/>
        <v>11</v>
      </c>
      <c r="J26" s="93">
        <f t="shared" si="8"/>
        <v>109</v>
      </c>
      <c r="K26" s="92">
        <f t="shared" si="3"/>
        <v>10.1</v>
      </c>
      <c r="L26" s="91">
        <f t="shared" si="4"/>
        <v>1.9</v>
      </c>
    </row>
    <row r="27" spans="2:12" ht="14.45" customHeight="1">
      <c r="B27" s="96" t="s">
        <v>106</v>
      </c>
      <c r="C27" s="95"/>
      <c r="D27" s="94">
        <v>68</v>
      </c>
      <c r="E27" s="93">
        <v>6</v>
      </c>
      <c r="F27" s="93">
        <v>9</v>
      </c>
      <c r="G27" s="93">
        <v>0</v>
      </c>
      <c r="H27" s="93">
        <f t="shared" si="6"/>
        <v>74</v>
      </c>
      <c r="I27" s="93">
        <f t="shared" si="7"/>
        <v>9</v>
      </c>
      <c r="J27" s="93">
        <f t="shared" si="8"/>
        <v>83</v>
      </c>
      <c r="K27" s="92">
        <f t="shared" si="3"/>
        <v>10.8</v>
      </c>
      <c r="L27" s="91">
        <f t="shared" si="4"/>
        <v>1.5</v>
      </c>
    </row>
    <row r="28" spans="2:12" ht="14.45" customHeight="1">
      <c r="B28" s="90" t="s">
        <v>142</v>
      </c>
      <c r="C28" s="89"/>
      <c r="D28" s="88">
        <v>76</v>
      </c>
      <c r="E28" s="87">
        <v>13</v>
      </c>
      <c r="F28" s="87">
        <v>16</v>
      </c>
      <c r="G28" s="87">
        <v>0</v>
      </c>
      <c r="H28" s="87">
        <f t="shared" si="6"/>
        <v>89</v>
      </c>
      <c r="I28" s="87">
        <f t="shared" si="7"/>
        <v>16</v>
      </c>
      <c r="J28" s="87">
        <f t="shared" si="8"/>
        <v>105</v>
      </c>
      <c r="K28" s="86">
        <f t="shared" si="3"/>
        <v>15.2</v>
      </c>
      <c r="L28" s="85">
        <f t="shared" si="4"/>
        <v>1.9</v>
      </c>
    </row>
    <row r="29" spans="2:12" ht="14.45" customHeight="1" thickBot="1">
      <c r="B29" s="84" t="s">
        <v>104</v>
      </c>
      <c r="C29" s="83"/>
      <c r="D29" s="82">
        <f t="shared" ref="D29:J29" si="9">SUBTOTAL(9,D23:D28)</f>
        <v>447</v>
      </c>
      <c r="E29" s="81">
        <f t="shared" si="9"/>
        <v>72</v>
      </c>
      <c r="F29" s="81">
        <f t="shared" si="9"/>
        <v>55</v>
      </c>
      <c r="G29" s="81">
        <f t="shared" si="9"/>
        <v>5</v>
      </c>
      <c r="H29" s="81">
        <f t="shared" si="9"/>
        <v>519</v>
      </c>
      <c r="I29" s="81">
        <f t="shared" si="9"/>
        <v>60</v>
      </c>
      <c r="J29" s="81">
        <f t="shared" si="9"/>
        <v>579</v>
      </c>
      <c r="K29" s="80">
        <f t="shared" si="3"/>
        <v>10.4</v>
      </c>
      <c r="L29" s="79">
        <f t="shared" si="4"/>
        <v>10.199999999999999</v>
      </c>
    </row>
    <row r="30" spans="2:12" ht="14.45" customHeight="1" thickTop="1">
      <c r="B30" s="110" t="s">
        <v>141</v>
      </c>
      <c r="C30" s="109"/>
      <c r="D30" s="76">
        <v>357</v>
      </c>
      <c r="E30" s="75">
        <v>73</v>
      </c>
      <c r="F30" s="75">
        <v>73</v>
      </c>
      <c r="G30" s="75">
        <v>3</v>
      </c>
      <c r="H30" s="75">
        <f t="shared" ref="H30:H43" si="10">SUM(D30:E30)</f>
        <v>430</v>
      </c>
      <c r="I30" s="75">
        <f t="shared" ref="I30:I43" si="11">SUM(F30:G30)</f>
        <v>76</v>
      </c>
      <c r="J30" s="75">
        <f t="shared" ref="J30:J43" si="12">SUM(H30:I30)</f>
        <v>506</v>
      </c>
      <c r="K30" s="74">
        <f t="shared" si="3"/>
        <v>15</v>
      </c>
      <c r="L30" s="73">
        <f t="shared" si="4"/>
        <v>8.9</v>
      </c>
    </row>
    <row r="31" spans="2:12" ht="14.45" customHeight="1">
      <c r="B31" s="108" t="s">
        <v>140</v>
      </c>
      <c r="C31" s="107"/>
      <c r="D31" s="106">
        <v>331</v>
      </c>
      <c r="E31" s="105">
        <v>67</v>
      </c>
      <c r="F31" s="105">
        <v>58</v>
      </c>
      <c r="G31" s="105">
        <v>0</v>
      </c>
      <c r="H31" s="105">
        <f t="shared" si="10"/>
        <v>398</v>
      </c>
      <c r="I31" s="105">
        <f t="shared" si="11"/>
        <v>58</v>
      </c>
      <c r="J31" s="105">
        <f t="shared" si="12"/>
        <v>456</v>
      </c>
      <c r="K31" s="104">
        <f t="shared" si="3"/>
        <v>12.7</v>
      </c>
      <c r="L31" s="103">
        <f t="shared" si="4"/>
        <v>8</v>
      </c>
    </row>
    <row r="32" spans="2:12" ht="14.45" customHeight="1">
      <c r="B32" s="108" t="s">
        <v>138</v>
      </c>
      <c r="C32" s="107"/>
      <c r="D32" s="106">
        <v>322</v>
      </c>
      <c r="E32" s="105">
        <v>68</v>
      </c>
      <c r="F32" s="105">
        <v>69</v>
      </c>
      <c r="G32" s="105">
        <v>3</v>
      </c>
      <c r="H32" s="105">
        <f t="shared" si="10"/>
        <v>390</v>
      </c>
      <c r="I32" s="105">
        <f t="shared" si="11"/>
        <v>72</v>
      </c>
      <c r="J32" s="105">
        <f t="shared" si="12"/>
        <v>462</v>
      </c>
      <c r="K32" s="104">
        <f t="shared" si="3"/>
        <v>15.6</v>
      </c>
      <c r="L32" s="103">
        <f t="shared" si="4"/>
        <v>8.1</v>
      </c>
    </row>
    <row r="33" spans="2:12" ht="14.45" customHeight="1">
      <c r="B33" s="108" t="s">
        <v>136</v>
      </c>
      <c r="C33" s="107"/>
      <c r="D33" s="106">
        <v>333</v>
      </c>
      <c r="E33" s="105">
        <v>62</v>
      </c>
      <c r="F33" s="105">
        <v>49</v>
      </c>
      <c r="G33" s="105">
        <v>3</v>
      </c>
      <c r="H33" s="105">
        <f t="shared" si="10"/>
        <v>395</v>
      </c>
      <c r="I33" s="105">
        <f t="shared" si="11"/>
        <v>52</v>
      </c>
      <c r="J33" s="105">
        <f t="shared" si="12"/>
        <v>447</v>
      </c>
      <c r="K33" s="104">
        <f t="shared" si="3"/>
        <v>11.6</v>
      </c>
      <c r="L33" s="103">
        <f t="shared" si="4"/>
        <v>7.9</v>
      </c>
    </row>
    <row r="34" spans="2:12" ht="14.45" customHeight="1">
      <c r="B34" s="108" t="s">
        <v>135</v>
      </c>
      <c r="C34" s="107"/>
      <c r="D34" s="106">
        <v>241</v>
      </c>
      <c r="E34" s="105">
        <v>68</v>
      </c>
      <c r="F34" s="105">
        <v>60</v>
      </c>
      <c r="G34" s="105">
        <v>4</v>
      </c>
      <c r="H34" s="105">
        <f t="shared" si="10"/>
        <v>309</v>
      </c>
      <c r="I34" s="105">
        <f t="shared" si="11"/>
        <v>64</v>
      </c>
      <c r="J34" s="105">
        <f t="shared" si="12"/>
        <v>373</v>
      </c>
      <c r="K34" s="104">
        <f t="shared" si="3"/>
        <v>17.2</v>
      </c>
      <c r="L34" s="103">
        <f t="shared" si="4"/>
        <v>6.6</v>
      </c>
    </row>
    <row r="35" spans="2:12" ht="14.45" customHeight="1">
      <c r="B35" s="108" t="s">
        <v>134</v>
      </c>
      <c r="C35" s="107"/>
      <c r="D35" s="106">
        <v>274</v>
      </c>
      <c r="E35" s="105">
        <v>68</v>
      </c>
      <c r="F35" s="105">
        <v>54</v>
      </c>
      <c r="G35" s="105">
        <v>3</v>
      </c>
      <c r="H35" s="105">
        <f t="shared" si="10"/>
        <v>342</v>
      </c>
      <c r="I35" s="105">
        <f t="shared" si="11"/>
        <v>57</v>
      </c>
      <c r="J35" s="105">
        <f t="shared" si="12"/>
        <v>399</v>
      </c>
      <c r="K35" s="104">
        <f t="shared" si="3"/>
        <v>14.3</v>
      </c>
      <c r="L35" s="103">
        <f t="shared" si="4"/>
        <v>7</v>
      </c>
    </row>
    <row r="36" spans="2:12" ht="14.45" customHeight="1">
      <c r="B36" s="108" t="s">
        <v>133</v>
      </c>
      <c r="C36" s="107"/>
      <c r="D36" s="106">
        <v>264</v>
      </c>
      <c r="E36" s="105">
        <v>59</v>
      </c>
      <c r="F36" s="105">
        <v>47</v>
      </c>
      <c r="G36" s="105">
        <v>4</v>
      </c>
      <c r="H36" s="105">
        <f t="shared" si="10"/>
        <v>323</v>
      </c>
      <c r="I36" s="105">
        <f t="shared" si="11"/>
        <v>51</v>
      </c>
      <c r="J36" s="105">
        <f t="shared" si="12"/>
        <v>374</v>
      </c>
      <c r="K36" s="104">
        <f t="shared" si="3"/>
        <v>13.6</v>
      </c>
      <c r="L36" s="103">
        <f t="shared" si="4"/>
        <v>6.6</v>
      </c>
    </row>
    <row r="37" spans="2:12" ht="14.45" customHeight="1">
      <c r="B37" s="108" t="s">
        <v>132</v>
      </c>
      <c r="C37" s="107"/>
      <c r="D37" s="106">
        <v>324</v>
      </c>
      <c r="E37" s="105">
        <v>63</v>
      </c>
      <c r="F37" s="105">
        <v>35</v>
      </c>
      <c r="G37" s="105">
        <v>2</v>
      </c>
      <c r="H37" s="105">
        <f t="shared" si="10"/>
        <v>387</v>
      </c>
      <c r="I37" s="105">
        <f t="shared" si="11"/>
        <v>37</v>
      </c>
      <c r="J37" s="105">
        <f t="shared" si="12"/>
        <v>424</v>
      </c>
      <c r="K37" s="104">
        <f t="shared" si="3"/>
        <v>8.6999999999999993</v>
      </c>
      <c r="L37" s="103">
        <f t="shared" si="4"/>
        <v>7.5</v>
      </c>
    </row>
    <row r="38" spans="2:12" ht="14.45" customHeight="1">
      <c r="B38" s="102" t="s">
        <v>89</v>
      </c>
      <c r="C38" s="101"/>
      <c r="D38" s="100">
        <v>52</v>
      </c>
      <c r="E38" s="99">
        <v>8</v>
      </c>
      <c r="F38" s="99">
        <v>11</v>
      </c>
      <c r="G38" s="99">
        <v>2</v>
      </c>
      <c r="H38" s="99">
        <f t="shared" si="10"/>
        <v>60</v>
      </c>
      <c r="I38" s="99">
        <f t="shared" si="11"/>
        <v>13</v>
      </c>
      <c r="J38" s="99">
        <f t="shared" si="12"/>
        <v>73</v>
      </c>
      <c r="K38" s="98">
        <f t="shared" si="3"/>
        <v>17.8</v>
      </c>
      <c r="L38" s="97">
        <f t="shared" si="4"/>
        <v>1.3</v>
      </c>
    </row>
    <row r="39" spans="2:12" ht="14.45" customHeight="1">
      <c r="B39" s="96" t="s">
        <v>88</v>
      </c>
      <c r="C39" s="95"/>
      <c r="D39" s="94">
        <v>61</v>
      </c>
      <c r="E39" s="93">
        <v>14</v>
      </c>
      <c r="F39" s="93">
        <v>3</v>
      </c>
      <c r="G39" s="93">
        <v>0</v>
      </c>
      <c r="H39" s="93">
        <f t="shared" si="10"/>
        <v>75</v>
      </c>
      <c r="I39" s="93">
        <f t="shared" si="11"/>
        <v>3</v>
      </c>
      <c r="J39" s="93">
        <f t="shared" si="12"/>
        <v>78</v>
      </c>
      <c r="K39" s="92">
        <f t="shared" si="3"/>
        <v>3.8</v>
      </c>
      <c r="L39" s="91">
        <f t="shared" si="4"/>
        <v>1.4</v>
      </c>
    </row>
    <row r="40" spans="2:12" ht="14.45" customHeight="1">
      <c r="B40" s="96" t="s">
        <v>87</v>
      </c>
      <c r="C40" s="95"/>
      <c r="D40" s="94">
        <v>62</v>
      </c>
      <c r="E40" s="93">
        <v>9</v>
      </c>
      <c r="F40" s="93">
        <v>2</v>
      </c>
      <c r="G40" s="93">
        <v>0</v>
      </c>
      <c r="H40" s="93">
        <f t="shared" si="10"/>
        <v>71</v>
      </c>
      <c r="I40" s="93">
        <f t="shared" si="11"/>
        <v>2</v>
      </c>
      <c r="J40" s="93">
        <f t="shared" si="12"/>
        <v>73</v>
      </c>
      <c r="K40" s="92">
        <f t="shared" si="3"/>
        <v>2.7</v>
      </c>
      <c r="L40" s="91">
        <f t="shared" si="4"/>
        <v>1.3</v>
      </c>
    </row>
    <row r="41" spans="2:12" ht="14.45" customHeight="1">
      <c r="B41" s="96" t="s">
        <v>86</v>
      </c>
      <c r="C41" s="95"/>
      <c r="D41" s="94">
        <v>73</v>
      </c>
      <c r="E41" s="93">
        <v>10</v>
      </c>
      <c r="F41" s="93">
        <v>5</v>
      </c>
      <c r="G41" s="93">
        <v>0</v>
      </c>
      <c r="H41" s="93">
        <f t="shared" si="10"/>
        <v>83</v>
      </c>
      <c r="I41" s="93">
        <f t="shared" si="11"/>
        <v>5</v>
      </c>
      <c r="J41" s="93">
        <f t="shared" si="12"/>
        <v>88</v>
      </c>
      <c r="K41" s="92">
        <f t="shared" si="3"/>
        <v>5.7</v>
      </c>
      <c r="L41" s="91">
        <f t="shared" si="4"/>
        <v>1.6</v>
      </c>
    </row>
    <row r="42" spans="2:12" ht="14.45" customHeight="1">
      <c r="B42" s="96" t="s">
        <v>85</v>
      </c>
      <c r="C42" s="95"/>
      <c r="D42" s="94">
        <v>78</v>
      </c>
      <c r="E42" s="93">
        <v>8</v>
      </c>
      <c r="F42" s="93">
        <v>5</v>
      </c>
      <c r="G42" s="93">
        <v>0</v>
      </c>
      <c r="H42" s="93">
        <f t="shared" si="10"/>
        <v>86</v>
      </c>
      <c r="I42" s="93">
        <f t="shared" si="11"/>
        <v>5</v>
      </c>
      <c r="J42" s="93">
        <f t="shared" si="12"/>
        <v>91</v>
      </c>
      <c r="K42" s="92">
        <f t="shared" si="3"/>
        <v>5.5</v>
      </c>
      <c r="L42" s="91">
        <f t="shared" si="4"/>
        <v>1.6</v>
      </c>
    </row>
    <row r="43" spans="2:12" ht="14.45" customHeight="1">
      <c r="B43" s="90" t="s">
        <v>131</v>
      </c>
      <c r="C43" s="89"/>
      <c r="D43" s="88">
        <v>65</v>
      </c>
      <c r="E43" s="87">
        <v>7</v>
      </c>
      <c r="F43" s="87">
        <v>2</v>
      </c>
      <c r="G43" s="87">
        <v>1</v>
      </c>
      <c r="H43" s="87">
        <f t="shared" si="10"/>
        <v>72</v>
      </c>
      <c r="I43" s="87">
        <f t="shared" si="11"/>
        <v>3</v>
      </c>
      <c r="J43" s="87">
        <f t="shared" si="12"/>
        <v>75</v>
      </c>
      <c r="K43" s="86">
        <f t="shared" si="3"/>
        <v>4</v>
      </c>
      <c r="L43" s="85">
        <f t="shared" si="4"/>
        <v>1.3</v>
      </c>
    </row>
    <row r="44" spans="2:12" ht="14.45" customHeight="1" thickBot="1">
      <c r="B44" s="84" t="s">
        <v>83</v>
      </c>
      <c r="C44" s="83"/>
      <c r="D44" s="82">
        <f t="shared" ref="D44:J44" si="13">SUBTOTAL(9,D38:D43)</f>
        <v>391</v>
      </c>
      <c r="E44" s="81">
        <f t="shared" si="13"/>
        <v>56</v>
      </c>
      <c r="F44" s="81">
        <f t="shared" si="13"/>
        <v>28</v>
      </c>
      <c r="G44" s="81">
        <f t="shared" si="13"/>
        <v>3</v>
      </c>
      <c r="H44" s="81">
        <f t="shared" si="13"/>
        <v>447</v>
      </c>
      <c r="I44" s="81">
        <f t="shared" si="13"/>
        <v>31</v>
      </c>
      <c r="J44" s="81">
        <f t="shared" si="13"/>
        <v>478</v>
      </c>
      <c r="K44" s="80">
        <f t="shared" si="3"/>
        <v>6.5</v>
      </c>
      <c r="L44" s="79">
        <f t="shared" si="4"/>
        <v>8.4</v>
      </c>
    </row>
    <row r="45" spans="2:12" ht="14.45" customHeight="1" thickTop="1">
      <c r="B45" s="102" t="s">
        <v>82</v>
      </c>
      <c r="C45" s="101"/>
      <c r="D45" s="100">
        <v>61</v>
      </c>
      <c r="E45" s="99">
        <v>9</v>
      </c>
      <c r="F45" s="99">
        <v>1</v>
      </c>
      <c r="G45" s="99">
        <v>1</v>
      </c>
      <c r="H45" s="99">
        <f t="shared" ref="H45:H50" si="14">SUM(D45:E45)</f>
        <v>70</v>
      </c>
      <c r="I45" s="99">
        <f t="shared" ref="I45:I50" si="15">SUM(F45:G45)</f>
        <v>2</v>
      </c>
      <c r="J45" s="99">
        <f t="shared" ref="J45:J50" si="16">SUM(H45:I45)</f>
        <v>72</v>
      </c>
      <c r="K45" s="98">
        <f t="shared" si="3"/>
        <v>2.8</v>
      </c>
      <c r="L45" s="97">
        <f t="shared" si="4"/>
        <v>1.3</v>
      </c>
    </row>
    <row r="46" spans="2:12" ht="14.45" customHeight="1">
      <c r="B46" s="96" t="s">
        <v>81</v>
      </c>
      <c r="C46" s="95"/>
      <c r="D46" s="94">
        <v>49</v>
      </c>
      <c r="E46" s="93">
        <v>11</v>
      </c>
      <c r="F46" s="93">
        <v>4</v>
      </c>
      <c r="G46" s="93">
        <v>0</v>
      </c>
      <c r="H46" s="93">
        <f t="shared" si="14"/>
        <v>60</v>
      </c>
      <c r="I46" s="93">
        <f t="shared" si="15"/>
        <v>4</v>
      </c>
      <c r="J46" s="93">
        <f t="shared" si="16"/>
        <v>64</v>
      </c>
      <c r="K46" s="92">
        <f t="shared" si="3"/>
        <v>6.3</v>
      </c>
      <c r="L46" s="91">
        <f t="shared" si="4"/>
        <v>1.1000000000000001</v>
      </c>
    </row>
    <row r="47" spans="2:12" ht="14.45" customHeight="1">
      <c r="B47" s="96" t="s">
        <v>80</v>
      </c>
      <c r="C47" s="95"/>
      <c r="D47" s="94">
        <v>59</v>
      </c>
      <c r="E47" s="93">
        <v>4</v>
      </c>
      <c r="F47" s="93">
        <v>1</v>
      </c>
      <c r="G47" s="93">
        <v>0</v>
      </c>
      <c r="H47" s="93">
        <f t="shared" si="14"/>
        <v>63</v>
      </c>
      <c r="I47" s="93">
        <f t="shared" si="15"/>
        <v>1</v>
      </c>
      <c r="J47" s="93">
        <f t="shared" si="16"/>
        <v>64</v>
      </c>
      <c r="K47" s="92">
        <f t="shared" si="3"/>
        <v>1.6</v>
      </c>
      <c r="L47" s="91">
        <f t="shared" si="4"/>
        <v>1.1000000000000001</v>
      </c>
    </row>
    <row r="48" spans="2:12" ht="14.45" customHeight="1">
      <c r="B48" s="96" t="s">
        <v>79</v>
      </c>
      <c r="C48" s="95"/>
      <c r="D48" s="94">
        <v>67</v>
      </c>
      <c r="E48" s="93">
        <v>8</v>
      </c>
      <c r="F48" s="93">
        <v>1</v>
      </c>
      <c r="G48" s="93">
        <v>0</v>
      </c>
      <c r="H48" s="93">
        <f t="shared" si="14"/>
        <v>75</v>
      </c>
      <c r="I48" s="93">
        <f t="shared" si="15"/>
        <v>1</v>
      </c>
      <c r="J48" s="93">
        <f t="shared" si="16"/>
        <v>76</v>
      </c>
      <c r="K48" s="92">
        <f t="shared" si="3"/>
        <v>1.3</v>
      </c>
      <c r="L48" s="91">
        <f t="shared" si="4"/>
        <v>1.3</v>
      </c>
    </row>
    <row r="49" spans="2:13" ht="14.45" customHeight="1">
      <c r="B49" s="96" t="s">
        <v>78</v>
      </c>
      <c r="C49" s="95"/>
      <c r="D49" s="94">
        <v>66</v>
      </c>
      <c r="E49" s="93">
        <v>8</v>
      </c>
      <c r="F49" s="93">
        <v>1</v>
      </c>
      <c r="G49" s="93">
        <v>0</v>
      </c>
      <c r="H49" s="93">
        <f t="shared" si="14"/>
        <v>74</v>
      </c>
      <c r="I49" s="93">
        <f t="shared" si="15"/>
        <v>1</v>
      </c>
      <c r="J49" s="93">
        <f t="shared" si="16"/>
        <v>75</v>
      </c>
      <c r="K49" s="92">
        <f t="shared" si="3"/>
        <v>1.3</v>
      </c>
      <c r="L49" s="91">
        <f t="shared" si="4"/>
        <v>1.3</v>
      </c>
    </row>
    <row r="50" spans="2:13" ht="14.45" customHeight="1">
      <c r="B50" s="90" t="s">
        <v>130</v>
      </c>
      <c r="C50" s="89"/>
      <c r="D50" s="88">
        <v>66</v>
      </c>
      <c r="E50" s="87">
        <v>5</v>
      </c>
      <c r="F50" s="87">
        <v>4</v>
      </c>
      <c r="G50" s="87">
        <v>0</v>
      </c>
      <c r="H50" s="87">
        <f t="shared" si="14"/>
        <v>71</v>
      </c>
      <c r="I50" s="87">
        <f t="shared" si="15"/>
        <v>4</v>
      </c>
      <c r="J50" s="87">
        <f t="shared" si="16"/>
        <v>75</v>
      </c>
      <c r="K50" s="86">
        <f t="shared" si="3"/>
        <v>5.3</v>
      </c>
      <c r="L50" s="85">
        <f t="shared" si="4"/>
        <v>1.3</v>
      </c>
    </row>
    <row r="51" spans="2:13" ht="14.45" customHeight="1" thickBot="1">
      <c r="B51" s="84" t="s">
        <v>76</v>
      </c>
      <c r="C51" s="83"/>
      <c r="D51" s="82">
        <f t="shared" ref="D51:J51" si="17">SUBTOTAL(9,D45:D50)</f>
        <v>368</v>
      </c>
      <c r="E51" s="81">
        <f t="shared" si="17"/>
        <v>45</v>
      </c>
      <c r="F51" s="81">
        <f t="shared" si="17"/>
        <v>12</v>
      </c>
      <c r="G51" s="81">
        <f t="shared" si="17"/>
        <v>1</v>
      </c>
      <c r="H51" s="81">
        <f t="shared" si="17"/>
        <v>413</v>
      </c>
      <c r="I51" s="81">
        <f t="shared" si="17"/>
        <v>13</v>
      </c>
      <c r="J51" s="81">
        <f t="shared" si="17"/>
        <v>426</v>
      </c>
      <c r="K51" s="80">
        <f t="shared" si="3"/>
        <v>3.1</v>
      </c>
      <c r="L51" s="79">
        <f t="shared" si="4"/>
        <v>7.5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4242</v>
      </c>
      <c r="E52" s="75">
        <f t="shared" si="18"/>
        <v>825</v>
      </c>
      <c r="F52" s="75">
        <f t="shared" si="18"/>
        <v>568</v>
      </c>
      <c r="G52" s="75">
        <f t="shared" si="18"/>
        <v>34</v>
      </c>
      <c r="H52" s="75">
        <f t="shared" si="18"/>
        <v>5067</v>
      </c>
      <c r="I52" s="75">
        <f t="shared" si="18"/>
        <v>602</v>
      </c>
      <c r="J52" s="75">
        <f t="shared" si="18"/>
        <v>5669</v>
      </c>
      <c r="K52" s="74">
        <f t="shared" si="3"/>
        <v>10.6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73</vt:i4>
      </vt:variant>
    </vt:vector>
  </HeadingPairs>
  <TitlesOfParts>
    <vt:vector size="121" baseType="lpstr">
      <vt:lpstr>調査地点図(1)</vt:lpstr>
      <vt:lpstr>自動車交通量(交差点計)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【方向別】自動車交通量(14)</vt:lpstr>
      <vt:lpstr>横断構成図</vt:lpstr>
      <vt:lpstr>階梯図</vt:lpstr>
      <vt:lpstr>現示秒数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【断面別】自動車交通量(C断面流入)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渋滞長(1)</vt:lpstr>
      <vt:lpstr>渋滞長(2)</vt:lpstr>
      <vt:lpstr>渋滞長(3)</vt:lpstr>
      <vt:lpstr>渋滞長(4)</vt:lpstr>
      <vt:lpstr>渋滞長(5)</vt:lpstr>
      <vt:lpstr>渋滞長(6)</vt:lpstr>
      <vt:lpstr>渋滞長(7)</vt:lpstr>
      <vt:lpstr>渋滞長(8)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'【断面別】自動車交通量(C断面流入)'!Print_Area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'【方向別】自動車交通量(14)'!Print_Area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階梯図!Print_Area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'自動車流量図(1)'!Print_Area</vt:lpstr>
      <vt:lpstr>'自動車流量図(2)'!Print_Area</vt:lpstr>
      <vt:lpstr>'渋滞長(1)'!Print_Area</vt:lpstr>
      <vt:lpstr>'渋滞長(2)'!Print_Area</vt:lpstr>
      <vt:lpstr>'渋滞長(3)'!Print_Area</vt:lpstr>
      <vt:lpstr>'渋滞長(4)'!Print_Area</vt:lpstr>
      <vt:lpstr>'渋滞長(5)'!Print_Area</vt:lpstr>
      <vt:lpstr>'渋滞長(6)'!Print_Area</vt:lpstr>
      <vt:lpstr>'渋滞長(7)'!Print_Area</vt:lpstr>
      <vt:lpstr>'渋滞長(8)'!Print_Area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'【断面別】自動車交通量(C断面流入)'!Print_Titles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'【方向別】自動車交通量(14)'!Print_Titles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2019-02-10T07:26:43Z</cp:lastPrinted>
  <dcterms:created xsi:type="dcterms:W3CDTF">2015-12-26T12:01:00Z</dcterms:created>
  <dcterms:modified xsi:type="dcterms:W3CDTF">2019-03-18T07:43:03Z</dcterms:modified>
</cp:coreProperties>
</file>