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1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charts/chart25.xml" ContentType="application/vnd.openxmlformats-officedocument.drawingml.chart+xml"/>
  <Override PartName="/xl/drawings/drawing37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5870" windowHeight="11760" activeTab="1"/>
  </bookViews>
  <sheets>
    <sheet name="調査地点図(1)" sheetId="312" r:id="rId1"/>
    <sheet name="自動車交通量(交差点計)" sheetId="305" r:id="rId2"/>
    <sheet name="自動車流量図(1)" sheetId="280" r:id="rId3"/>
    <sheet name="自動車流量図(2)" sheetId="313" r:id="rId4"/>
    <sheet name="【方向別】自動車交通量(1)" sheetId="281" r:id="rId5"/>
    <sheet name="【方向別】自動車交通量(2)" sheetId="282" r:id="rId6"/>
    <sheet name="【方向別】自動車交通量(3)" sheetId="283" r:id="rId7"/>
    <sheet name="【方向別】自動車交通量(4)" sheetId="284" r:id="rId8"/>
    <sheet name="【方向別】自動車交通量(5)" sheetId="285" r:id="rId9"/>
    <sheet name="【方向別】自動車交通量(6)" sheetId="286" r:id="rId10"/>
    <sheet name="【方向別】自動車交通量(7)" sheetId="287" r:id="rId11"/>
    <sheet name="【方向別】自動車交通量(8)" sheetId="288" r:id="rId12"/>
    <sheet name="【方向別】自動車交通量(9)" sheetId="289" r:id="rId13"/>
    <sheet name="【方向別】自動車交通量(10)" sheetId="290" r:id="rId14"/>
    <sheet name="【方向別】自動車交通量(11)" sheetId="291" r:id="rId15"/>
    <sheet name="【方向別】自動車交通量(12)" sheetId="292" r:id="rId16"/>
    <sheet name="横断構成図" sheetId="309" r:id="rId17"/>
    <sheet name="階梯図" sheetId="308" r:id="rId18"/>
    <sheet name="【断面別】自動車交通量(A断面流入)" sheetId="293" r:id="rId19"/>
    <sheet name="【断面別】自動車交通量(A断面流出)" sheetId="294" r:id="rId20"/>
    <sheet name="【断面別】自動車交通量(A断面計)" sheetId="295" r:id="rId21"/>
    <sheet name="【断面別】自動車交通量(B断面流入)" sheetId="296" r:id="rId22"/>
    <sheet name="【断面別】自動車交通量(B断面流出)" sheetId="297" r:id="rId23"/>
    <sheet name="【断面別】自動車交通量(B断面計)" sheetId="298" r:id="rId24"/>
    <sheet name="【断面別】自動車交通量(C断面流入)" sheetId="299" r:id="rId25"/>
    <sheet name="【断面別】自動車交通量(C断面流出）" sheetId="300" r:id="rId26"/>
    <sheet name="【断面別】自動車交通量(C断面計)" sheetId="301" r:id="rId27"/>
    <sheet name="【断面別】自動車交通量(D断面流入)" sheetId="302" r:id="rId28"/>
    <sheet name="【断面別】自動車交通量(D断面流出)" sheetId="303" r:id="rId29"/>
    <sheet name="【断面別】自動車交通量(D断面計)" sheetId="304" r:id="rId30"/>
    <sheet name="自動車変動図(1)" sheetId="267" r:id="rId31"/>
    <sheet name="自動車変動図(2)" sheetId="266" r:id="rId32"/>
    <sheet name="自動車変動図(3)" sheetId="265" r:id="rId33"/>
    <sheet name="自動車変動図(4)" sheetId="264" r:id="rId34"/>
    <sheet name="自動車変動図(5)" sheetId="263" r:id="rId35"/>
    <sheet name="自動車変動図(6)" sheetId="262" r:id="rId36"/>
    <sheet name="自動車変動図(7)" sheetId="261" r:id="rId37"/>
    <sheet name="渋滞長(1)" sheetId="306" r:id="rId38"/>
    <sheet name="渋滞長(2)" sheetId="307" r:id="rId39"/>
    <sheet name="Sheet1" sheetId="316" r:id="rId40"/>
  </sheets>
  <definedNames>
    <definedName name="_xlnm.Print_Area" localSheetId="20">'【断面別】自動車交通量(A断面計)'!$B$2:$L$52</definedName>
    <definedName name="_xlnm.Print_Area" localSheetId="19">'【断面別】自動車交通量(A断面流出)'!$B$2:$L$52</definedName>
    <definedName name="_xlnm.Print_Area" localSheetId="18">'【断面別】自動車交通量(A断面流入)'!$B$2:$L$52</definedName>
    <definedName name="_xlnm.Print_Area" localSheetId="23">'【断面別】自動車交通量(B断面計)'!$B$2:$L$52</definedName>
    <definedName name="_xlnm.Print_Area" localSheetId="22">'【断面別】自動車交通量(B断面流出)'!$B$2:$L$52</definedName>
    <definedName name="_xlnm.Print_Area" localSheetId="21">'【断面別】自動車交通量(B断面流入)'!$B$2:$L$52</definedName>
    <definedName name="_xlnm.Print_Area" localSheetId="26">'【断面別】自動車交通量(C断面計)'!$B$2:$L$52</definedName>
    <definedName name="_xlnm.Print_Area" localSheetId="25">'【断面別】自動車交通量(C断面流出）'!$B$2:$L$52</definedName>
    <definedName name="_xlnm.Print_Area" localSheetId="24">'【断面別】自動車交通量(C断面流入)'!$B$2:$L$52</definedName>
    <definedName name="_xlnm.Print_Area" localSheetId="29">'【断面別】自動車交通量(D断面計)'!$B$2:$L$52</definedName>
    <definedName name="_xlnm.Print_Area" localSheetId="28">'【断面別】自動車交通量(D断面流出)'!$B$2:$L$52</definedName>
    <definedName name="_xlnm.Print_Area" localSheetId="27">'【断面別】自動車交通量(D断面流入)'!$B$2:$L$52</definedName>
    <definedName name="_xlnm.Print_Area" localSheetId="4">'【方向別】自動車交通量(1)'!$B$2:$L$52</definedName>
    <definedName name="_xlnm.Print_Area" localSheetId="13">'【方向別】自動車交通量(10)'!$B$2:$L$52</definedName>
    <definedName name="_xlnm.Print_Area" localSheetId="14">'【方向別】自動車交通量(11)'!$B$2:$L$52</definedName>
    <definedName name="_xlnm.Print_Area" localSheetId="15">'【方向別】自動車交通量(12)'!$B$2:$L$52</definedName>
    <definedName name="_xlnm.Print_Area" localSheetId="5">'【方向別】自動車交通量(2)'!$B$2:$L$52</definedName>
    <definedName name="_xlnm.Print_Area" localSheetId="6">'【方向別】自動車交通量(3)'!$B$2:$L$52</definedName>
    <definedName name="_xlnm.Print_Area" localSheetId="7">'【方向別】自動車交通量(4)'!$B$2:$L$52</definedName>
    <definedName name="_xlnm.Print_Area" localSheetId="8">'【方向別】自動車交通量(5)'!$B$2:$L$52</definedName>
    <definedName name="_xlnm.Print_Area" localSheetId="9">'【方向別】自動車交通量(6)'!$B$2:$L$52</definedName>
    <definedName name="_xlnm.Print_Area" localSheetId="10">'【方向別】自動車交通量(7)'!$B$2:$L$52</definedName>
    <definedName name="_xlnm.Print_Area" localSheetId="11">'【方向別】自動車交通量(8)'!$B$2:$L$52</definedName>
    <definedName name="_xlnm.Print_Area" localSheetId="12">'【方向別】自動車交通量(9)'!$B$2:$L$52</definedName>
    <definedName name="_xlnm.Print_Area" localSheetId="16">横断構成図!$A$1:$I$53</definedName>
    <definedName name="_xlnm.Print_Area" localSheetId="17">階梯図!$A$1:$I$41</definedName>
    <definedName name="_xlnm.Print_Area" localSheetId="1">'自動車交通量(交差点計)'!$B$2:$L$52</definedName>
    <definedName name="_xlnm.Print_Area" localSheetId="30">'自動車変動図(1)'!$B$2:$Q$69</definedName>
    <definedName name="_xlnm.Print_Area" localSheetId="31">'自動車変動図(2)'!$B$2:$Q$69</definedName>
    <definedName name="_xlnm.Print_Area" localSheetId="32">'自動車変動図(3)'!$B$2:$Q$69</definedName>
    <definedName name="_xlnm.Print_Area" localSheetId="33">'自動車変動図(4)'!$B$2:$Q$69</definedName>
    <definedName name="_xlnm.Print_Area" localSheetId="34">'自動車変動図(5)'!$B$2:$Q$69</definedName>
    <definedName name="_xlnm.Print_Area" localSheetId="35">'自動車変動図(6)'!$B$2:$Q$69</definedName>
    <definedName name="_xlnm.Print_Area" localSheetId="36">'自動車変動図(7)'!$B$2:$Q$69</definedName>
    <definedName name="_xlnm.Print_Area" localSheetId="2">'自動車流量図(1)'!$B$2:$I$35</definedName>
    <definedName name="_xlnm.Print_Area" localSheetId="3">'自動車流量図(2)'!$B$2:$L$24</definedName>
    <definedName name="_xlnm.Print_Area" localSheetId="37">'渋滞長(1)'!$B$2:$T$52</definedName>
    <definedName name="_xlnm.Print_Area" localSheetId="38">'渋滞長(2)'!$B$2:$T$52</definedName>
    <definedName name="_xlnm.Print_Area" localSheetId="0">'調査地点図(1)'!$A$1:$I$30</definedName>
    <definedName name="_xlnm.Print_Titles" localSheetId="20">'【断面別】自動車交通量(A断面計)'!$2:$13</definedName>
    <definedName name="_xlnm.Print_Titles" localSheetId="19">'【断面別】自動車交通量(A断面流出)'!$2:$13</definedName>
    <definedName name="_xlnm.Print_Titles" localSheetId="18">'【断面別】自動車交通量(A断面流入)'!$2:$13</definedName>
    <definedName name="_xlnm.Print_Titles" localSheetId="23">'【断面別】自動車交通量(B断面計)'!$2:$13</definedName>
    <definedName name="_xlnm.Print_Titles" localSheetId="22">'【断面別】自動車交通量(B断面流出)'!$2:$13</definedName>
    <definedName name="_xlnm.Print_Titles" localSheetId="21">'【断面別】自動車交通量(B断面流入)'!$2:$13</definedName>
    <definedName name="_xlnm.Print_Titles" localSheetId="26">'【断面別】自動車交通量(C断面計)'!$2:$13</definedName>
    <definedName name="_xlnm.Print_Titles" localSheetId="25">'【断面別】自動車交通量(C断面流出）'!$2:$13</definedName>
    <definedName name="_xlnm.Print_Titles" localSheetId="24">'【断面別】自動車交通量(C断面流入)'!$2:$13</definedName>
    <definedName name="_xlnm.Print_Titles" localSheetId="29">'【断面別】自動車交通量(D断面計)'!$2:$13</definedName>
    <definedName name="_xlnm.Print_Titles" localSheetId="28">'【断面別】自動車交通量(D断面流出)'!$2:$13</definedName>
    <definedName name="_xlnm.Print_Titles" localSheetId="27">'【断面別】自動車交通量(D断面流入)'!$2:$13</definedName>
    <definedName name="_xlnm.Print_Titles" localSheetId="4">'【方向別】自動車交通量(1)'!$2:$13</definedName>
    <definedName name="_xlnm.Print_Titles" localSheetId="13">'【方向別】自動車交通量(10)'!$2:$13</definedName>
    <definedName name="_xlnm.Print_Titles" localSheetId="14">'【方向別】自動車交通量(11)'!$2:$13</definedName>
    <definedName name="_xlnm.Print_Titles" localSheetId="15">'【方向別】自動車交通量(12)'!$2:$13</definedName>
    <definedName name="_xlnm.Print_Titles" localSheetId="5">'【方向別】自動車交通量(2)'!$2:$13</definedName>
    <definedName name="_xlnm.Print_Titles" localSheetId="6">'【方向別】自動車交通量(3)'!$2:$13</definedName>
    <definedName name="_xlnm.Print_Titles" localSheetId="7">'【方向別】自動車交通量(4)'!$2:$13</definedName>
    <definedName name="_xlnm.Print_Titles" localSheetId="8">'【方向別】自動車交通量(5)'!$2:$13</definedName>
    <definedName name="_xlnm.Print_Titles" localSheetId="9">'【方向別】自動車交通量(6)'!$2:$13</definedName>
    <definedName name="_xlnm.Print_Titles" localSheetId="10">'【方向別】自動車交通量(7)'!$2:$13</definedName>
    <definedName name="_xlnm.Print_Titles" localSheetId="11">'【方向別】自動車交通量(8)'!$2:$13</definedName>
    <definedName name="_xlnm.Print_Titles" localSheetId="12">'【方向別】自動車交通量(9)'!$2:$13</definedName>
    <definedName name="_xlnm.Print_Titles" localSheetId="1">'自動車交通量(交差点計)'!$2:$13</definedName>
  </definedNames>
  <calcPr calcId="145621"/>
</workbook>
</file>

<file path=xl/calcChain.xml><?xml version="1.0" encoding="utf-8"?>
<calcChain xmlns="http://schemas.openxmlformats.org/spreadsheetml/2006/main">
  <c r="V15" i="307" l="1"/>
  <c r="V16" i="307"/>
  <c r="V17" i="307"/>
  <c r="V18" i="307"/>
  <c r="V19" i="307"/>
  <c r="V20" i="307"/>
  <c r="V21" i="307"/>
  <c r="V22" i="307"/>
  <c r="V23" i="307"/>
  <c r="V24" i="307"/>
  <c r="V25" i="307"/>
  <c r="V26" i="307"/>
  <c r="V27" i="307"/>
  <c r="V28" i="307"/>
  <c r="V29" i="307"/>
  <c r="V30" i="307"/>
  <c r="V31" i="307"/>
  <c r="V32" i="307"/>
  <c r="V33" i="307"/>
  <c r="V34" i="307"/>
  <c r="V35" i="307"/>
  <c r="V36" i="307"/>
  <c r="V37" i="307"/>
  <c r="AA37" i="307"/>
  <c r="V38" i="307"/>
  <c r="V39" i="307"/>
  <c r="V40" i="307"/>
  <c r="V41" i="307"/>
  <c r="V42" i="307"/>
  <c r="V43" i="307"/>
  <c r="V44" i="307"/>
  <c r="V45" i="307"/>
  <c r="V46" i="307"/>
  <c r="V15" i="306"/>
  <c r="V16" i="306"/>
  <c r="V17" i="306"/>
  <c r="V18" i="306"/>
  <c r="V19" i="306"/>
  <c r="V20" i="306"/>
  <c r="V21" i="306"/>
  <c r="V22" i="306"/>
  <c r="V23" i="306"/>
  <c r="V24" i="306"/>
  <c r="V25" i="306"/>
  <c r="V26" i="306"/>
  <c r="V27" i="306"/>
  <c r="V28" i="306"/>
  <c r="V29" i="306"/>
  <c r="V30" i="306"/>
  <c r="V31" i="306"/>
  <c r="V32" i="306"/>
  <c r="V33" i="306"/>
  <c r="V34" i="306"/>
  <c r="V35" i="306"/>
  <c r="V36" i="306"/>
  <c r="V37" i="306"/>
  <c r="AA37" i="306"/>
  <c r="V38" i="306"/>
  <c r="V39" i="306"/>
  <c r="V40" i="306"/>
  <c r="V41" i="306"/>
  <c r="V42" i="306"/>
  <c r="V43" i="306"/>
  <c r="V44" i="306"/>
  <c r="V45" i="306"/>
  <c r="V46" i="306"/>
  <c r="D16" i="303"/>
  <c r="E16" i="303"/>
  <c r="F16" i="303"/>
  <c r="I16" i="303" s="1"/>
  <c r="G16" i="303"/>
  <c r="H16" i="303"/>
  <c r="D17" i="303"/>
  <c r="E17" i="303"/>
  <c r="F17" i="303"/>
  <c r="G17" i="303"/>
  <c r="H17" i="303"/>
  <c r="D18" i="303"/>
  <c r="E18" i="303"/>
  <c r="F18" i="303"/>
  <c r="G18" i="303"/>
  <c r="H18" i="303"/>
  <c r="D19" i="303"/>
  <c r="E19" i="303"/>
  <c r="F19" i="303"/>
  <c r="I19" i="303" s="1"/>
  <c r="G19" i="303"/>
  <c r="D20" i="303"/>
  <c r="E20" i="303"/>
  <c r="H20" i="303" s="1"/>
  <c r="J20" i="303" s="1"/>
  <c r="K20" i="303" s="1"/>
  <c r="F20" i="303"/>
  <c r="I20" i="303" s="1"/>
  <c r="G20" i="303"/>
  <c r="D21" i="303"/>
  <c r="E21" i="303"/>
  <c r="F21" i="303"/>
  <c r="I21" i="303" s="1"/>
  <c r="G21" i="303"/>
  <c r="H21" i="303"/>
  <c r="F22" i="303"/>
  <c r="D23" i="303"/>
  <c r="E23" i="303"/>
  <c r="F23" i="303"/>
  <c r="G23" i="303"/>
  <c r="I23" i="303" s="1"/>
  <c r="D24" i="303"/>
  <c r="E24" i="303"/>
  <c r="F24" i="303"/>
  <c r="I24" i="303" s="1"/>
  <c r="G24" i="303"/>
  <c r="H24" i="303"/>
  <c r="J24" i="303" s="1"/>
  <c r="K24" i="303" s="1"/>
  <c r="D25" i="303"/>
  <c r="H25" i="303" s="1"/>
  <c r="J25" i="303" s="1"/>
  <c r="K25" i="303" s="1"/>
  <c r="E25" i="303"/>
  <c r="F25" i="303"/>
  <c r="I25" i="303" s="1"/>
  <c r="G25" i="303"/>
  <c r="D26" i="303"/>
  <c r="E26" i="303"/>
  <c r="F26" i="303"/>
  <c r="G26" i="303"/>
  <c r="H26" i="303"/>
  <c r="D27" i="303"/>
  <c r="E27" i="303"/>
  <c r="H27" i="303" s="1"/>
  <c r="F27" i="303"/>
  <c r="G27" i="303"/>
  <c r="I27" i="303" s="1"/>
  <c r="D28" i="303"/>
  <c r="E28" i="303"/>
  <c r="F28" i="303"/>
  <c r="I28" i="303" s="1"/>
  <c r="G28" i="303"/>
  <c r="H28" i="303"/>
  <c r="D30" i="303"/>
  <c r="E30" i="303"/>
  <c r="H30" i="303" s="1"/>
  <c r="F30" i="303"/>
  <c r="I30" i="303" s="1"/>
  <c r="G30" i="303"/>
  <c r="D31" i="303"/>
  <c r="E31" i="303"/>
  <c r="H31" i="303"/>
  <c r="J31" i="303" s="1"/>
  <c r="F31" i="303"/>
  <c r="G31" i="303"/>
  <c r="I31" i="303"/>
  <c r="D32" i="303"/>
  <c r="E32" i="303"/>
  <c r="F32" i="303"/>
  <c r="G32" i="303"/>
  <c r="H32" i="303"/>
  <c r="J32" i="303" s="1"/>
  <c r="K32" i="303" s="1"/>
  <c r="I32" i="303"/>
  <c r="D33" i="303"/>
  <c r="E33" i="303"/>
  <c r="F33" i="303"/>
  <c r="G33" i="303"/>
  <c r="I33" i="303" s="1"/>
  <c r="H33" i="303"/>
  <c r="J33" i="303" s="1"/>
  <c r="K33" i="303" s="1"/>
  <c r="D34" i="303"/>
  <c r="H34" i="303" s="1"/>
  <c r="J34" i="303" s="1"/>
  <c r="E34" i="303"/>
  <c r="F34" i="303"/>
  <c r="I34" i="303"/>
  <c r="G34" i="303"/>
  <c r="D35" i="303"/>
  <c r="H35" i="303" s="1"/>
  <c r="J35" i="303" s="1"/>
  <c r="E35" i="303"/>
  <c r="F35" i="303"/>
  <c r="I35" i="303" s="1"/>
  <c r="G35" i="303"/>
  <c r="D36" i="303"/>
  <c r="E36" i="303"/>
  <c r="F36" i="303"/>
  <c r="I36" i="303" s="1"/>
  <c r="G36" i="303"/>
  <c r="H36" i="303"/>
  <c r="J36" i="303" s="1"/>
  <c r="K36" i="303" s="1"/>
  <c r="D37" i="303"/>
  <c r="E37" i="303"/>
  <c r="H37" i="303" s="1"/>
  <c r="F37" i="303"/>
  <c r="G37" i="303"/>
  <c r="D38" i="303"/>
  <c r="D44" i="303" s="1"/>
  <c r="E38" i="303"/>
  <c r="F38" i="303"/>
  <c r="G38" i="303"/>
  <c r="H38" i="303"/>
  <c r="D39" i="303"/>
  <c r="E39" i="303"/>
  <c r="F39" i="303"/>
  <c r="G39" i="303"/>
  <c r="I39" i="303" s="1"/>
  <c r="D40" i="303"/>
  <c r="H40" i="303" s="1"/>
  <c r="E40" i="303"/>
  <c r="F40" i="303"/>
  <c r="I40" i="303" s="1"/>
  <c r="G40" i="303"/>
  <c r="D41" i="303"/>
  <c r="H41" i="303" s="1"/>
  <c r="E41" i="303"/>
  <c r="F41" i="303"/>
  <c r="G41" i="303"/>
  <c r="D42" i="303"/>
  <c r="H42" i="303" s="1"/>
  <c r="J42" i="303" s="1"/>
  <c r="E42" i="303"/>
  <c r="F42" i="303"/>
  <c r="I42" i="303"/>
  <c r="G42" i="303"/>
  <c r="D43" i="303"/>
  <c r="H43" i="303" s="1"/>
  <c r="J43" i="303" s="1"/>
  <c r="E43" i="303"/>
  <c r="F43" i="303"/>
  <c r="I43" i="303" s="1"/>
  <c r="G43" i="303"/>
  <c r="D45" i="303"/>
  <c r="E45" i="303"/>
  <c r="F45" i="303"/>
  <c r="G45" i="303"/>
  <c r="H45" i="303"/>
  <c r="D46" i="303"/>
  <c r="E46" i="303"/>
  <c r="F46" i="303"/>
  <c r="G46" i="303"/>
  <c r="H46" i="303"/>
  <c r="D47" i="303"/>
  <c r="E47" i="303"/>
  <c r="F47" i="303"/>
  <c r="I47" i="303" s="1"/>
  <c r="G47" i="303"/>
  <c r="D48" i="303"/>
  <c r="D51" i="303"/>
  <c r="E48" i="303"/>
  <c r="F48" i="303"/>
  <c r="G48" i="303"/>
  <c r="H48" i="303"/>
  <c r="J48" i="303" s="1"/>
  <c r="I48" i="303"/>
  <c r="D49" i="303"/>
  <c r="E49" i="303"/>
  <c r="F49" i="303"/>
  <c r="I49" i="303" s="1"/>
  <c r="G49" i="303"/>
  <c r="H49" i="303"/>
  <c r="J49" i="303" s="1"/>
  <c r="K49" i="303" s="1"/>
  <c r="D50" i="303"/>
  <c r="E50" i="303"/>
  <c r="H50" i="303" s="1"/>
  <c r="J50" i="303" s="1"/>
  <c r="F50" i="303"/>
  <c r="I50" i="303" s="1"/>
  <c r="G50" i="303"/>
  <c r="D16" i="302"/>
  <c r="E16" i="302"/>
  <c r="E16" i="304"/>
  <c r="F16" i="302"/>
  <c r="F16" i="304" s="1"/>
  <c r="G16" i="302"/>
  <c r="H16" i="302"/>
  <c r="D17" i="302"/>
  <c r="D17" i="304" s="1"/>
  <c r="E17" i="302"/>
  <c r="E17" i="304" s="1"/>
  <c r="F17" i="302"/>
  <c r="G17" i="302"/>
  <c r="H17" i="302"/>
  <c r="D18" i="302"/>
  <c r="D18" i="304" s="1"/>
  <c r="E18" i="302"/>
  <c r="E18" i="304"/>
  <c r="F18" i="302"/>
  <c r="F18" i="304" s="1"/>
  <c r="G18" i="302"/>
  <c r="D19" i="302"/>
  <c r="D19" i="304" s="1"/>
  <c r="E19" i="302"/>
  <c r="E19" i="304"/>
  <c r="F19" i="302"/>
  <c r="G19" i="302"/>
  <c r="G19" i="304" s="1"/>
  <c r="D20" i="302"/>
  <c r="D20" i="304" s="1"/>
  <c r="E20" i="302"/>
  <c r="F20" i="302"/>
  <c r="F20" i="304"/>
  <c r="G20" i="302"/>
  <c r="G22" i="302" s="1"/>
  <c r="D21" i="302"/>
  <c r="H21" i="302" s="1"/>
  <c r="E21" i="302"/>
  <c r="E21" i="304" s="1"/>
  <c r="F21" i="302"/>
  <c r="F21" i="304"/>
  <c r="G21" i="302"/>
  <c r="G21" i="304" s="1"/>
  <c r="D23" i="302"/>
  <c r="D23" i="304" s="1"/>
  <c r="E23" i="302"/>
  <c r="E23" i="304" s="1"/>
  <c r="F23" i="302"/>
  <c r="G23" i="302"/>
  <c r="G23" i="304" s="1"/>
  <c r="D24" i="302"/>
  <c r="D24" i="304"/>
  <c r="E24" i="302"/>
  <c r="F24" i="302"/>
  <c r="F24" i="304" s="1"/>
  <c r="G24" i="302"/>
  <c r="G24" i="304" s="1"/>
  <c r="D25" i="302"/>
  <c r="D25" i="304"/>
  <c r="H25" i="304" s="1"/>
  <c r="E25" i="302"/>
  <c r="E25" i="304" s="1"/>
  <c r="F25" i="302"/>
  <c r="F25" i="304" s="1"/>
  <c r="G25" i="302"/>
  <c r="G25" i="304" s="1"/>
  <c r="H25" i="302"/>
  <c r="D26" i="302"/>
  <c r="D26" i="304" s="1"/>
  <c r="E26" i="302"/>
  <c r="E26" i="304"/>
  <c r="F26" i="302"/>
  <c r="F26" i="304" s="1"/>
  <c r="G26" i="302"/>
  <c r="D27" i="302"/>
  <c r="D27" i="304"/>
  <c r="E27" i="302"/>
  <c r="E27" i="304" s="1"/>
  <c r="F27" i="302"/>
  <c r="G27" i="302"/>
  <c r="G27" i="304" s="1"/>
  <c r="D28" i="302"/>
  <c r="D28" i="304"/>
  <c r="E28" i="302"/>
  <c r="F28" i="302"/>
  <c r="F28" i="304" s="1"/>
  <c r="I28" i="304" s="1"/>
  <c r="G28" i="302"/>
  <c r="I28" i="302" s="1"/>
  <c r="G28" i="304"/>
  <c r="D30" i="302"/>
  <c r="D30" i="304"/>
  <c r="E30" i="302"/>
  <c r="E30" i="304" s="1"/>
  <c r="F30" i="302"/>
  <c r="F30" i="304"/>
  <c r="G30" i="302"/>
  <c r="G30" i="304" s="1"/>
  <c r="D31" i="302"/>
  <c r="D31" i="304"/>
  <c r="E31" i="302"/>
  <c r="E31" i="304" s="1"/>
  <c r="F31" i="302"/>
  <c r="G31" i="302"/>
  <c r="G31" i="304" s="1"/>
  <c r="D32" i="302"/>
  <c r="D32" i="304"/>
  <c r="E32" i="302"/>
  <c r="F32" i="302"/>
  <c r="F32" i="304" s="1"/>
  <c r="G32" i="302"/>
  <c r="I32" i="302" s="1"/>
  <c r="G32" i="304"/>
  <c r="D33" i="302"/>
  <c r="D33" i="304"/>
  <c r="E33" i="302"/>
  <c r="E33" i="304" s="1"/>
  <c r="H33" i="304" s="1"/>
  <c r="F33" i="302"/>
  <c r="F33" i="304"/>
  <c r="G33" i="302"/>
  <c r="G33" i="304" s="1"/>
  <c r="H33" i="302"/>
  <c r="D34" i="302"/>
  <c r="D34" i="304" s="1"/>
  <c r="E34" i="302"/>
  <c r="E34" i="304"/>
  <c r="F34" i="302"/>
  <c r="F34" i="304" s="1"/>
  <c r="G34" i="302"/>
  <c r="G34" i="304"/>
  <c r="D35" i="302"/>
  <c r="D35" i="304" s="1"/>
  <c r="E35" i="302"/>
  <c r="E35" i="304"/>
  <c r="F35" i="302"/>
  <c r="G35" i="302"/>
  <c r="G35" i="304" s="1"/>
  <c r="D36" i="302"/>
  <c r="D36" i="304"/>
  <c r="E36" i="302"/>
  <c r="F36" i="302"/>
  <c r="F36" i="304"/>
  <c r="G36" i="302"/>
  <c r="G36" i="304" s="1"/>
  <c r="D37" i="302"/>
  <c r="D37" i="304"/>
  <c r="H37" i="304" s="1"/>
  <c r="E37" i="302"/>
  <c r="E37" i="304"/>
  <c r="F37" i="302"/>
  <c r="F37" i="304" s="1"/>
  <c r="G37" i="302"/>
  <c r="H37" i="302"/>
  <c r="D38" i="302"/>
  <c r="D38" i="304" s="1"/>
  <c r="E38" i="302"/>
  <c r="E38" i="304"/>
  <c r="F38" i="302"/>
  <c r="F38" i="304" s="1"/>
  <c r="G38" i="302"/>
  <c r="D39" i="302"/>
  <c r="H39" i="302" s="1"/>
  <c r="D39" i="304"/>
  <c r="E39" i="302"/>
  <c r="E39" i="304" s="1"/>
  <c r="F39" i="302"/>
  <c r="G39" i="302"/>
  <c r="G39" i="304" s="1"/>
  <c r="D40" i="302"/>
  <c r="D40" i="304"/>
  <c r="E40" i="302"/>
  <c r="F40" i="302"/>
  <c r="F40" i="304"/>
  <c r="G40" i="302"/>
  <c r="G40" i="304" s="1"/>
  <c r="I40" i="302"/>
  <c r="D41" i="302"/>
  <c r="E41" i="302"/>
  <c r="E41" i="304" s="1"/>
  <c r="F41" i="302"/>
  <c r="F41" i="304"/>
  <c r="I41" i="304" s="1"/>
  <c r="G41" i="302"/>
  <c r="G41" i="304"/>
  <c r="H41" i="302"/>
  <c r="D42" i="302"/>
  <c r="D42" i="304" s="1"/>
  <c r="E42" i="302"/>
  <c r="E42" i="304"/>
  <c r="F42" i="302"/>
  <c r="F42" i="304" s="1"/>
  <c r="G42" i="302"/>
  <c r="D43" i="302"/>
  <c r="D43" i="304" s="1"/>
  <c r="E43" i="302"/>
  <c r="F43" i="302"/>
  <c r="G43" i="302"/>
  <c r="G43" i="304" s="1"/>
  <c r="D45" i="302"/>
  <c r="E45" i="302"/>
  <c r="H45" i="302" s="1"/>
  <c r="F45" i="302"/>
  <c r="F45" i="304"/>
  <c r="G45" i="302"/>
  <c r="G45" i="304" s="1"/>
  <c r="I45" i="304" s="1"/>
  <c r="D46" i="302"/>
  <c r="D46" i="304" s="1"/>
  <c r="E46" i="302"/>
  <c r="E46" i="304"/>
  <c r="F46" i="302"/>
  <c r="F46" i="304" s="1"/>
  <c r="G46" i="302"/>
  <c r="G46" i="304"/>
  <c r="D47" i="302"/>
  <c r="D47" i="304" s="1"/>
  <c r="E47" i="302"/>
  <c r="F47" i="302"/>
  <c r="G47" i="302"/>
  <c r="G47" i="304" s="1"/>
  <c r="D48" i="302"/>
  <c r="E48" i="302"/>
  <c r="E48" i="304" s="1"/>
  <c r="F48" i="302"/>
  <c r="F48" i="304"/>
  <c r="G48" i="302"/>
  <c r="G48" i="304" s="1"/>
  <c r="I48" i="304" s="1"/>
  <c r="I48" i="302"/>
  <c r="D49" i="302"/>
  <c r="D49" i="304" s="1"/>
  <c r="E49" i="302"/>
  <c r="E49" i="304" s="1"/>
  <c r="F49" i="302"/>
  <c r="F49" i="304"/>
  <c r="I49" i="304" s="1"/>
  <c r="G49" i="302"/>
  <c r="G49" i="304"/>
  <c r="H49" i="302"/>
  <c r="D50" i="302"/>
  <c r="D50" i="304" s="1"/>
  <c r="E50" i="302"/>
  <c r="E50" i="304"/>
  <c r="F50" i="302"/>
  <c r="F50" i="304" s="1"/>
  <c r="G50" i="302"/>
  <c r="F51" i="302"/>
  <c r="D16" i="300"/>
  <c r="E16" i="300"/>
  <c r="H16" i="300"/>
  <c r="F16" i="300"/>
  <c r="G16" i="300"/>
  <c r="D17" i="300"/>
  <c r="E17" i="300"/>
  <c r="E22" i="300" s="1"/>
  <c r="H17" i="300"/>
  <c r="F17" i="300"/>
  <c r="I17" i="300" s="1"/>
  <c r="J17" i="300" s="1"/>
  <c r="G17" i="300"/>
  <c r="D18" i="300"/>
  <c r="E18" i="300"/>
  <c r="H18" i="300"/>
  <c r="F18" i="300"/>
  <c r="I18" i="300" s="1"/>
  <c r="G18" i="300"/>
  <c r="D19" i="300"/>
  <c r="D22" i="300"/>
  <c r="E19" i="300"/>
  <c r="F19" i="300"/>
  <c r="G19" i="300"/>
  <c r="I19" i="300" s="1"/>
  <c r="H19" i="300"/>
  <c r="D20" i="300"/>
  <c r="E20" i="300"/>
  <c r="H20" i="300"/>
  <c r="F20" i="300"/>
  <c r="G20" i="300"/>
  <c r="D21" i="300"/>
  <c r="H21" i="300" s="1"/>
  <c r="J21" i="300" s="1"/>
  <c r="E21" i="300"/>
  <c r="F21" i="300"/>
  <c r="G21" i="300"/>
  <c r="I21" i="300" s="1"/>
  <c r="D23" i="300"/>
  <c r="E23" i="300"/>
  <c r="H23" i="300" s="1"/>
  <c r="F23" i="300"/>
  <c r="I23" i="300" s="1"/>
  <c r="G23" i="300"/>
  <c r="D24" i="300"/>
  <c r="E24" i="300"/>
  <c r="H24" i="300"/>
  <c r="F24" i="300"/>
  <c r="G24" i="300"/>
  <c r="D25" i="300"/>
  <c r="H25" i="300" s="1"/>
  <c r="E25" i="300"/>
  <c r="F25" i="300"/>
  <c r="G25" i="300"/>
  <c r="I25" i="300" s="1"/>
  <c r="D26" i="300"/>
  <c r="E26" i="300"/>
  <c r="F26" i="300"/>
  <c r="F29" i="300" s="1"/>
  <c r="G26" i="300"/>
  <c r="D27" i="300"/>
  <c r="E27" i="300"/>
  <c r="F27" i="300"/>
  <c r="I27" i="300" s="1"/>
  <c r="G27" i="300"/>
  <c r="H27" i="300"/>
  <c r="D28" i="300"/>
  <c r="E28" i="300"/>
  <c r="H28" i="300"/>
  <c r="F28" i="300"/>
  <c r="I28" i="300" s="1"/>
  <c r="G28" i="300"/>
  <c r="D30" i="300"/>
  <c r="H30" i="300" s="1"/>
  <c r="J30" i="300" s="1"/>
  <c r="E30" i="300"/>
  <c r="F30" i="300"/>
  <c r="I30" i="300" s="1"/>
  <c r="G30" i="300"/>
  <c r="D31" i="300"/>
  <c r="E31" i="300"/>
  <c r="H31" i="300" s="1"/>
  <c r="J31" i="300" s="1"/>
  <c r="K31" i="300" s="1"/>
  <c r="F31" i="300"/>
  <c r="I31" i="300" s="1"/>
  <c r="G31" i="300"/>
  <c r="D32" i="300"/>
  <c r="H32" i="300" s="1"/>
  <c r="E32" i="300"/>
  <c r="F32" i="300"/>
  <c r="G32" i="300"/>
  <c r="I32" i="300" s="1"/>
  <c r="D33" i="300"/>
  <c r="E33" i="300"/>
  <c r="H33" i="300"/>
  <c r="F33" i="300"/>
  <c r="I33" i="300" s="1"/>
  <c r="J33" i="300" s="1"/>
  <c r="G33" i="300"/>
  <c r="D34" i="300"/>
  <c r="H34" i="300" s="1"/>
  <c r="E34" i="300"/>
  <c r="F34" i="300"/>
  <c r="G34" i="300"/>
  <c r="I34" i="300" s="1"/>
  <c r="D35" i="300"/>
  <c r="E35" i="300"/>
  <c r="F35" i="300"/>
  <c r="I35" i="300" s="1"/>
  <c r="J35" i="300" s="1"/>
  <c r="K35" i="300" s="1"/>
  <c r="G35" i="300"/>
  <c r="H35" i="300"/>
  <c r="D36" i="300"/>
  <c r="E36" i="300"/>
  <c r="H36" i="300"/>
  <c r="F36" i="300"/>
  <c r="G36" i="300"/>
  <c r="I36" i="300" s="1"/>
  <c r="D37" i="300"/>
  <c r="E37" i="300"/>
  <c r="H37" i="300"/>
  <c r="F37" i="300"/>
  <c r="I37" i="300" s="1"/>
  <c r="J37" i="300" s="1"/>
  <c r="G37" i="300"/>
  <c r="D38" i="300"/>
  <c r="E38" i="300"/>
  <c r="F38" i="300"/>
  <c r="I38" i="300" s="1"/>
  <c r="G38" i="300"/>
  <c r="D39" i="300"/>
  <c r="E39" i="300"/>
  <c r="F39" i="300"/>
  <c r="I39" i="300" s="1"/>
  <c r="G39" i="300"/>
  <c r="H39" i="300"/>
  <c r="D40" i="300"/>
  <c r="H40" i="300" s="1"/>
  <c r="J40" i="300" s="1"/>
  <c r="E40" i="300"/>
  <c r="F40" i="300"/>
  <c r="I40" i="300" s="1"/>
  <c r="G40" i="300"/>
  <c r="K40" i="300"/>
  <c r="D41" i="300"/>
  <c r="H41" i="300" s="1"/>
  <c r="E41" i="300"/>
  <c r="F41" i="300"/>
  <c r="G41" i="300"/>
  <c r="D42" i="300"/>
  <c r="H42" i="300" s="1"/>
  <c r="E42" i="300"/>
  <c r="F42" i="300"/>
  <c r="G42" i="300"/>
  <c r="G44" i="300" s="1"/>
  <c r="D43" i="300"/>
  <c r="E43" i="300"/>
  <c r="H43" i="300" s="1"/>
  <c r="F43" i="300"/>
  <c r="G43" i="300"/>
  <c r="D45" i="300"/>
  <c r="E45" i="300"/>
  <c r="F45" i="300"/>
  <c r="G45" i="300"/>
  <c r="G51" i="300" s="1"/>
  <c r="D46" i="300"/>
  <c r="E46" i="300"/>
  <c r="H46" i="300" s="1"/>
  <c r="F46" i="300"/>
  <c r="G46" i="300"/>
  <c r="I46" i="300"/>
  <c r="D47" i="300"/>
  <c r="H47" i="300" s="1"/>
  <c r="E47" i="300"/>
  <c r="F47" i="300"/>
  <c r="I47" i="300" s="1"/>
  <c r="G47" i="300"/>
  <c r="D48" i="300"/>
  <c r="E48" i="300"/>
  <c r="F48" i="300"/>
  <c r="I48" i="300"/>
  <c r="G48" i="300"/>
  <c r="H48" i="300"/>
  <c r="J48" i="300" s="1"/>
  <c r="K48" i="300" s="1"/>
  <c r="D49" i="300"/>
  <c r="E49" i="300"/>
  <c r="H49" i="300" s="1"/>
  <c r="J49" i="300" s="1"/>
  <c r="F49" i="300"/>
  <c r="I49" i="300" s="1"/>
  <c r="G49" i="300"/>
  <c r="D50" i="300"/>
  <c r="D51" i="300" s="1"/>
  <c r="E50" i="300"/>
  <c r="F50" i="300"/>
  <c r="I50" i="300" s="1"/>
  <c r="G50" i="300"/>
  <c r="D16" i="299"/>
  <c r="E16" i="299"/>
  <c r="F16" i="299"/>
  <c r="I16" i="299"/>
  <c r="G16" i="299"/>
  <c r="D17" i="299"/>
  <c r="H17" i="299" s="1"/>
  <c r="J17" i="299" s="1"/>
  <c r="K17" i="299" s="1"/>
  <c r="E17" i="299"/>
  <c r="E17" i="301"/>
  <c r="F17" i="299"/>
  <c r="I17" i="299" s="1"/>
  <c r="G17" i="299"/>
  <c r="G17" i="301" s="1"/>
  <c r="D18" i="299"/>
  <c r="D18" i="301" s="1"/>
  <c r="E18" i="299"/>
  <c r="F18" i="299"/>
  <c r="F18" i="301"/>
  <c r="G18" i="299"/>
  <c r="D19" i="299"/>
  <c r="E19" i="299"/>
  <c r="E19" i="301" s="1"/>
  <c r="F19" i="299"/>
  <c r="G19" i="299"/>
  <c r="G19" i="301" s="1"/>
  <c r="D20" i="299"/>
  <c r="D20" i="301" s="1"/>
  <c r="E20" i="299"/>
  <c r="F20" i="299"/>
  <c r="F20" i="301"/>
  <c r="G20" i="299"/>
  <c r="D21" i="299"/>
  <c r="D21" i="301"/>
  <c r="E21" i="299"/>
  <c r="E21" i="301" s="1"/>
  <c r="F21" i="299"/>
  <c r="G21" i="299"/>
  <c r="G21" i="301" s="1"/>
  <c r="H21" i="299"/>
  <c r="I21" i="299"/>
  <c r="D23" i="299"/>
  <c r="E23" i="299"/>
  <c r="E23" i="301" s="1"/>
  <c r="F23" i="299"/>
  <c r="G23" i="299"/>
  <c r="H23" i="299"/>
  <c r="D24" i="299"/>
  <c r="D24" i="301"/>
  <c r="E24" i="299"/>
  <c r="F24" i="299"/>
  <c r="F24" i="301" s="1"/>
  <c r="G24" i="299"/>
  <c r="D25" i="299"/>
  <c r="D25" i="301"/>
  <c r="E25" i="299"/>
  <c r="E29" i="299" s="1"/>
  <c r="F25" i="299"/>
  <c r="G25" i="299"/>
  <c r="G25" i="301" s="1"/>
  <c r="I25" i="299"/>
  <c r="D26" i="299"/>
  <c r="D26" i="301"/>
  <c r="E26" i="299"/>
  <c r="F26" i="299"/>
  <c r="F26" i="301" s="1"/>
  <c r="G26" i="299"/>
  <c r="H26" i="299"/>
  <c r="D27" i="299"/>
  <c r="E27" i="299"/>
  <c r="E27" i="301" s="1"/>
  <c r="F27" i="299"/>
  <c r="G27" i="299"/>
  <c r="G27" i="301" s="1"/>
  <c r="D28" i="299"/>
  <c r="D28" i="301" s="1"/>
  <c r="E28" i="299"/>
  <c r="F28" i="299"/>
  <c r="F28" i="301" s="1"/>
  <c r="G28" i="299"/>
  <c r="D29" i="299"/>
  <c r="D30" i="299"/>
  <c r="D30" i="301"/>
  <c r="E30" i="299"/>
  <c r="H30" i="299" s="1"/>
  <c r="F30" i="299"/>
  <c r="F30" i="301" s="1"/>
  <c r="G30" i="299"/>
  <c r="D31" i="299"/>
  <c r="H31" i="299" s="1"/>
  <c r="E31" i="299"/>
  <c r="E31" i="301" s="1"/>
  <c r="F31" i="299"/>
  <c r="G31" i="299"/>
  <c r="G31" i="301"/>
  <c r="D32" i="299"/>
  <c r="D32" i="301" s="1"/>
  <c r="E32" i="299"/>
  <c r="F32" i="299"/>
  <c r="F32" i="301" s="1"/>
  <c r="G32" i="299"/>
  <c r="D33" i="299"/>
  <c r="D33" i="301"/>
  <c r="H33" i="301" s="1"/>
  <c r="E33" i="299"/>
  <c r="E33" i="301" s="1"/>
  <c r="F33" i="299"/>
  <c r="I33" i="299" s="1"/>
  <c r="G33" i="299"/>
  <c r="G33" i="301" s="1"/>
  <c r="H33" i="299"/>
  <c r="J33" i="299" s="1"/>
  <c r="K33" i="299" s="1"/>
  <c r="D34" i="299"/>
  <c r="D34" i="301" s="1"/>
  <c r="E34" i="299"/>
  <c r="F34" i="299"/>
  <c r="F34" i="301"/>
  <c r="G34" i="299"/>
  <c r="H34" i="299"/>
  <c r="D35" i="299"/>
  <c r="H35" i="299" s="1"/>
  <c r="E35" i="299"/>
  <c r="E35" i="301" s="1"/>
  <c r="F35" i="299"/>
  <c r="G35" i="299"/>
  <c r="G35" i="301"/>
  <c r="D36" i="299"/>
  <c r="D36" i="301" s="1"/>
  <c r="E36" i="299"/>
  <c r="F36" i="299"/>
  <c r="F36" i="301"/>
  <c r="G36" i="299"/>
  <c r="I36" i="299"/>
  <c r="D37" i="299"/>
  <c r="D37" i="301"/>
  <c r="E37" i="299"/>
  <c r="E37" i="301"/>
  <c r="F37" i="299"/>
  <c r="G37" i="299"/>
  <c r="G37" i="301" s="1"/>
  <c r="D38" i="299"/>
  <c r="H38" i="299" s="1"/>
  <c r="E38" i="299"/>
  <c r="F38" i="299"/>
  <c r="F38" i="301" s="1"/>
  <c r="G38" i="299"/>
  <c r="D39" i="299"/>
  <c r="H39" i="299" s="1"/>
  <c r="E39" i="299"/>
  <c r="E39" i="301" s="1"/>
  <c r="F39" i="299"/>
  <c r="G39" i="299"/>
  <c r="G39" i="301"/>
  <c r="D40" i="299"/>
  <c r="D40" i="301" s="1"/>
  <c r="E40" i="299"/>
  <c r="F40" i="299"/>
  <c r="F40" i="301"/>
  <c r="G40" i="299"/>
  <c r="I40" i="299"/>
  <c r="D41" i="299"/>
  <c r="D41" i="301"/>
  <c r="E41" i="299"/>
  <c r="E41" i="301"/>
  <c r="F41" i="299"/>
  <c r="G41" i="299"/>
  <c r="G41" i="301" s="1"/>
  <c r="I41" i="299"/>
  <c r="D42" i="299"/>
  <c r="H42" i="299" s="1"/>
  <c r="D42" i="301"/>
  <c r="E42" i="299"/>
  <c r="F42" i="299"/>
  <c r="F42" i="301" s="1"/>
  <c r="G42" i="299"/>
  <c r="D43" i="299"/>
  <c r="H43" i="299" s="1"/>
  <c r="E43" i="299"/>
  <c r="E43" i="301"/>
  <c r="F43" i="299"/>
  <c r="G43" i="299"/>
  <c r="G43" i="301" s="1"/>
  <c r="F44" i="299"/>
  <c r="D45" i="299"/>
  <c r="D45" i="301"/>
  <c r="E45" i="299"/>
  <c r="H45" i="299"/>
  <c r="F45" i="299"/>
  <c r="G45" i="299"/>
  <c r="G45" i="301" s="1"/>
  <c r="I45" i="299"/>
  <c r="D46" i="299"/>
  <c r="H46" i="299" s="1"/>
  <c r="D46" i="301"/>
  <c r="E46" i="299"/>
  <c r="F46" i="299"/>
  <c r="F46" i="301" s="1"/>
  <c r="G46" i="299"/>
  <c r="D47" i="299"/>
  <c r="H47" i="299" s="1"/>
  <c r="E47" i="299"/>
  <c r="E47" i="301"/>
  <c r="F47" i="299"/>
  <c r="G47" i="299"/>
  <c r="G47" i="301" s="1"/>
  <c r="D48" i="299"/>
  <c r="D48" i="301"/>
  <c r="E48" i="299"/>
  <c r="F48" i="299"/>
  <c r="I48" i="299" s="1"/>
  <c r="G48" i="299"/>
  <c r="D49" i="299"/>
  <c r="D49" i="301" s="1"/>
  <c r="E49" i="299"/>
  <c r="E49" i="301" s="1"/>
  <c r="F49" i="299"/>
  <c r="I49" i="299" s="1"/>
  <c r="G49" i="299"/>
  <c r="G49" i="301"/>
  <c r="D50" i="299"/>
  <c r="D50" i="301" s="1"/>
  <c r="H50" i="301" s="1"/>
  <c r="E50" i="299"/>
  <c r="E50" i="301"/>
  <c r="F50" i="299"/>
  <c r="F50" i="301"/>
  <c r="G50" i="299"/>
  <c r="G50" i="301"/>
  <c r="D51" i="299"/>
  <c r="D16" i="297"/>
  <c r="H16" i="297" s="1"/>
  <c r="E16" i="297"/>
  <c r="F16" i="297"/>
  <c r="I16" i="297" s="1"/>
  <c r="G16" i="297"/>
  <c r="D17" i="297"/>
  <c r="E17" i="297"/>
  <c r="E22" i="297" s="1"/>
  <c r="F17" i="297"/>
  <c r="G17" i="297"/>
  <c r="H17" i="297"/>
  <c r="D18" i="297"/>
  <c r="H18" i="297" s="1"/>
  <c r="J18" i="297" s="1"/>
  <c r="E18" i="297"/>
  <c r="F18" i="297"/>
  <c r="I18" i="297" s="1"/>
  <c r="G18" i="297"/>
  <c r="D19" i="297"/>
  <c r="D22" i="297" s="1"/>
  <c r="E19" i="297"/>
  <c r="F19" i="297"/>
  <c r="I19" i="297" s="1"/>
  <c r="G19" i="297"/>
  <c r="D20" i="297"/>
  <c r="H20" i="297" s="1"/>
  <c r="E20" i="297"/>
  <c r="F20" i="297"/>
  <c r="I20" i="297" s="1"/>
  <c r="G20" i="297"/>
  <c r="D21" i="297"/>
  <c r="E21" i="297"/>
  <c r="H21" i="297" s="1"/>
  <c r="F21" i="297"/>
  <c r="G21" i="297"/>
  <c r="I21" i="297" s="1"/>
  <c r="D23" i="297"/>
  <c r="E23" i="297"/>
  <c r="F23" i="297"/>
  <c r="I23" i="297" s="1"/>
  <c r="G23" i="297"/>
  <c r="G29" i="297" s="1"/>
  <c r="H23" i="297"/>
  <c r="D24" i="297"/>
  <c r="E24" i="297"/>
  <c r="H24" i="297"/>
  <c r="F24" i="297"/>
  <c r="G24" i="297"/>
  <c r="D25" i="297"/>
  <c r="D29" i="297" s="1"/>
  <c r="E25" i="297"/>
  <c r="F25" i="297"/>
  <c r="I25" i="297" s="1"/>
  <c r="G25" i="297"/>
  <c r="D26" i="297"/>
  <c r="E26" i="297"/>
  <c r="H26" i="297" s="1"/>
  <c r="J26" i="297" s="1"/>
  <c r="F26" i="297"/>
  <c r="G26" i="297"/>
  <c r="I26" i="297" s="1"/>
  <c r="D27" i="297"/>
  <c r="H27" i="297" s="1"/>
  <c r="E27" i="297"/>
  <c r="F27" i="297"/>
  <c r="I27" i="297" s="1"/>
  <c r="G27" i="297"/>
  <c r="D28" i="297"/>
  <c r="H28" i="297" s="1"/>
  <c r="E28" i="297"/>
  <c r="F28" i="297"/>
  <c r="I28" i="297" s="1"/>
  <c r="G28" i="297"/>
  <c r="D30" i="297"/>
  <c r="H30" i="297" s="1"/>
  <c r="E30" i="297"/>
  <c r="F30" i="297"/>
  <c r="I30" i="297" s="1"/>
  <c r="G30" i="297"/>
  <c r="D31" i="297"/>
  <c r="E31" i="297"/>
  <c r="F31" i="297"/>
  <c r="I31" i="297" s="1"/>
  <c r="G31" i="297"/>
  <c r="H31" i="297"/>
  <c r="D32" i="297"/>
  <c r="E32" i="297"/>
  <c r="H32" i="297"/>
  <c r="F32" i="297"/>
  <c r="I32" i="297" s="1"/>
  <c r="G32" i="297"/>
  <c r="D33" i="297"/>
  <c r="H33" i="297" s="1"/>
  <c r="J33" i="297" s="1"/>
  <c r="E33" i="297"/>
  <c r="F33" i="297"/>
  <c r="I33" i="297" s="1"/>
  <c r="G33" i="297"/>
  <c r="D34" i="297"/>
  <c r="E34" i="297"/>
  <c r="H34" i="297" s="1"/>
  <c r="F34" i="297"/>
  <c r="G34" i="297"/>
  <c r="I34" i="297" s="1"/>
  <c r="D35" i="297"/>
  <c r="H35" i="297" s="1"/>
  <c r="J35" i="297" s="1"/>
  <c r="E35" i="297"/>
  <c r="F35" i="297"/>
  <c r="I35" i="297" s="1"/>
  <c r="G35" i="297"/>
  <c r="D36" i="297"/>
  <c r="H36" i="297" s="1"/>
  <c r="E36" i="297"/>
  <c r="F36" i="297"/>
  <c r="I36" i="297" s="1"/>
  <c r="G36" i="297"/>
  <c r="D37" i="297"/>
  <c r="E37" i="297"/>
  <c r="H37" i="297" s="1"/>
  <c r="F37" i="297"/>
  <c r="I37" i="297" s="1"/>
  <c r="G37" i="297"/>
  <c r="D38" i="297"/>
  <c r="E38" i="297"/>
  <c r="F38" i="297"/>
  <c r="I38" i="297" s="1"/>
  <c r="G38" i="297"/>
  <c r="D39" i="297"/>
  <c r="D44" i="297" s="1"/>
  <c r="E39" i="297"/>
  <c r="F39" i="297"/>
  <c r="I39" i="297"/>
  <c r="G39" i="297"/>
  <c r="D40" i="297"/>
  <c r="E40" i="297"/>
  <c r="E44" i="297" s="1"/>
  <c r="F40" i="297"/>
  <c r="G40" i="297"/>
  <c r="I40" i="297" s="1"/>
  <c r="D41" i="297"/>
  <c r="E41" i="297"/>
  <c r="F41" i="297"/>
  <c r="I41" i="297" s="1"/>
  <c r="G41" i="297"/>
  <c r="H41" i="297"/>
  <c r="D42" i="297"/>
  <c r="H42" i="297" s="1"/>
  <c r="E42" i="297"/>
  <c r="F42" i="297"/>
  <c r="I42" i="297" s="1"/>
  <c r="G42" i="297"/>
  <c r="D43" i="297"/>
  <c r="H43" i="297" s="1"/>
  <c r="E43" i="297"/>
  <c r="F43" i="297"/>
  <c r="I43" i="297" s="1"/>
  <c r="G43" i="297"/>
  <c r="D45" i="297"/>
  <c r="E45" i="297"/>
  <c r="E51" i="297" s="1"/>
  <c r="F45" i="297"/>
  <c r="F51" i="297" s="1"/>
  <c r="G45" i="297"/>
  <c r="H45" i="297"/>
  <c r="D46" i="297"/>
  <c r="E46" i="297"/>
  <c r="F46" i="297"/>
  <c r="I46" i="297" s="1"/>
  <c r="G46" i="297"/>
  <c r="D47" i="297"/>
  <c r="E47" i="297"/>
  <c r="F47" i="297"/>
  <c r="I47" i="297" s="1"/>
  <c r="G47" i="297"/>
  <c r="H47" i="297"/>
  <c r="D48" i="297"/>
  <c r="D51" i="297" s="1"/>
  <c r="E48" i="297"/>
  <c r="F48" i="297"/>
  <c r="I48" i="297" s="1"/>
  <c r="G48" i="297"/>
  <c r="D49" i="297"/>
  <c r="H49" i="297" s="1"/>
  <c r="J49" i="297" s="1"/>
  <c r="E49" i="297"/>
  <c r="F49" i="297"/>
  <c r="I49" i="297" s="1"/>
  <c r="G49" i="297"/>
  <c r="D50" i="297"/>
  <c r="E50" i="297"/>
  <c r="H50" i="297" s="1"/>
  <c r="F50" i="297"/>
  <c r="G50" i="297"/>
  <c r="I50" i="297" s="1"/>
  <c r="D16" i="296"/>
  <c r="D16" i="298"/>
  <c r="E16" i="296"/>
  <c r="E16" i="298" s="1"/>
  <c r="F16" i="296"/>
  <c r="F16" i="298"/>
  <c r="I16" i="298" s="1"/>
  <c r="G16" i="296"/>
  <c r="G16" i="298" s="1"/>
  <c r="H16" i="296"/>
  <c r="D17" i="296"/>
  <c r="D17" i="298" s="1"/>
  <c r="E17" i="296"/>
  <c r="E17" i="298"/>
  <c r="F17" i="296"/>
  <c r="F17" i="298" s="1"/>
  <c r="G17" i="296"/>
  <c r="G17" i="298"/>
  <c r="I17" i="296"/>
  <c r="D18" i="296"/>
  <c r="D18" i="298" s="1"/>
  <c r="E18" i="296"/>
  <c r="E18" i="298" s="1"/>
  <c r="F18" i="296"/>
  <c r="F18" i="298" s="1"/>
  <c r="I18" i="298" s="1"/>
  <c r="G18" i="296"/>
  <c r="G18" i="298"/>
  <c r="H18" i="296"/>
  <c r="D19" i="296"/>
  <c r="D19" i="298" s="1"/>
  <c r="E19" i="296"/>
  <c r="E19" i="298" s="1"/>
  <c r="F19" i="296"/>
  <c r="F19" i="298" s="1"/>
  <c r="G19" i="296"/>
  <c r="G19" i="298" s="1"/>
  <c r="D20" i="296"/>
  <c r="D20" i="298"/>
  <c r="H20" i="298" s="1"/>
  <c r="E20" i="296"/>
  <c r="E20" i="298"/>
  <c r="F20" i="296"/>
  <c r="F20" i="298" s="1"/>
  <c r="I20" i="298" s="1"/>
  <c r="G20" i="296"/>
  <c r="G20" i="298" s="1"/>
  <c r="H20" i="296"/>
  <c r="D21" i="296"/>
  <c r="D21" i="298"/>
  <c r="H21" i="298" s="1"/>
  <c r="E21" i="296"/>
  <c r="E21" i="298" s="1"/>
  <c r="F21" i="296"/>
  <c r="F21" i="298" s="1"/>
  <c r="I21" i="298" s="1"/>
  <c r="G21" i="296"/>
  <c r="G21" i="298"/>
  <c r="D22" i="296"/>
  <c r="D23" i="296"/>
  <c r="D23" i="298" s="1"/>
  <c r="E23" i="296"/>
  <c r="E23" i="298" s="1"/>
  <c r="F23" i="296"/>
  <c r="F23" i="298" s="1"/>
  <c r="G23" i="296"/>
  <c r="G23" i="298" s="1"/>
  <c r="D24" i="296"/>
  <c r="D24" i="298" s="1"/>
  <c r="E24" i="296"/>
  <c r="E24" i="298" s="1"/>
  <c r="F24" i="296"/>
  <c r="F24" i="298"/>
  <c r="G24" i="296"/>
  <c r="G24" i="298" s="1"/>
  <c r="H24" i="296"/>
  <c r="J24" i="296" s="1"/>
  <c r="I24" i="296"/>
  <c r="D25" i="296"/>
  <c r="D25" i="298"/>
  <c r="E25" i="296"/>
  <c r="E25" i="298" s="1"/>
  <c r="F25" i="296"/>
  <c r="F25" i="298"/>
  <c r="G25" i="296"/>
  <c r="G25" i="298" s="1"/>
  <c r="D26" i="296"/>
  <c r="D26" i="298" s="1"/>
  <c r="E26" i="296"/>
  <c r="E26" i="298" s="1"/>
  <c r="F26" i="296"/>
  <c r="I26" i="296" s="1"/>
  <c r="G26" i="296"/>
  <c r="G26" i="298"/>
  <c r="D27" i="296"/>
  <c r="D27" i="298" s="1"/>
  <c r="E27" i="296"/>
  <c r="H27" i="296" s="1"/>
  <c r="J27" i="296" s="1"/>
  <c r="F27" i="296"/>
  <c r="F27" i="298"/>
  <c r="I27" i="298" s="1"/>
  <c r="G27" i="296"/>
  <c r="G27" i="298" s="1"/>
  <c r="I27" i="296"/>
  <c r="D28" i="296"/>
  <c r="D28" i="298" s="1"/>
  <c r="E28" i="296"/>
  <c r="E28" i="298" s="1"/>
  <c r="F28" i="296"/>
  <c r="F28" i="298" s="1"/>
  <c r="G28" i="296"/>
  <c r="G28" i="298" s="1"/>
  <c r="I28" i="296"/>
  <c r="D30" i="296"/>
  <c r="D30" i="298" s="1"/>
  <c r="E30" i="296"/>
  <c r="E30" i="298" s="1"/>
  <c r="F30" i="296"/>
  <c r="I30" i="296" s="1"/>
  <c r="G30" i="296"/>
  <c r="G30" i="298"/>
  <c r="D31" i="296"/>
  <c r="D31" i="298" s="1"/>
  <c r="E31" i="296"/>
  <c r="H31" i="296" s="1"/>
  <c r="F31" i="296"/>
  <c r="F31" i="298" s="1"/>
  <c r="G31" i="296"/>
  <c r="G31" i="298" s="1"/>
  <c r="D32" i="296"/>
  <c r="D32" i="298"/>
  <c r="E32" i="296"/>
  <c r="E32" i="298" s="1"/>
  <c r="F32" i="296"/>
  <c r="F32" i="298" s="1"/>
  <c r="G32" i="296"/>
  <c r="G32" i="298" s="1"/>
  <c r="I32" i="296"/>
  <c r="D33" i="296"/>
  <c r="D33" i="298" s="1"/>
  <c r="E33" i="296"/>
  <c r="E33" i="298" s="1"/>
  <c r="F33" i="296"/>
  <c r="F33" i="298" s="1"/>
  <c r="G33" i="296"/>
  <c r="G33" i="298" s="1"/>
  <c r="D34" i="296"/>
  <c r="D34" i="298"/>
  <c r="E34" i="296"/>
  <c r="E34" i="298" s="1"/>
  <c r="F34" i="296"/>
  <c r="I34" i="296"/>
  <c r="G34" i="296"/>
  <c r="G34" i="298" s="1"/>
  <c r="H34" i="296"/>
  <c r="J34" i="296" s="1"/>
  <c r="D35" i="296"/>
  <c r="D35" i="298" s="1"/>
  <c r="E35" i="296"/>
  <c r="H35" i="296"/>
  <c r="F35" i="296"/>
  <c r="F35" i="298" s="1"/>
  <c r="G35" i="296"/>
  <c r="G35" i="298"/>
  <c r="D36" i="296"/>
  <c r="D36" i="298" s="1"/>
  <c r="H36" i="298" s="1"/>
  <c r="E36" i="296"/>
  <c r="E36" i="298" s="1"/>
  <c r="F36" i="296"/>
  <c r="F36" i="298" s="1"/>
  <c r="G36" i="296"/>
  <c r="G36" i="298" s="1"/>
  <c r="D37" i="296"/>
  <c r="D37" i="298"/>
  <c r="H37" i="298" s="1"/>
  <c r="E37" i="296"/>
  <c r="E37" i="298" s="1"/>
  <c r="F37" i="296"/>
  <c r="F37" i="298" s="1"/>
  <c r="G37" i="296"/>
  <c r="G37" i="298" s="1"/>
  <c r="H37" i="296"/>
  <c r="D38" i="296"/>
  <c r="D38" i="298" s="1"/>
  <c r="E38" i="296"/>
  <c r="E38" i="298"/>
  <c r="F38" i="296"/>
  <c r="I38" i="296" s="1"/>
  <c r="G38" i="296"/>
  <c r="G38" i="298"/>
  <c r="D39" i="296"/>
  <c r="D39" i="298"/>
  <c r="E39" i="296"/>
  <c r="H39" i="296" s="1"/>
  <c r="F39" i="296"/>
  <c r="F39" i="298"/>
  <c r="I39" i="298" s="1"/>
  <c r="G39" i="296"/>
  <c r="G39" i="298" s="1"/>
  <c r="D40" i="296"/>
  <c r="D40" i="298" s="1"/>
  <c r="E40" i="296"/>
  <c r="E40" i="298" s="1"/>
  <c r="F40" i="296"/>
  <c r="F40" i="298" s="1"/>
  <c r="I40" i="298" s="1"/>
  <c r="G40" i="296"/>
  <c r="G40" i="298"/>
  <c r="D41" i="296"/>
  <c r="D41" i="298" s="1"/>
  <c r="E41" i="296"/>
  <c r="H41" i="296" s="1"/>
  <c r="F41" i="296"/>
  <c r="F41" i="298" s="1"/>
  <c r="G41" i="296"/>
  <c r="G41" i="298" s="1"/>
  <c r="D42" i="296"/>
  <c r="D42" i="298"/>
  <c r="H42" i="298"/>
  <c r="E42" i="296"/>
  <c r="E42" i="298" s="1"/>
  <c r="F42" i="296"/>
  <c r="I42" i="296"/>
  <c r="G42" i="296"/>
  <c r="G42" i="298" s="1"/>
  <c r="D43" i="296"/>
  <c r="H43" i="296" s="1"/>
  <c r="E43" i="296"/>
  <c r="F43" i="296"/>
  <c r="F43" i="298" s="1"/>
  <c r="G43" i="296"/>
  <c r="G43" i="298" s="1"/>
  <c r="E44" i="296"/>
  <c r="D45" i="296"/>
  <c r="D45" i="298" s="1"/>
  <c r="E45" i="296"/>
  <c r="E45" i="298"/>
  <c r="F45" i="296"/>
  <c r="G45" i="296"/>
  <c r="G45" i="298" s="1"/>
  <c r="D46" i="296"/>
  <c r="D46" i="298"/>
  <c r="E46" i="296"/>
  <c r="E46" i="298"/>
  <c r="F46" i="296"/>
  <c r="I46" i="296"/>
  <c r="G46" i="296"/>
  <c r="G46" i="298"/>
  <c r="D47" i="296"/>
  <c r="D47" i="298"/>
  <c r="E47" i="296"/>
  <c r="H47" i="296"/>
  <c r="F47" i="296"/>
  <c r="F47" i="298"/>
  <c r="G47" i="296"/>
  <c r="G47" i="298"/>
  <c r="D48" i="296"/>
  <c r="D48" i="298"/>
  <c r="E48" i="296"/>
  <c r="E48" i="298"/>
  <c r="F48" i="296"/>
  <c r="F48" i="298"/>
  <c r="G48" i="296"/>
  <c r="I48" i="296" s="1"/>
  <c r="G48" i="298"/>
  <c r="D49" i="296"/>
  <c r="D49" i="298" s="1"/>
  <c r="H49" i="298" s="1"/>
  <c r="E49" i="296"/>
  <c r="E49" i="298"/>
  <c r="F49" i="296"/>
  <c r="F49" i="298" s="1"/>
  <c r="G49" i="296"/>
  <c r="G49" i="298"/>
  <c r="D50" i="296"/>
  <c r="D50" i="298" s="1"/>
  <c r="E50" i="296"/>
  <c r="E50" i="298"/>
  <c r="F50" i="296"/>
  <c r="I50" i="296" s="1"/>
  <c r="G50" i="296"/>
  <c r="G50" i="298"/>
  <c r="E51" i="296"/>
  <c r="D16" i="294"/>
  <c r="D22" i="294" s="1"/>
  <c r="E16" i="294"/>
  <c r="F16" i="294"/>
  <c r="G16" i="294"/>
  <c r="H16" i="294"/>
  <c r="D17" i="294"/>
  <c r="E17" i="294"/>
  <c r="H17" i="294" s="1"/>
  <c r="F17" i="294"/>
  <c r="G17" i="294"/>
  <c r="D18" i="294"/>
  <c r="H18" i="294" s="1"/>
  <c r="J18" i="294" s="1"/>
  <c r="E18" i="294"/>
  <c r="F18" i="294"/>
  <c r="I18" i="294"/>
  <c r="G18" i="294"/>
  <c r="D19" i="294"/>
  <c r="H19" i="294" s="1"/>
  <c r="E19" i="294"/>
  <c r="F19" i="294"/>
  <c r="G19" i="294"/>
  <c r="G22" i="294" s="1"/>
  <c r="D20" i="294"/>
  <c r="H20" i="294" s="1"/>
  <c r="E20" i="294"/>
  <c r="F20" i="294"/>
  <c r="G20" i="294"/>
  <c r="D21" i="294"/>
  <c r="E21" i="294"/>
  <c r="H21" i="294" s="1"/>
  <c r="J21" i="294" s="1"/>
  <c r="F21" i="294"/>
  <c r="G21" i="294"/>
  <c r="I21" i="294" s="1"/>
  <c r="F22" i="294"/>
  <c r="D23" i="294"/>
  <c r="H23" i="294" s="1"/>
  <c r="E23" i="294"/>
  <c r="F23" i="294"/>
  <c r="F29" i="294" s="1"/>
  <c r="G23" i="294"/>
  <c r="I23" i="294" s="1"/>
  <c r="D24" i="294"/>
  <c r="E24" i="294"/>
  <c r="E29" i="294" s="1"/>
  <c r="F24" i="294"/>
  <c r="G24" i="294"/>
  <c r="I24" i="294" s="1"/>
  <c r="D25" i="294"/>
  <c r="H25" i="294" s="1"/>
  <c r="E25" i="294"/>
  <c r="F25" i="294"/>
  <c r="I25" i="294"/>
  <c r="G25" i="294"/>
  <c r="D26" i="294"/>
  <c r="E26" i="294"/>
  <c r="H26" i="294"/>
  <c r="J26" i="294" s="1"/>
  <c r="F26" i="294"/>
  <c r="G26" i="294"/>
  <c r="I26" i="294"/>
  <c r="D27" i="294"/>
  <c r="E27" i="294"/>
  <c r="F27" i="294"/>
  <c r="G27" i="294"/>
  <c r="I27" i="294" s="1"/>
  <c r="H27" i="294"/>
  <c r="D28" i="294"/>
  <c r="H28" i="294" s="1"/>
  <c r="E28" i="294"/>
  <c r="F28" i="294"/>
  <c r="G28" i="294"/>
  <c r="D30" i="294"/>
  <c r="E30" i="294"/>
  <c r="H30" i="294" s="1"/>
  <c r="J30" i="294" s="1"/>
  <c r="F30" i="294"/>
  <c r="G30" i="294"/>
  <c r="I30" i="294" s="1"/>
  <c r="D31" i="294"/>
  <c r="H31" i="294" s="1"/>
  <c r="J31" i="294" s="1"/>
  <c r="E31" i="294"/>
  <c r="F31" i="294"/>
  <c r="G31" i="294"/>
  <c r="I31" i="294"/>
  <c r="D32" i="294"/>
  <c r="E32" i="294"/>
  <c r="F32" i="294"/>
  <c r="G32" i="294"/>
  <c r="I32" i="294" s="1"/>
  <c r="H32" i="294"/>
  <c r="D33" i="294"/>
  <c r="E33" i="294"/>
  <c r="H33" i="294"/>
  <c r="J33" i="294" s="1"/>
  <c r="F33" i="294"/>
  <c r="G33" i="294"/>
  <c r="I33" i="294"/>
  <c r="D34" i="294"/>
  <c r="E34" i="294"/>
  <c r="F34" i="294"/>
  <c r="G34" i="294"/>
  <c r="I34" i="294" s="1"/>
  <c r="H34" i="294"/>
  <c r="J34" i="294" s="1"/>
  <c r="D35" i="294"/>
  <c r="E35" i="294"/>
  <c r="F35" i="294"/>
  <c r="I35" i="294" s="1"/>
  <c r="G35" i="294"/>
  <c r="H35" i="294"/>
  <c r="D36" i="294"/>
  <c r="H36" i="294" s="1"/>
  <c r="J36" i="294" s="1"/>
  <c r="E36" i="294"/>
  <c r="F36" i="294"/>
  <c r="I36" i="294"/>
  <c r="G36" i="294"/>
  <c r="D37" i="294"/>
  <c r="H37" i="294" s="1"/>
  <c r="E37" i="294"/>
  <c r="F37" i="294"/>
  <c r="G37" i="294"/>
  <c r="D38" i="294"/>
  <c r="D44" i="294" s="1"/>
  <c r="E38" i="294"/>
  <c r="F38" i="294"/>
  <c r="G38" i="294"/>
  <c r="I38" i="294" s="1"/>
  <c r="D39" i="294"/>
  <c r="H39" i="294" s="1"/>
  <c r="J39" i="294" s="1"/>
  <c r="E39" i="294"/>
  <c r="F39" i="294"/>
  <c r="G39" i="294"/>
  <c r="I39" i="294"/>
  <c r="D40" i="294"/>
  <c r="E40" i="294"/>
  <c r="F40" i="294"/>
  <c r="I40" i="294" s="1"/>
  <c r="G40" i="294"/>
  <c r="H40" i="294"/>
  <c r="D41" i="294"/>
  <c r="H41" i="294" s="1"/>
  <c r="E41" i="294"/>
  <c r="F41" i="294"/>
  <c r="I41" i="294" s="1"/>
  <c r="G41" i="294"/>
  <c r="D42" i="294"/>
  <c r="E42" i="294"/>
  <c r="F42" i="294"/>
  <c r="G42" i="294"/>
  <c r="I42" i="294" s="1"/>
  <c r="H42" i="294"/>
  <c r="J42" i="294" s="1"/>
  <c r="D43" i="294"/>
  <c r="E43" i="294"/>
  <c r="F43" i="294"/>
  <c r="G43" i="294"/>
  <c r="H43" i="294"/>
  <c r="F44" i="294"/>
  <c r="D45" i="294"/>
  <c r="E45" i="294"/>
  <c r="H45" i="294"/>
  <c r="F45" i="294"/>
  <c r="I45" i="294" s="1"/>
  <c r="G45" i="294"/>
  <c r="D46" i="294"/>
  <c r="D51" i="294" s="1"/>
  <c r="E46" i="294"/>
  <c r="H46" i="294" s="1"/>
  <c r="J46" i="294" s="1"/>
  <c r="F46" i="294"/>
  <c r="G46" i="294"/>
  <c r="I46" i="294" s="1"/>
  <c r="D47" i="294"/>
  <c r="E47" i="294"/>
  <c r="F47" i="294"/>
  <c r="G47" i="294"/>
  <c r="H47" i="294"/>
  <c r="D48" i="294"/>
  <c r="E48" i="294"/>
  <c r="H48" i="294" s="1"/>
  <c r="J48" i="294" s="1"/>
  <c r="F48" i="294"/>
  <c r="I48" i="294"/>
  <c r="G48" i="294"/>
  <c r="D49" i="294"/>
  <c r="E49" i="294"/>
  <c r="H49" i="294"/>
  <c r="J49" i="294" s="1"/>
  <c r="F49" i="294"/>
  <c r="G49" i="294"/>
  <c r="I49" i="294"/>
  <c r="D50" i="294"/>
  <c r="H50" i="294" s="1"/>
  <c r="E50" i="294"/>
  <c r="F50" i="294"/>
  <c r="I50" i="294" s="1"/>
  <c r="G50" i="294"/>
  <c r="G51" i="294"/>
  <c r="D16" i="293"/>
  <c r="E16" i="293"/>
  <c r="F16" i="293"/>
  <c r="I16" i="293" s="1"/>
  <c r="G16" i="293"/>
  <c r="D17" i="293"/>
  <c r="E17" i="293"/>
  <c r="E22" i="293" s="1"/>
  <c r="F17" i="293"/>
  <c r="G17" i="293"/>
  <c r="I17" i="293"/>
  <c r="D18" i="293"/>
  <c r="E18" i="293"/>
  <c r="F18" i="293"/>
  <c r="I18" i="293" s="1"/>
  <c r="J18" i="293" s="1"/>
  <c r="G18" i="293"/>
  <c r="H18" i="293"/>
  <c r="D19" i="293"/>
  <c r="H19" i="293" s="1"/>
  <c r="E19" i="293"/>
  <c r="F19" i="293"/>
  <c r="G19" i="293"/>
  <c r="D20" i="293"/>
  <c r="E20" i="293"/>
  <c r="F20" i="293"/>
  <c r="I20" i="293" s="1"/>
  <c r="G20" i="293"/>
  <c r="D21" i="293"/>
  <c r="H21" i="293" s="1"/>
  <c r="J21" i="293" s="1"/>
  <c r="D22" i="293"/>
  <c r="E21" i="293"/>
  <c r="F21" i="293"/>
  <c r="F21" i="305"/>
  <c r="G21" i="293"/>
  <c r="G21" i="305" s="1"/>
  <c r="I21" i="293"/>
  <c r="D23" i="293"/>
  <c r="D23" i="305"/>
  <c r="E23" i="293"/>
  <c r="E23" i="305" s="1"/>
  <c r="F23" i="293"/>
  <c r="G23" i="293"/>
  <c r="D24" i="293"/>
  <c r="D29" i="293" s="1"/>
  <c r="E24" i="293"/>
  <c r="F24" i="293"/>
  <c r="F29" i="293" s="1"/>
  <c r="G24" i="293"/>
  <c r="G24" i="305" s="1"/>
  <c r="D25" i="293"/>
  <c r="H25" i="293" s="1"/>
  <c r="E25" i="293"/>
  <c r="F25" i="293"/>
  <c r="F25" i="305"/>
  <c r="G25" i="293"/>
  <c r="G25" i="305" s="1"/>
  <c r="D26" i="293"/>
  <c r="E26" i="293"/>
  <c r="E26" i="305" s="1"/>
  <c r="F26" i="293"/>
  <c r="F26" i="305"/>
  <c r="G26" i="293"/>
  <c r="D27" i="293"/>
  <c r="D27" i="305"/>
  <c r="E27" i="293"/>
  <c r="E27" i="305" s="1"/>
  <c r="F27" i="293"/>
  <c r="G27" i="293"/>
  <c r="D28" i="293"/>
  <c r="D28" i="305" s="1"/>
  <c r="E28" i="293"/>
  <c r="F28" i="293"/>
  <c r="I28" i="293" s="1"/>
  <c r="G28" i="293"/>
  <c r="G28" i="305" s="1"/>
  <c r="G29" i="293"/>
  <c r="D30" i="293"/>
  <c r="H30" i="293" s="1"/>
  <c r="E30" i="293"/>
  <c r="E30" i="305"/>
  <c r="F30" i="293"/>
  <c r="F30" i="305" s="1"/>
  <c r="G30" i="293"/>
  <c r="D31" i="293"/>
  <c r="D31" i="305" s="1"/>
  <c r="E31" i="293"/>
  <c r="E31" i="305"/>
  <c r="F31" i="293"/>
  <c r="I31" i="293" s="1"/>
  <c r="G31" i="293"/>
  <c r="G31" i="305" s="1"/>
  <c r="D32" i="293"/>
  <c r="D32" i="305" s="1"/>
  <c r="E32" i="293"/>
  <c r="F32" i="293"/>
  <c r="I32" i="293" s="1"/>
  <c r="F32" i="305"/>
  <c r="I32" i="305" s="1"/>
  <c r="G32" i="293"/>
  <c r="G32" i="305"/>
  <c r="H32" i="293"/>
  <c r="J32" i="293" s="1"/>
  <c r="D33" i="293"/>
  <c r="D33" i="305"/>
  <c r="H33" i="305" s="1"/>
  <c r="E33" i="293"/>
  <c r="E33" i="305"/>
  <c r="F33" i="293"/>
  <c r="F33" i="305" s="1"/>
  <c r="G33" i="293"/>
  <c r="G33" i="305"/>
  <c r="H33" i="293"/>
  <c r="D34" i="293"/>
  <c r="H34" i="293" s="1"/>
  <c r="E34" i="293"/>
  <c r="E34" i="305" s="1"/>
  <c r="F34" i="293"/>
  <c r="F34" i="305"/>
  <c r="G34" i="293"/>
  <c r="G34" i="305" s="1"/>
  <c r="I34" i="305" s="1"/>
  <c r="D35" i="293"/>
  <c r="D35" i="305" s="1"/>
  <c r="E35" i="293"/>
  <c r="E35" i="305"/>
  <c r="F35" i="293"/>
  <c r="F35" i="305" s="1"/>
  <c r="I35" i="305" s="1"/>
  <c r="G35" i="293"/>
  <c r="G35" i="305"/>
  <c r="D36" i="293"/>
  <c r="D36" i="305"/>
  <c r="E36" i="293"/>
  <c r="H36" i="293" s="1"/>
  <c r="J36" i="293" s="1"/>
  <c r="F36" i="293"/>
  <c r="F36" i="305"/>
  <c r="G36" i="293"/>
  <c r="G36" i="305" s="1"/>
  <c r="I36" i="305" s="1"/>
  <c r="I36" i="293"/>
  <c r="D37" i="293"/>
  <c r="D37" i="305"/>
  <c r="E37" i="293"/>
  <c r="H37" i="293" s="1"/>
  <c r="F37" i="293"/>
  <c r="F37" i="305"/>
  <c r="G37" i="293"/>
  <c r="G37" i="305" s="1"/>
  <c r="D38" i="293"/>
  <c r="D38" i="305" s="1"/>
  <c r="E38" i="293"/>
  <c r="E38" i="305"/>
  <c r="F38" i="293"/>
  <c r="F38" i="305" s="1"/>
  <c r="G38" i="293"/>
  <c r="G38" i="305"/>
  <c r="H38" i="293"/>
  <c r="D39" i="293"/>
  <c r="D39" i="305" s="1"/>
  <c r="E39" i="293"/>
  <c r="E39" i="305"/>
  <c r="F39" i="293"/>
  <c r="F39" i="305" s="1"/>
  <c r="I39" i="305" s="1"/>
  <c r="G39" i="293"/>
  <c r="G39" i="305" s="1"/>
  <c r="D40" i="293"/>
  <c r="D40" i="305"/>
  <c r="E40" i="293"/>
  <c r="E40" i="305" s="1"/>
  <c r="F40" i="293"/>
  <c r="F40" i="305"/>
  <c r="G40" i="293"/>
  <c r="I40" i="293" s="1"/>
  <c r="D41" i="293"/>
  <c r="E41" i="293"/>
  <c r="E41" i="305"/>
  <c r="F41" i="293"/>
  <c r="F41" i="305" s="1"/>
  <c r="G41" i="293"/>
  <c r="G41" i="305"/>
  <c r="D42" i="293"/>
  <c r="D42" i="305"/>
  <c r="E42" i="293"/>
  <c r="H42" i="293" s="1"/>
  <c r="F42" i="293"/>
  <c r="F42" i="305"/>
  <c r="G42" i="293"/>
  <c r="G42" i="305" s="1"/>
  <c r="D43" i="293"/>
  <c r="D43" i="305" s="1"/>
  <c r="E43" i="293"/>
  <c r="E43" i="305"/>
  <c r="F43" i="293"/>
  <c r="F43" i="305" s="1"/>
  <c r="I43" i="305" s="1"/>
  <c r="G43" i="293"/>
  <c r="G43" i="305"/>
  <c r="D45" i="293"/>
  <c r="D45" i="305"/>
  <c r="E45" i="293"/>
  <c r="H45" i="293" s="1"/>
  <c r="F45" i="293"/>
  <c r="F45" i="305"/>
  <c r="G45" i="293"/>
  <c r="G45" i="305" s="1"/>
  <c r="D46" i="293"/>
  <c r="E46" i="293"/>
  <c r="E46" i="305"/>
  <c r="F46" i="293"/>
  <c r="F46" i="305" s="1"/>
  <c r="G46" i="293"/>
  <c r="G46" i="305"/>
  <c r="D47" i="293"/>
  <c r="D47" i="305"/>
  <c r="E47" i="293"/>
  <c r="F47" i="293"/>
  <c r="F47" i="305"/>
  <c r="I47" i="305"/>
  <c r="G47" i="293"/>
  <c r="G47" i="305" s="1"/>
  <c r="D48" i="293"/>
  <c r="D48" i="305"/>
  <c r="E48" i="293"/>
  <c r="E48" i="305" s="1"/>
  <c r="F48" i="293"/>
  <c r="F48" i="305"/>
  <c r="I48" i="305" s="1"/>
  <c r="G48" i="293"/>
  <c r="G48" i="305"/>
  <c r="I48" i="293"/>
  <c r="D49" i="293"/>
  <c r="D49" i="305" s="1"/>
  <c r="E49" i="293"/>
  <c r="E49" i="305" s="1"/>
  <c r="F49" i="293"/>
  <c r="F49" i="305"/>
  <c r="G49" i="293"/>
  <c r="G49" i="305" s="1"/>
  <c r="D50" i="293"/>
  <c r="D50" i="305"/>
  <c r="H50" i="305" s="1"/>
  <c r="E50" i="293"/>
  <c r="E50" i="305"/>
  <c r="F50" i="293"/>
  <c r="F50" i="305" s="1"/>
  <c r="G50" i="293"/>
  <c r="G50" i="305"/>
  <c r="H50" i="293"/>
  <c r="H16" i="292"/>
  <c r="J16" i="292"/>
  <c r="I16" i="292"/>
  <c r="H17" i="292"/>
  <c r="I17" i="292"/>
  <c r="J17" i="292"/>
  <c r="K17" i="292" s="1"/>
  <c r="H18" i="292"/>
  <c r="I18" i="292"/>
  <c r="J18" i="292"/>
  <c r="K18" i="292" s="1"/>
  <c r="H19" i="292"/>
  <c r="I19" i="292"/>
  <c r="H20" i="292"/>
  <c r="I20" i="292"/>
  <c r="J20" i="292" s="1"/>
  <c r="H21" i="292"/>
  <c r="J21" i="292" s="1"/>
  <c r="K21" i="292" s="1"/>
  <c r="I21" i="292"/>
  <c r="D22" i="292"/>
  <c r="E22" i="292"/>
  <c r="F22" i="292"/>
  <c r="F52" i="292"/>
  <c r="G22" i="292"/>
  <c r="H23" i="292"/>
  <c r="I23" i="292"/>
  <c r="H24" i="292"/>
  <c r="I24" i="292"/>
  <c r="H25" i="292"/>
  <c r="H29" i="292" s="1"/>
  <c r="I25" i="292"/>
  <c r="H26" i="292"/>
  <c r="I26" i="292"/>
  <c r="J26" i="292"/>
  <c r="K26" i="292" s="1"/>
  <c r="H27" i="292"/>
  <c r="I27" i="292"/>
  <c r="J27" i="292" s="1"/>
  <c r="H28" i="292"/>
  <c r="J28" i="292" s="1"/>
  <c r="I28" i="292"/>
  <c r="D29" i="292"/>
  <c r="E29" i="292"/>
  <c r="F29" i="292"/>
  <c r="G29" i="292"/>
  <c r="H30" i="292"/>
  <c r="J30" i="292" s="1"/>
  <c r="K30" i="292" s="1"/>
  <c r="I30" i="292"/>
  <c r="H31" i="292"/>
  <c r="J31" i="292" s="1"/>
  <c r="I31" i="292"/>
  <c r="H32" i="292"/>
  <c r="J32" i="292"/>
  <c r="I32" i="292"/>
  <c r="H33" i="292"/>
  <c r="I33" i="292"/>
  <c r="J33" i="292"/>
  <c r="K33" i="292" s="1"/>
  <c r="H34" i="292"/>
  <c r="I34" i="292"/>
  <c r="J34" i="292"/>
  <c r="K34" i="292" s="1"/>
  <c r="H35" i="292"/>
  <c r="I35" i="292"/>
  <c r="J35" i="292" s="1"/>
  <c r="H36" i="292"/>
  <c r="J36" i="292" s="1"/>
  <c r="I36" i="292"/>
  <c r="H37" i="292"/>
  <c r="J37" i="292" s="1"/>
  <c r="K37" i="292" s="1"/>
  <c r="I37" i="292"/>
  <c r="H38" i="292"/>
  <c r="I38" i="292"/>
  <c r="H39" i="292"/>
  <c r="J39" i="292" s="1"/>
  <c r="I39" i="292"/>
  <c r="H40" i="292"/>
  <c r="J40" i="292" s="1"/>
  <c r="I40" i="292"/>
  <c r="H41" i="292"/>
  <c r="I41" i="292"/>
  <c r="J41" i="292" s="1"/>
  <c r="H42" i="292"/>
  <c r="J42" i="292" s="1"/>
  <c r="K42" i="292" s="1"/>
  <c r="I42" i="292"/>
  <c r="H43" i="292"/>
  <c r="J43" i="292" s="1"/>
  <c r="I43" i="292"/>
  <c r="D44" i="292"/>
  <c r="E44" i="292"/>
  <c r="F44" i="292"/>
  <c r="G44" i="292"/>
  <c r="H45" i="292"/>
  <c r="J45" i="292" s="1"/>
  <c r="K45" i="292" s="1"/>
  <c r="I45" i="292"/>
  <c r="I51" i="292" s="1"/>
  <c r="H46" i="292"/>
  <c r="J46" i="292" s="1"/>
  <c r="K46" i="292" s="1"/>
  <c r="I46" i="292"/>
  <c r="H47" i="292"/>
  <c r="J47" i="292" s="1"/>
  <c r="I47" i="292"/>
  <c r="H48" i="292"/>
  <c r="I48" i="292"/>
  <c r="H49" i="292"/>
  <c r="I49" i="292"/>
  <c r="J49" i="292"/>
  <c r="K49" i="292" s="1"/>
  <c r="H50" i="292"/>
  <c r="I50" i="292"/>
  <c r="J50" i="292"/>
  <c r="K50" i="292" s="1"/>
  <c r="D51" i="292"/>
  <c r="E51" i="292"/>
  <c r="E52" i="292"/>
  <c r="F51" i="292"/>
  <c r="G51" i="292"/>
  <c r="D52" i="292"/>
  <c r="G52" i="292"/>
  <c r="H16" i="291"/>
  <c r="I16" i="291"/>
  <c r="H17" i="291"/>
  <c r="J17" i="291" s="1"/>
  <c r="I17" i="291"/>
  <c r="K17" i="291"/>
  <c r="H18" i="291"/>
  <c r="J18" i="291" s="1"/>
  <c r="I18" i="291"/>
  <c r="H19" i="291"/>
  <c r="H22" i="291" s="1"/>
  <c r="I19" i="291"/>
  <c r="H20" i="291"/>
  <c r="J20" i="291"/>
  <c r="I20" i="291"/>
  <c r="H21" i="291"/>
  <c r="I21" i="291"/>
  <c r="J21" i="291"/>
  <c r="K21" i="291" s="1"/>
  <c r="D22" i="291"/>
  <c r="E22" i="291"/>
  <c r="E52" i="291"/>
  <c r="F22" i="291"/>
  <c r="G22" i="291"/>
  <c r="H23" i="291"/>
  <c r="J23" i="291" s="1"/>
  <c r="I23" i="291"/>
  <c r="H24" i="291"/>
  <c r="I24" i="291"/>
  <c r="H25" i="291"/>
  <c r="I25" i="291"/>
  <c r="J25" i="291" s="1"/>
  <c r="K25" i="291" s="1"/>
  <c r="H26" i="291"/>
  <c r="J26" i="291"/>
  <c r="I26" i="291"/>
  <c r="H27" i="291"/>
  <c r="J27" i="291"/>
  <c r="I27" i="291"/>
  <c r="H28" i="291"/>
  <c r="I28" i="291"/>
  <c r="J28" i="291"/>
  <c r="K28" i="291" s="1"/>
  <c r="D29" i="291"/>
  <c r="E29" i="291"/>
  <c r="F29" i="291"/>
  <c r="F52" i="291" s="1"/>
  <c r="G29" i="291"/>
  <c r="H30" i="291"/>
  <c r="J30" i="291"/>
  <c r="I30" i="291"/>
  <c r="H31" i="291"/>
  <c r="I31" i="291"/>
  <c r="J31" i="291" s="1"/>
  <c r="H32" i="291"/>
  <c r="J32" i="291" s="1"/>
  <c r="I32" i="291"/>
  <c r="K32" i="291"/>
  <c r="H33" i="291"/>
  <c r="J33" i="291" s="1"/>
  <c r="K33" i="291" s="1"/>
  <c r="I33" i="291"/>
  <c r="H34" i="291"/>
  <c r="J34" i="291" s="1"/>
  <c r="I34" i="291"/>
  <c r="H35" i="291"/>
  <c r="J35" i="291" s="1"/>
  <c r="I35" i="291"/>
  <c r="H36" i="291"/>
  <c r="I36" i="291"/>
  <c r="J36" i="291" s="1"/>
  <c r="K36" i="291" s="1"/>
  <c r="H37" i="291"/>
  <c r="I37" i="291"/>
  <c r="J37" i="291" s="1"/>
  <c r="H38" i="291"/>
  <c r="I38" i="291"/>
  <c r="J38" i="291" s="1"/>
  <c r="H39" i="291"/>
  <c r="I39" i="291"/>
  <c r="H40" i="291"/>
  <c r="I40" i="291"/>
  <c r="J40" i="291" s="1"/>
  <c r="K40" i="291" s="1"/>
  <c r="H41" i="291"/>
  <c r="I41" i="291"/>
  <c r="J41" i="291"/>
  <c r="H42" i="291"/>
  <c r="I42" i="291"/>
  <c r="J42" i="291" s="1"/>
  <c r="H43" i="291"/>
  <c r="I43" i="291"/>
  <c r="D44" i="291"/>
  <c r="E44" i="291"/>
  <c r="F44" i="291"/>
  <c r="G44" i="291"/>
  <c r="G52" i="291" s="1"/>
  <c r="H45" i="291"/>
  <c r="I45" i="291"/>
  <c r="J45" i="291"/>
  <c r="H46" i="291"/>
  <c r="I46" i="291"/>
  <c r="H47" i="291"/>
  <c r="J47" i="291"/>
  <c r="K47" i="291" s="1"/>
  <c r="I47" i="291"/>
  <c r="H48" i="291"/>
  <c r="I48" i="291"/>
  <c r="J48" i="291" s="1"/>
  <c r="K48" i="291" s="1"/>
  <c r="H49" i="291"/>
  <c r="I49" i="291"/>
  <c r="J49" i="291"/>
  <c r="H50" i="291"/>
  <c r="I50" i="291"/>
  <c r="D51" i="291"/>
  <c r="D52" i="291"/>
  <c r="E51" i="291"/>
  <c r="F51" i="291"/>
  <c r="G51" i="291"/>
  <c r="H51" i="291"/>
  <c r="H16" i="290"/>
  <c r="I16" i="290"/>
  <c r="J16" i="290"/>
  <c r="H17" i="290"/>
  <c r="J17" i="290" s="1"/>
  <c r="I17" i="290"/>
  <c r="H18" i="290"/>
  <c r="J18" i="290" s="1"/>
  <c r="K18" i="290" s="1"/>
  <c r="I18" i="290"/>
  <c r="H19" i="290"/>
  <c r="J19" i="290" s="1"/>
  <c r="K19" i="290" s="1"/>
  <c r="I19" i="290"/>
  <c r="H20" i="290"/>
  <c r="J20" i="290" s="1"/>
  <c r="I20" i="290"/>
  <c r="H21" i="290"/>
  <c r="I21" i="290"/>
  <c r="J21" i="290"/>
  <c r="D22" i="290"/>
  <c r="E22" i="290"/>
  <c r="F22" i="290"/>
  <c r="G22" i="290"/>
  <c r="G52" i="290" s="1"/>
  <c r="H23" i="290"/>
  <c r="H29" i="290" s="1"/>
  <c r="I23" i="290"/>
  <c r="J23" i="290" s="1"/>
  <c r="K23" i="290" s="1"/>
  <c r="H24" i="290"/>
  <c r="I24" i="290"/>
  <c r="J24" i="290" s="1"/>
  <c r="H25" i="290"/>
  <c r="I25" i="290"/>
  <c r="J25" i="290"/>
  <c r="H26" i="290"/>
  <c r="I26" i="290"/>
  <c r="H27" i="290"/>
  <c r="J27" i="290"/>
  <c r="I27" i="290"/>
  <c r="H28" i="290"/>
  <c r="I28" i="290"/>
  <c r="J28" i="290"/>
  <c r="K28" i="290" s="1"/>
  <c r="D29" i="290"/>
  <c r="E29" i="290"/>
  <c r="F29" i="290"/>
  <c r="G29" i="290"/>
  <c r="H30" i="290"/>
  <c r="J30" i="290"/>
  <c r="K30" i="290" s="1"/>
  <c r="I30" i="290"/>
  <c r="H31" i="290"/>
  <c r="J31" i="290"/>
  <c r="I31" i="290"/>
  <c r="H32" i="290"/>
  <c r="I32" i="290"/>
  <c r="J32" i="290"/>
  <c r="H33" i="290"/>
  <c r="J33" i="290" s="1"/>
  <c r="I33" i="290"/>
  <c r="H34" i="290"/>
  <c r="I34" i="290"/>
  <c r="H35" i="290"/>
  <c r="I35" i="290"/>
  <c r="J35" i="290" s="1"/>
  <c r="H36" i="290"/>
  <c r="J36" i="290" s="1"/>
  <c r="I36" i="290"/>
  <c r="H37" i="290"/>
  <c r="J37" i="290" s="1"/>
  <c r="K37" i="290" s="1"/>
  <c r="I37" i="290"/>
  <c r="H38" i="290"/>
  <c r="I38" i="290"/>
  <c r="I44" i="290" s="1"/>
  <c r="H39" i="290"/>
  <c r="I39" i="290"/>
  <c r="J39" i="290"/>
  <c r="K39" i="290" s="1"/>
  <c r="H40" i="290"/>
  <c r="I40" i="290"/>
  <c r="J40" i="290"/>
  <c r="H41" i="290"/>
  <c r="J41" i="290" s="1"/>
  <c r="I41" i="290"/>
  <c r="H42" i="290"/>
  <c r="I42" i="290"/>
  <c r="H43" i="290"/>
  <c r="I43" i="290"/>
  <c r="J43" i="290"/>
  <c r="K43" i="290" s="1"/>
  <c r="D44" i="290"/>
  <c r="E44" i="290"/>
  <c r="F44" i="290"/>
  <c r="F52" i="290" s="1"/>
  <c r="G44" i="290"/>
  <c r="H45" i="290"/>
  <c r="H51" i="290" s="1"/>
  <c r="I45" i="290"/>
  <c r="H46" i="290"/>
  <c r="I46" i="290"/>
  <c r="H47" i="290"/>
  <c r="J47" i="290" s="1"/>
  <c r="K47" i="290" s="1"/>
  <c r="I47" i="290"/>
  <c r="H48" i="290"/>
  <c r="I48" i="290"/>
  <c r="H49" i="290"/>
  <c r="J49" i="290" s="1"/>
  <c r="I49" i="290"/>
  <c r="H50" i="290"/>
  <c r="J50" i="290" s="1"/>
  <c r="K50" i="290" s="1"/>
  <c r="I50" i="290"/>
  <c r="D51" i="290"/>
  <c r="E51" i="290"/>
  <c r="F51" i="290"/>
  <c r="G51" i="290"/>
  <c r="E52" i="290"/>
  <c r="H16" i="289"/>
  <c r="I16" i="289"/>
  <c r="J16" i="289" s="1"/>
  <c r="K16" i="289" s="1"/>
  <c r="H17" i="289"/>
  <c r="H22" i="289" s="1"/>
  <c r="I17" i="289"/>
  <c r="H18" i="289"/>
  <c r="I18" i="289"/>
  <c r="J18" i="289" s="1"/>
  <c r="K18" i="289" s="1"/>
  <c r="H19" i="289"/>
  <c r="I19" i="289"/>
  <c r="J19" i="289"/>
  <c r="H20" i="289"/>
  <c r="I20" i="289"/>
  <c r="J20" i="289" s="1"/>
  <c r="H21" i="289"/>
  <c r="I21" i="289"/>
  <c r="D22" i="289"/>
  <c r="E22" i="289"/>
  <c r="F22" i="289"/>
  <c r="F52" i="289" s="1"/>
  <c r="G22" i="289"/>
  <c r="H23" i="289"/>
  <c r="I23" i="289"/>
  <c r="J23" i="289"/>
  <c r="H24" i="289"/>
  <c r="I24" i="289"/>
  <c r="J24" i="289" s="1"/>
  <c r="H25" i="289"/>
  <c r="I25" i="289"/>
  <c r="H26" i="289"/>
  <c r="J26" i="289" s="1"/>
  <c r="I26" i="289"/>
  <c r="H27" i="289"/>
  <c r="I27" i="289"/>
  <c r="J27" i="289" s="1"/>
  <c r="K27" i="289" s="1"/>
  <c r="H28" i="289"/>
  <c r="I28" i="289"/>
  <c r="J28" i="289" s="1"/>
  <c r="K28" i="289" s="1"/>
  <c r="D29" i="289"/>
  <c r="E29" i="289"/>
  <c r="F29" i="289"/>
  <c r="G29" i="289"/>
  <c r="H30" i="289"/>
  <c r="J30" i="289" s="1"/>
  <c r="I30" i="289"/>
  <c r="H31" i="289"/>
  <c r="I31" i="289"/>
  <c r="J31" i="289" s="1"/>
  <c r="H32" i="289"/>
  <c r="I32" i="289"/>
  <c r="J32" i="289"/>
  <c r="H33" i="289"/>
  <c r="I33" i="289"/>
  <c r="H34" i="289"/>
  <c r="I34" i="289"/>
  <c r="J34" i="289" s="1"/>
  <c r="K34" i="289" s="1"/>
  <c r="H35" i="289"/>
  <c r="I35" i="289"/>
  <c r="J35" i="289" s="1"/>
  <c r="H36" i="289"/>
  <c r="I36" i="289"/>
  <c r="J36" i="289"/>
  <c r="K36" i="289" s="1"/>
  <c r="H37" i="289"/>
  <c r="I37" i="289"/>
  <c r="H38" i="289"/>
  <c r="I38" i="289"/>
  <c r="J38" i="289"/>
  <c r="K38" i="289" s="1"/>
  <c r="H39" i="289"/>
  <c r="I39" i="289"/>
  <c r="J39" i="289"/>
  <c r="H40" i="289"/>
  <c r="J40" i="289" s="1"/>
  <c r="I40" i="289"/>
  <c r="H41" i="289"/>
  <c r="I41" i="289"/>
  <c r="H42" i="289"/>
  <c r="J42" i="289" s="1"/>
  <c r="I42" i="289"/>
  <c r="H43" i="289"/>
  <c r="J43" i="289" s="1"/>
  <c r="K43" i="289" s="1"/>
  <c r="I43" i="289"/>
  <c r="D44" i="289"/>
  <c r="D52" i="289"/>
  <c r="E44" i="289"/>
  <c r="F44" i="289"/>
  <c r="G44" i="289"/>
  <c r="H45" i="289"/>
  <c r="I45" i="289"/>
  <c r="I51" i="289" s="1"/>
  <c r="H46" i="289"/>
  <c r="I46" i="289"/>
  <c r="H47" i="289"/>
  <c r="J47" i="289" s="1"/>
  <c r="I47" i="289"/>
  <c r="H48" i="289"/>
  <c r="J48" i="289"/>
  <c r="I48" i="289"/>
  <c r="H49" i="289"/>
  <c r="I49" i="289"/>
  <c r="H50" i="289"/>
  <c r="J50" i="289" s="1"/>
  <c r="I50" i="289"/>
  <c r="D51" i="289"/>
  <c r="E51" i="289"/>
  <c r="F51" i="289"/>
  <c r="G51" i="289"/>
  <c r="E52" i="289"/>
  <c r="H16" i="288"/>
  <c r="J16" i="288" s="1"/>
  <c r="K16" i="288" s="1"/>
  <c r="I16" i="288"/>
  <c r="H17" i="288"/>
  <c r="J17" i="288" s="1"/>
  <c r="K17" i="288" s="1"/>
  <c r="I17" i="288"/>
  <c r="H18" i="288"/>
  <c r="J18" i="288" s="1"/>
  <c r="I18" i="288"/>
  <c r="H19" i="288"/>
  <c r="J19" i="288"/>
  <c r="I19" i="288"/>
  <c r="H20" i="288"/>
  <c r="I20" i="288"/>
  <c r="J20" i="288"/>
  <c r="H21" i="288"/>
  <c r="I21" i="288"/>
  <c r="J21" i="288" s="1"/>
  <c r="K21" i="288" s="1"/>
  <c r="D22" i="288"/>
  <c r="E22" i="288"/>
  <c r="F22" i="288"/>
  <c r="G22" i="288"/>
  <c r="G52" i="288" s="1"/>
  <c r="H23" i="288"/>
  <c r="J23" i="288" s="1"/>
  <c r="I23" i="288"/>
  <c r="H24" i="288"/>
  <c r="I24" i="288"/>
  <c r="J24" i="288" s="1"/>
  <c r="H25" i="288"/>
  <c r="I25" i="288"/>
  <c r="J25" i="288"/>
  <c r="K25" i="288" s="1"/>
  <c r="H26" i="288"/>
  <c r="I26" i="288"/>
  <c r="H27" i="288"/>
  <c r="J27" i="288" s="1"/>
  <c r="I27" i="288"/>
  <c r="H28" i="288"/>
  <c r="J28" i="288" s="1"/>
  <c r="I28" i="288"/>
  <c r="D29" i="288"/>
  <c r="E29" i="288"/>
  <c r="F29" i="288"/>
  <c r="F52" i="288" s="1"/>
  <c r="G29" i="288"/>
  <c r="H30" i="288"/>
  <c r="J30" i="288"/>
  <c r="I30" i="288"/>
  <c r="H31" i="288"/>
  <c r="J31" i="288" s="1"/>
  <c r="I31" i="288"/>
  <c r="H32" i="288"/>
  <c r="J32" i="288" s="1"/>
  <c r="I32" i="288"/>
  <c r="H33" i="288"/>
  <c r="I33" i="288"/>
  <c r="J33" i="288"/>
  <c r="K33" i="288" s="1"/>
  <c r="H34" i="288"/>
  <c r="J34" i="288" s="1"/>
  <c r="I34" i="288"/>
  <c r="H35" i="288"/>
  <c r="J35" i="288"/>
  <c r="I35" i="288"/>
  <c r="H36" i="288"/>
  <c r="I36" i="288"/>
  <c r="J36" i="288"/>
  <c r="H37" i="288"/>
  <c r="J37" i="288" s="1"/>
  <c r="I37" i="288"/>
  <c r="K37" i="288"/>
  <c r="H38" i="288"/>
  <c r="J38" i="288" s="1"/>
  <c r="I38" i="288"/>
  <c r="H39" i="288"/>
  <c r="I39" i="288"/>
  <c r="H40" i="288"/>
  <c r="J40" i="288" s="1"/>
  <c r="I40" i="288"/>
  <c r="H41" i="288"/>
  <c r="I41" i="288"/>
  <c r="I44" i="288" s="1"/>
  <c r="H42" i="288"/>
  <c r="J42" i="288"/>
  <c r="I42" i="288"/>
  <c r="H43" i="288"/>
  <c r="J43" i="288" s="1"/>
  <c r="I43" i="288"/>
  <c r="D44" i="288"/>
  <c r="D52" i="288" s="1"/>
  <c r="E44" i="288"/>
  <c r="F44" i="288"/>
  <c r="G44" i="288"/>
  <c r="H45" i="288"/>
  <c r="I45" i="288"/>
  <c r="H46" i="288"/>
  <c r="I46" i="288"/>
  <c r="H47" i="288"/>
  <c r="J47" i="288" s="1"/>
  <c r="I47" i="288"/>
  <c r="H48" i="288"/>
  <c r="J48" i="288"/>
  <c r="I48" i="288"/>
  <c r="H49" i="288"/>
  <c r="I49" i="288"/>
  <c r="J49" i="288"/>
  <c r="K49" i="288" s="1"/>
  <c r="H50" i="288"/>
  <c r="I50" i="288"/>
  <c r="J50" i="288"/>
  <c r="D51" i="288"/>
  <c r="E51" i="288"/>
  <c r="F51" i="288"/>
  <c r="G51" i="288"/>
  <c r="E52" i="288"/>
  <c r="H16" i="287"/>
  <c r="I16" i="287"/>
  <c r="J16" i="287"/>
  <c r="K16" i="287" s="1"/>
  <c r="H17" i="287"/>
  <c r="I17" i="287"/>
  <c r="J17" i="287"/>
  <c r="H18" i="287"/>
  <c r="J18" i="287" s="1"/>
  <c r="I18" i="287"/>
  <c r="H19" i="287"/>
  <c r="J19" i="287" s="1"/>
  <c r="I19" i="287"/>
  <c r="H20" i="287"/>
  <c r="I20" i="287"/>
  <c r="J20" i="287" s="1"/>
  <c r="K20" i="287" s="1"/>
  <c r="H21" i="287"/>
  <c r="I21" i="287"/>
  <c r="J21" i="287" s="1"/>
  <c r="D22" i="287"/>
  <c r="E22" i="287"/>
  <c r="F22" i="287"/>
  <c r="F52" i="287" s="1"/>
  <c r="G22" i="287"/>
  <c r="H23" i="287"/>
  <c r="J23" i="287"/>
  <c r="I23" i="287"/>
  <c r="H24" i="287"/>
  <c r="I24" i="287"/>
  <c r="J24" i="287"/>
  <c r="K24" i="287" s="1"/>
  <c r="H25" i="287"/>
  <c r="I25" i="287"/>
  <c r="J25" i="287"/>
  <c r="H26" i="287"/>
  <c r="J26" i="287" s="1"/>
  <c r="I26" i="287"/>
  <c r="H27" i="287"/>
  <c r="J27" i="287"/>
  <c r="I27" i="287"/>
  <c r="H28" i="287"/>
  <c r="I28" i="287"/>
  <c r="J28" i="287"/>
  <c r="K28" i="287" s="1"/>
  <c r="D29" i="287"/>
  <c r="E29" i="287"/>
  <c r="F29" i="287"/>
  <c r="G29" i="287"/>
  <c r="I29" i="287"/>
  <c r="H30" i="287"/>
  <c r="J30" i="287" s="1"/>
  <c r="I30" i="287"/>
  <c r="H31" i="287"/>
  <c r="J31" i="287" s="1"/>
  <c r="I31" i="287"/>
  <c r="H32" i="287"/>
  <c r="I32" i="287"/>
  <c r="J32" i="287" s="1"/>
  <c r="K32" i="287" s="1"/>
  <c r="H33" i="287"/>
  <c r="I33" i="287"/>
  <c r="J33" i="287" s="1"/>
  <c r="H34" i="287"/>
  <c r="I34" i="287"/>
  <c r="H35" i="287"/>
  <c r="J35" i="287" s="1"/>
  <c r="I35" i="287"/>
  <c r="H36" i="287"/>
  <c r="J36" i="287" s="1"/>
  <c r="K36" i="287" s="1"/>
  <c r="I36" i="287"/>
  <c r="H37" i="287"/>
  <c r="I37" i="287"/>
  <c r="J37" i="287" s="1"/>
  <c r="H38" i="287"/>
  <c r="I38" i="287"/>
  <c r="J38" i="287" s="1"/>
  <c r="H39" i="287"/>
  <c r="J39" i="287" s="1"/>
  <c r="I39" i="287"/>
  <c r="H40" i="287"/>
  <c r="I40" i="287"/>
  <c r="H41" i="287"/>
  <c r="I41" i="287"/>
  <c r="H42" i="287"/>
  <c r="J42" i="287" s="1"/>
  <c r="I42" i="287"/>
  <c r="H43" i="287"/>
  <c r="J43" i="287"/>
  <c r="I43" i="287"/>
  <c r="D44" i="287"/>
  <c r="E44" i="287"/>
  <c r="F44" i="287"/>
  <c r="G44" i="287"/>
  <c r="H45" i="287"/>
  <c r="I45" i="287"/>
  <c r="J45" i="287"/>
  <c r="H46" i="287"/>
  <c r="H51" i="287" s="1"/>
  <c r="I46" i="287"/>
  <c r="H47" i="287"/>
  <c r="J47" i="287" s="1"/>
  <c r="I47" i="287"/>
  <c r="H48" i="287"/>
  <c r="I48" i="287"/>
  <c r="J48" i="287" s="1"/>
  <c r="K48" i="287" s="1"/>
  <c r="H49" i="287"/>
  <c r="I49" i="287"/>
  <c r="J49" i="287" s="1"/>
  <c r="H50" i="287"/>
  <c r="J50" i="287" s="1"/>
  <c r="I50" i="287"/>
  <c r="D51" i="287"/>
  <c r="D52" i="287" s="1"/>
  <c r="E51" i="287"/>
  <c r="F51" i="287"/>
  <c r="G51" i="287"/>
  <c r="G52" i="287"/>
  <c r="H16" i="286"/>
  <c r="J16" i="286"/>
  <c r="I16" i="286"/>
  <c r="H17" i="286"/>
  <c r="H22" i="286"/>
  <c r="I17" i="286"/>
  <c r="H18" i="286"/>
  <c r="I18" i="286"/>
  <c r="J18" i="286"/>
  <c r="K18" i="286" s="1"/>
  <c r="H19" i="286"/>
  <c r="J19" i="286" s="1"/>
  <c r="K19" i="286" s="1"/>
  <c r="I19" i="286"/>
  <c r="I22" i="286" s="1"/>
  <c r="H20" i="286"/>
  <c r="J20" i="286" s="1"/>
  <c r="I20" i="286"/>
  <c r="H21" i="286"/>
  <c r="J21" i="286"/>
  <c r="I21" i="286"/>
  <c r="D22" i="286"/>
  <c r="D52" i="286" s="1"/>
  <c r="E22" i="286"/>
  <c r="F22" i="286"/>
  <c r="F52" i="286" s="1"/>
  <c r="G22" i="286"/>
  <c r="H23" i="286"/>
  <c r="I23" i="286"/>
  <c r="J23" i="286"/>
  <c r="K23" i="286" s="1"/>
  <c r="H24" i="286"/>
  <c r="I24" i="286"/>
  <c r="J24" i="286"/>
  <c r="H25" i="286"/>
  <c r="J25" i="286" s="1"/>
  <c r="I25" i="286"/>
  <c r="H26" i="286"/>
  <c r="J26" i="286" s="1"/>
  <c r="I26" i="286"/>
  <c r="H27" i="286"/>
  <c r="I27" i="286"/>
  <c r="J27" i="286" s="1"/>
  <c r="K27" i="286" s="1"/>
  <c r="H28" i="286"/>
  <c r="I28" i="286"/>
  <c r="J28" i="286" s="1"/>
  <c r="D29" i="286"/>
  <c r="E29" i="286"/>
  <c r="F29" i="286"/>
  <c r="G29" i="286"/>
  <c r="H30" i="286"/>
  <c r="J30" i="286"/>
  <c r="I30" i="286"/>
  <c r="H31" i="286"/>
  <c r="I31" i="286"/>
  <c r="J31" i="286"/>
  <c r="K31" i="286" s="1"/>
  <c r="H32" i="286"/>
  <c r="I32" i="286"/>
  <c r="J32" i="286"/>
  <c r="H33" i="286"/>
  <c r="J33" i="286" s="1"/>
  <c r="I33" i="286"/>
  <c r="H34" i="286"/>
  <c r="J34" i="286" s="1"/>
  <c r="I34" i="286"/>
  <c r="H35" i="286"/>
  <c r="I35" i="286"/>
  <c r="J35" i="286" s="1"/>
  <c r="K35" i="286" s="1"/>
  <c r="H36" i="286"/>
  <c r="I36" i="286"/>
  <c r="J36" i="286" s="1"/>
  <c r="H37" i="286"/>
  <c r="I37" i="286"/>
  <c r="H38" i="286"/>
  <c r="J38" i="286" s="1"/>
  <c r="I38" i="286"/>
  <c r="H39" i="286"/>
  <c r="J39" i="286" s="1"/>
  <c r="K39" i="286" s="1"/>
  <c r="I39" i="286"/>
  <c r="H40" i="286"/>
  <c r="J40" i="286" s="1"/>
  <c r="I40" i="286"/>
  <c r="H41" i="286"/>
  <c r="I41" i="286"/>
  <c r="H42" i="286"/>
  <c r="J42" i="286" s="1"/>
  <c r="I42" i="286"/>
  <c r="I44" i="286" s="1"/>
  <c r="H43" i="286"/>
  <c r="J43" i="286" s="1"/>
  <c r="I43" i="286"/>
  <c r="K43" i="286"/>
  <c r="D44" i="286"/>
  <c r="E44" i="286"/>
  <c r="F44" i="286"/>
  <c r="G44" i="286"/>
  <c r="H45" i="286"/>
  <c r="I45" i="286"/>
  <c r="I51" i="286" s="1"/>
  <c r="H46" i="286"/>
  <c r="J46" i="286" s="1"/>
  <c r="I46" i="286"/>
  <c r="H47" i="286"/>
  <c r="J47" i="286" s="1"/>
  <c r="K47" i="286" s="1"/>
  <c r="I47" i="286"/>
  <c r="H48" i="286"/>
  <c r="I48" i="286"/>
  <c r="H49" i="286"/>
  <c r="J49" i="286"/>
  <c r="I49" i="286"/>
  <c r="H50" i="286"/>
  <c r="J50" i="286" s="1"/>
  <c r="I50" i="286"/>
  <c r="D51" i="286"/>
  <c r="E51" i="286"/>
  <c r="F51" i="286"/>
  <c r="G51" i="286"/>
  <c r="E52" i="286"/>
  <c r="H16" i="285"/>
  <c r="J16" i="285" s="1"/>
  <c r="I16" i="285"/>
  <c r="H17" i="285"/>
  <c r="J17" i="285" s="1"/>
  <c r="K17" i="285" s="1"/>
  <c r="I17" i="285"/>
  <c r="H18" i="285"/>
  <c r="J18" i="285" s="1"/>
  <c r="K18" i="285" s="1"/>
  <c r="I18" i="285"/>
  <c r="H19" i="285"/>
  <c r="J19" i="285" s="1"/>
  <c r="I19" i="285"/>
  <c r="H20" i="285"/>
  <c r="J20" i="285" s="1"/>
  <c r="I20" i="285"/>
  <c r="H21" i="285"/>
  <c r="I21" i="285"/>
  <c r="J21" i="285"/>
  <c r="K21" i="285" s="1"/>
  <c r="D22" i="285"/>
  <c r="E22" i="285"/>
  <c r="F22" i="285"/>
  <c r="G22" i="285"/>
  <c r="H23" i="285"/>
  <c r="I23" i="285"/>
  <c r="J23" i="285" s="1"/>
  <c r="K23" i="285" s="1"/>
  <c r="H24" i="285"/>
  <c r="I24" i="285"/>
  <c r="H25" i="285"/>
  <c r="I25" i="285"/>
  <c r="J25" i="285"/>
  <c r="K25" i="285"/>
  <c r="H26" i="285"/>
  <c r="I26" i="285"/>
  <c r="J26" i="285"/>
  <c r="K26" i="285"/>
  <c r="H27" i="285"/>
  <c r="I27" i="285"/>
  <c r="H28" i="285"/>
  <c r="J28" i="285" s="1"/>
  <c r="I28" i="285"/>
  <c r="D29" i="285"/>
  <c r="D52" i="285" s="1"/>
  <c r="E29" i="285"/>
  <c r="E52" i="285" s="1"/>
  <c r="F29" i="285"/>
  <c r="G29" i="285"/>
  <c r="H30" i="285"/>
  <c r="I30" i="285"/>
  <c r="H31" i="285"/>
  <c r="J31" i="285"/>
  <c r="I31" i="285"/>
  <c r="H32" i="285"/>
  <c r="I32" i="285"/>
  <c r="J32" i="285" s="1"/>
  <c r="K32" i="285" s="1"/>
  <c r="H33" i="285"/>
  <c r="I33" i="285"/>
  <c r="J33" i="285"/>
  <c r="K33" i="285"/>
  <c r="H34" i="285"/>
  <c r="I34" i="285"/>
  <c r="J34" i="285"/>
  <c r="K34" i="285"/>
  <c r="H35" i="285"/>
  <c r="I35" i="285"/>
  <c r="H36" i="285"/>
  <c r="J36" i="285" s="1"/>
  <c r="I36" i="285"/>
  <c r="H37" i="285"/>
  <c r="I37" i="285"/>
  <c r="H38" i="285"/>
  <c r="I38" i="285"/>
  <c r="H39" i="285"/>
  <c r="H44" i="285" s="1"/>
  <c r="J39" i="285"/>
  <c r="I39" i="285"/>
  <c r="H40" i="285"/>
  <c r="J40" i="285"/>
  <c r="I40" i="285"/>
  <c r="H41" i="285"/>
  <c r="I41" i="285"/>
  <c r="J41" i="285" s="1"/>
  <c r="K41" i="285" s="1"/>
  <c r="H42" i="285"/>
  <c r="I42" i="285"/>
  <c r="J42" i="285"/>
  <c r="K42" i="285"/>
  <c r="H43" i="285"/>
  <c r="J43" i="285" s="1"/>
  <c r="I43" i="285"/>
  <c r="D44" i="285"/>
  <c r="E44" i="285"/>
  <c r="F44" i="285"/>
  <c r="G44" i="285"/>
  <c r="G52" i="285" s="1"/>
  <c r="H45" i="285"/>
  <c r="I45" i="285"/>
  <c r="I51" i="285" s="1"/>
  <c r="H46" i="285"/>
  <c r="J46" i="285" s="1"/>
  <c r="I46" i="285"/>
  <c r="K46" i="285"/>
  <c r="H47" i="285"/>
  <c r="J47" i="285" s="1"/>
  <c r="I47" i="285"/>
  <c r="H48" i="285"/>
  <c r="I48" i="285"/>
  <c r="H49" i="285"/>
  <c r="I49" i="285"/>
  <c r="J49" i="285" s="1"/>
  <c r="K49" i="285" s="1"/>
  <c r="H50" i="285"/>
  <c r="I50" i="285"/>
  <c r="J50" i="285"/>
  <c r="K50" i="285"/>
  <c r="D51" i="285"/>
  <c r="E51" i="285"/>
  <c r="F51" i="285"/>
  <c r="G51" i="285"/>
  <c r="H16" i="284"/>
  <c r="J16" i="284"/>
  <c r="I16" i="284"/>
  <c r="H17" i="284"/>
  <c r="I17" i="284"/>
  <c r="J17" i="284"/>
  <c r="K17" i="284" s="1"/>
  <c r="H18" i="284"/>
  <c r="I18" i="284"/>
  <c r="J18" i="284"/>
  <c r="H19" i="284"/>
  <c r="I19" i="284"/>
  <c r="H20" i="284"/>
  <c r="J20" i="284"/>
  <c r="I20" i="284"/>
  <c r="H21" i="284"/>
  <c r="I21" i="284"/>
  <c r="I22" i="284" s="1"/>
  <c r="J21" i="284"/>
  <c r="K21" i="284" s="1"/>
  <c r="D22" i="284"/>
  <c r="E22" i="284"/>
  <c r="F22" i="284"/>
  <c r="G22" i="284"/>
  <c r="H23" i="284"/>
  <c r="J23" i="284" s="1"/>
  <c r="I23" i="284"/>
  <c r="H24" i="284"/>
  <c r="J24" i="284"/>
  <c r="I24" i="284"/>
  <c r="H25" i="284"/>
  <c r="I25" i="284"/>
  <c r="J25" i="284"/>
  <c r="K25" i="284" s="1"/>
  <c r="H26" i="284"/>
  <c r="I26" i="284"/>
  <c r="I29" i="284" s="1"/>
  <c r="H27" i="284"/>
  <c r="I27" i="284"/>
  <c r="H28" i="284"/>
  <c r="J28" i="284" s="1"/>
  <c r="I28" i="284"/>
  <c r="D29" i="284"/>
  <c r="E29" i="284"/>
  <c r="E52" i="284" s="1"/>
  <c r="F29" i="284"/>
  <c r="G29" i="284"/>
  <c r="H30" i="284"/>
  <c r="J30" i="284"/>
  <c r="I30" i="284"/>
  <c r="H31" i="284"/>
  <c r="I31" i="284"/>
  <c r="J31" i="284" s="1"/>
  <c r="K31" i="284" s="1"/>
  <c r="H32" i="284"/>
  <c r="I32" i="284"/>
  <c r="J32" i="284"/>
  <c r="K32" i="284"/>
  <c r="H33" i="284"/>
  <c r="I33" i="284"/>
  <c r="J33" i="284"/>
  <c r="K33" i="284"/>
  <c r="H34" i="284"/>
  <c r="J34" i="284" s="1"/>
  <c r="I34" i="284"/>
  <c r="H35" i="284"/>
  <c r="J35" i="284" s="1"/>
  <c r="I35" i="284"/>
  <c r="H36" i="284"/>
  <c r="J36" i="284" s="1"/>
  <c r="K36" i="284" s="1"/>
  <c r="I36" i="284"/>
  <c r="H37" i="284"/>
  <c r="I37" i="284"/>
  <c r="J37" i="284"/>
  <c r="K37" i="284" s="1"/>
  <c r="H38" i="284"/>
  <c r="I38" i="284"/>
  <c r="J38" i="284" s="1"/>
  <c r="K38" i="284" s="1"/>
  <c r="H39" i="284"/>
  <c r="H44" i="284" s="1"/>
  <c r="I39" i="284"/>
  <c r="H40" i="284"/>
  <c r="I40" i="284"/>
  <c r="J40" i="284" s="1"/>
  <c r="K40" i="284" s="1"/>
  <c r="H41" i="284"/>
  <c r="I41" i="284"/>
  <c r="J41" i="284" s="1"/>
  <c r="K41" i="284" s="1"/>
  <c r="H42" i="284"/>
  <c r="J42" i="284"/>
  <c r="I42" i="284"/>
  <c r="H43" i="284"/>
  <c r="I43" i="284"/>
  <c r="D44" i="284"/>
  <c r="E44" i="284"/>
  <c r="F44" i="284"/>
  <c r="G44" i="284"/>
  <c r="G52" i="284" s="1"/>
  <c r="H45" i="284"/>
  <c r="J45" i="284" s="1"/>
  <c r="K45" i="284" s="1"/>
  <c r="I45" i="284"/>
  <c r="H46" i="284"/>
  <c r="J46" i="284"/>
  <c r="I46" i="284"/>
  <c r="H47" i="284"/>
  <c r="J47" i="284"/>
  <c r="I47" i="284"/>
  <c r="H48" i="284"/>
  <c r="I48" i="284"/>
  <c r="I51" i="284" s="1"/>
  <c r="J48" i="284"/>
  <c r="K48" i="284" s="1"/>
  <c r="H49" i="284"/>
  <c r="I49" i="284"/>
  <c r="J49" i="284"/>
  <c r="K49" i="284" s="1"/>
  <c r="H50" i="284"/>
  <c r="J50" i="284" s="1"/>
  <c r="I50" i="284"/>
  <c r="D51" i="284"/>
  <c r="D52" i="284"/>
  <c r="E51" i="284"/>
  <c r="F51" i="284"/>
  <c r="F52" i="284" s="1"/>
  <c r="G51" i="284"/>
  <c r="H51" i="284"/>
  <c r="H16" i="283"/>
  <c r="I16" i="283"/>
  <c r="J16" i="283" s="1"/>
  <c r="H17" i="283"/>
  <c r="I17" i="283"/>
  <c r="J17" i="283" s="1"/>
  <c r="K17" i="283" s="1"/>
  <c r="H18" i="283"/>
  <c r="I18" i="283"/>
  <c r="H19" i="283"/>
  <c r="J19" i="283" s="1"/>
  <c r="K19" i="283" s="1"/>
  <c r="I19" i="283"/>
  <c r="H20" i="283"/>
  <c r="J20" i="283" s="1"/>
  <c r="K20" i="283" s="1"/>
  <c r="I20" i="283"/>
  <c r="H21" i="283"/>
  <c r="I21" i="283"/>
  <c r="J21" i="283"/>
  <c r="D22" i="283"/>
  <c r="E22" i="283"/>
  <c r="E52" i="283" s="1"/>
  <c r="F22" i="283"/>
  <c r="G22" i="283"/>
  <c r="H23" i="283"/>
  <c r="H29" i="283" s="1"/>
  <c r="J23" i="283"/>
  <c r="I23" i="283"/>
  <c r="H24" i="283"/>
  <c r="I24" i="283"/>
  <c r="J24" i="283"/>
  <c r="K24" i="283" s="1"/>
  <c r="H25" i="283"/>
  <c r="I25" i="283"/>
  <c r="J25" i="283"/>
  <c r="H26" i="283"/>
  <c r="I26" i="283"/>
  <c r="H27" i="283"/>
  <c r="I27" i="283"/>
  <c r="H28" i="283"/>
  <c r="I28" i="283"/>
  <c r="D29" i="283"/>
  <c r="D52" i="283" s="1"/>
  <c r="E29" i="283"/>
  <c r="F29" i="283"/>
  <c r="G29" i="283"/>
  <c r="G52" i="283" s="1"/>
  <c r="I29" i="283"/>
  <c r="H30" i="283"/>
  <c r="I30" i="283"/>
  <c r="H31" i="283"/>
  <c r="J31" i="283"/>
  <c r="I31" i="283"/>
  <c r="H32" i="283"/>
  <c r="I32" i="283"/>
  <c r="J32" i="283"/>
  <c r="K32" i="283" s="1"/>
  <c r="H33" i="283"/>
  <c r="I33" i="283"/>
  <c r="J33" i="283"/>
  <c r="H34" i="283"/>
  <c r="I34" i="283"/>
  <c r="J34" i="283" s="1"/>
  <c r="K34" i="283" s="1"/>
  <c r="H35" i="283"/>
  <c r="I35" i="283"/>
  <c r="H36" i="283"/>
  <c r="I36" i="283"/>
  <c r="H37" i="283"/>
  <c r="J37" i="283" s="1"/>
  <c r="I37" i="283"/>
  <c r="H38" i="283"/>
  <c r="I38" i="283"/>
  <c r="J38" i="283" s="1"/>
  <c r="K38" i="283" s="1"/>
  <c r="H39" i="283"/>
  <c r="I39" i="283"/>
  <c r="J39" i="283" s="1"/>
  <c r="K39" i="283" s="1"/>
  <c r="H40" i="283"/>
  <c r="J40" i="283" s="1"/>
  <c r="K40" i="283" s="1"/>
  <c r="I40" i="283"/>
  <c r="H41" i="283"/>
  <c r="I41" i="283"/>
  <c r="H42" i="283"/>
  <c r="J42" i="283"/>
  <c r="I42" i="283"/>
  <c r="H43" i="283"/>
  <c r="I43" i="283"/>
  <c r="J43" i="283" s="1"/>
  <c r="K43" i="283" s="1"/>
  <c r="D44" i="283"/>
  <c r="E44" i="283"/>
  <c r="F44" i="283"/>
  <c r="G44" i="283"/>
  <c r="H45" i="283"/>
  <c r="I45" i="283"/>
  <c r="J45" i="283"/>
  <c r="H46" i="283"/>
  <c r="I46" i="283"/>
  <c r="H47" i="283"/>
  <c r="J47" i="283"/>
  <c r="I47" i="283"/>
  <c r="H48" i="283"/>
  <c r="I48" i="283"/>
  <c r="J48" i="283"/>
  <c r="K48" i="283" s="1"/>
  <c r="H49" i="283"/>
  <c r="J49" i="283" s="1"/>
  <c r="I49" i="283"/>
  <c r="H50" i="283"/>
  <c r="J50" i="283"/>
  <c r="I50" i="283"/>
  <c r="D51" i="283"/>
  <c r="E51" i="283"/>
  <c r="F51" i="283"/>
  <c r="F52" i="283" s="1"/>
  <c r="G51" i="283"/>
  <c r="H16" i="282"/>
  <c r="J16" i="282" s="1"/>
  <c r="I16" i="282"/>
  <c r="H17" i="282"/>
  <c r="I17" i="282"/>
  <c r="H18" i="282"/>
  <c r="J18" i="282" s="1"/>
  <c r="K18" i="282" s="1"/>
  <c r="I18" i="282"/>
  <c r="I22" i="282" s="1"/>
  <c r="I52" i="282" s="1"/>
  <c r="H19" i="282"/>
  <c r="I19" i="282"/>
  <c r="J19" i="282"/>
  <c r="K19" i="282" s="1"/>
  <c r="H20" i="282"/>
  <c r="I20" i="282"/>
  <c r="J20" i="282" s="1"/>
  <c r="K20" i="282" s="1"/>
  <c r="H21" i="282"/>
  <c r="I21" i="282"/>
  <c r="J21" i="282" s="1"/>
  <c r="K21" i="282" s="1"/>
  <c r="D22" i="282"/>
  <c r="D52" i="282" s="1"/>
  <c r="E22" i="282"/>
  <c r="F22" i="282"/>
  <c r="G22" i="282"/>
  <c r="H23" i="282"/>
  <c r="I23" i="282"/>
  <c r="J23" i="282"/>
  <c r="K23" i="282"/>
  <c r="H24" i="282"/>
  <c r="I24" i="282"/>
  <c r="J24" i="282" s="1"/>
  <c r="H25" i="282"/>
  <c r="I25" i="282"/>
  <c r="J25" i="282" s="1"/>
  <c r="K25" i="282" s="1"/>
  <c r="H26" i="282"/>
  <c r="J26" i="282" s="1"/>
  <c r="K26" i="282" s="1"/>
  <c r="I26" i="282"/>
  <c r="H27" i="282"/>
  <c r="J27" i="282" s="1"/>
  <c r="K27" i="282" s="1"/>
  <c r="I27" i="282"/>
  <c r="H28" i="282"/>
  <c r="I28" i="282"/>
  <c r="I29" i="282" s="1"/>
  <c r="D29" i="282"/>
  <c r="E29" i="282"/>
  <c r="F29" i="282"/>
  <c r="G29" i="282"/>
  <c r="G52" i="282" s="1"/>
  <c r="H30" i="282"/>
  <c r="I30" i="282"/>
  <c r="J30" i="282"/>
  <c r="K30" i="282" s="1"/>
  <c r="H31" i="282"/>
  <c r="I31" i="282"/>
  <c r="J31" i="282"/>
  <c r="K31" i="282" s="1"/>
  <c r="H32" i="282"/>
  <c r="I32" i="282"/>
  <c r="J32" i="282"/>
  <c r="H33" i="282"/>
  <c r="J33" i="282"/>
  <c r="I33" i="282"/>
  <c r="H34" i="282"/>
  <c r="J34" i="282" s="1"/>
  <c r="K34" i="282" s="1"/>
  <c r="I34" i="282"/>
  <c r="H35" i="282"/>
  <c r="I35" i="282"/>
  <c r="J35" i="282" s="1"/>
  <c r="K35" i="282" s="1"/>
  <c r="H36" i="282"/>
  <c r="I36" i="282"/>
  <c r="J36" i="282" s="1"/>
  <c r="K36" i="282" s="1"/>
  <c r="H37" i="282"/>
  <c r="I37" i="282"/>
  <c r="H38" i="282"/>
  <c r="J38" i="282" s="1"/>
  <c r="K38" i="282" s="1"/>
  <c r="I38" i="282"/>
  <c r="H39" i="282"/>
  <c r="J39" i="282" s="1"/>
  <c r="K39" i="282" s="1"/>
  <c r="I39" i="282"/>
  <c r="I44" i="282" s="1"/>
  <c r="H40" i="282"/>
  <c r="I40" i="282"/>
  <c r="J40" i="282"/>
  <c r="H41" i="282"/>
  <c r="I41" i="282"/>
  <c r="H42" i="282"/>
  <c r="J42" i="282" s="1"/>
  <c r="K42" i="282" s="1"/>
  <c r="I42" i="282"/>
  <c r="H43" i="282"/>
  <c r="I43" i="282"/>
  <c r="D44" i="282"/>
  <c r="E44" i="282"/>
  <c r="F44" i="282"/>
  <c r="G44" i="282"/>
  <c r="H45" i="282"/>
  <c r="I45" i="282"/>
  <c r="H46" i="282"/>
  <c r="J46" i="282" s="1"/>
  <c r="K46" i="282" s="1"/>
  <c r="I46" i="282"/>
  <c r="H47" i="282"/>
  <c r="I47" i="282"/>
  <c r="H48" i="282"/>
  <c r="I48" i="282"/>
  <c r="H49" i="282"/>
  <c r="J49" i="282" s="1"/>
  <c r="K49" i="282" s="1"/>
  <c r="I49" i="282"/>
  <c r="H50" i="282"/>
  <c r="J50" i="282"/>
  <c r="I50" i="282"/>
  <c r="D51" i="282"/>
  <c r="E51" i="282"/>
  <c r="F51" i="282"/>
  <c r="F52" i="282" s="1"/>
  <c r="G51" i="282"/>
  <c r="E52" i="282"/>
  <c r="H16" i="281"/>
  <c r="J16" i="281" s="1"/>
  <c r="I16" i="281"/>
  <c r="H17" i="281"/>
  <c r="J17" i="281" s="1"/>
  <c r="K17" i="281" s="1"/>
  <c r="I17" i="281"/>
  <c r="H18" i="281"/>
  <c r="J18" i="281" s="1"/>
  <c r="K18" i="281" s="1"/>
  <c r="I18" i="281"/>
  <c r="I22" i="281" s="1"/>
  <c r="I52" i="281" s="1"/>
  <c r="H19" i="281"/>
  <c r="J19" i="281" s="1"/>
  <c r="K19" i="281" s="1"/>
  <c r="I19" i="281"/>
  <c r="H20" i="281"/>
  <c r="I20" i="281"/>
  <c r="J20" i="281" s="1"/>
  <c r="K20" i="281" s="1"/>
  <c r="H21" i="281"/>
  <c r="I21" i="281"/>
  <c r="J21" i="281" s="1"/>
  <c r="K21" i="281" s="1"/>
  <c r="D22" i="281"/>
  <c r="D52" i="281" s="1"/>
  <c r="E22" i="281"/>
  <c r="F22" i="281"/>
  <c r="F52" i="281"/>
  <c r="G22" i="281"/>
  <c r="H23" i="281"/>
  <c r="I23" i="281"/>
  <c r="J23" i="281"/>
  <c r="H24" i="281"/>
  <c r="H29" i="281" s="1"/>
  <c r="I24" i="281"/>
  <c r="H25" i="281"/>
  <c r="J25" i="281"/>
  <c r="I25" i="281"/>
  <c r="H26" i="281"/>
  <c r="I26" i="281"/>
  <c r="J26" i="281"/>
  <c r="K26" i="281" s="1"/>
  <c r="H27" i="281"/>
  <c r="I27" i="281"/>
  <c r="J27" i="281"/>
  <c r="K27" i="281" s="1"/>
  <c r="H28" i="281"/>
  <c r="I28" i="281"/>
  <c r="J28" i="281" s="1"/>
  <c r="D29" i="281"/>
  <c r="E29" i="281"/>
  <c r="F29" i="281"/>
  <c r="G29" i="281"/>
  <c r="G52" i="281"/>
  <c r="H30" i="281"/>
  <c r="I30" i="281"/>
  <c r="J30" i="281"/>
  <c r="K30" i="281"/>
  <c r="H31" i="281"/>
  <c r="I31" i="281"/>
  <c r="J31" i="281"/>
  <c r="H32" i="281"/>
  <c r="J32" i="281" s="1"/>
  <c r="K32" i="281" s="1"/>
  <c r="I32" i="281"/>
  <c r="H33" i="281"/>
  <c r="J33" i="281"/>
  <c r="K33" i="281" s="1"/>
  <c r="I33" i="281"/>
  <c r="H34" i="281"/>
  <c r="I34" i="281"/>
  <c r="J34" i="281"/>
  <c r="K34" i="281" s="1"/>
  <c r="H35" i="281"/>
  <c r="I35" i="281"/>
  <c r="J35" i="281"/>
  <c r="H36" i="281"/>
  <c r="I36" i="281"/>
  <c r="J36" i="281" s="1"/>
  <c r="K36" i="281" s="1"/>
  <c r="H37" i="281"/>
  <c r="J37" i="281" s="1"/>
  <c r="K37" i="281" s="1"/>
  <c r="I37" i="281"/>
  <c r="H38" i="281"/>
  <c r="J38" i="281" s="1"/>
  <c r="I38" i="281"/>
  <c r="H39" i="281"/>
  <c r="J39" i="281" s="1"/>
  <c r="K39" i="281" s="1"/>
  <c r="I39" i="281"/>
  <c r="H40" i="281"/>
  <c r="I40" i="281"/>
  <c r="J40" i="281" s="1"/>
  <c r="K40" i="281" s="1"/>
  <c r="H41" i="281"/>
  <c r="I41" i="281"/>
  <c r="J41" i="281" s="1"/>
  <c r="K41" i="281" s="1"/>
  <c r="H42" i="281"/>
  <c r="H44" i="281" s="1"/>
  <c r="I42" i="281"/>
  <c r="H43" i="281"/>
  <c r="J43" i="281" s="1"/>
  <c r="K43" i="281" s="1"/>
  <c r="I43" i="281"/>
  <c r="D44" i="281"/>
  <c r="E44" i="281"/>
  <c r="E52" i="281" s="1"/>
  <c r="F44" i="281"/>
  <c r="G44" i="281"/>
  <c r="H45" i="281"/>
  <c r="J45" i="281" s="1"/>
  <c r="I45" i="281"/>
  <c r="H46" i="281"/>
  <c r="J46" i="281" s="1"/>
  <c r="K46" i="281" s="1"/>
  <c r="I46" i="281"/>
  <c r="H47" i="281"/>
  <c r="J47" i="281" s="1"/>
  <c r="K47" i="281" s="1"/>
  <c r="I47" i="281"/>
  <c r="H48" i="281"/>
  <c r="I48" i="281"/>
  <c r="J48" i="281" s="1"/>
  <c r="K48" i="281" s="1"/>
  <c r="H49" i="281"/>
  <c r="I49" i="281"/>
  <c r="J49" i="281" s="1"/>
  <c r="K49" i="281" s="1"/>
  <c r="H50" i="281"/>
  <c r="J50" i="281" s="1"/>
  <c r="K50" i="281" s="1"/>
  <c r="I50" i="281"/>
  <c r="D51" i="281"/>
  <c r="E51" i="281"/>
  <c r="F51" i="281"/>
  <c r="G51" i="281"/>
  <c r="I51" i="281"/>
  <c r="K23" i="284"/>
  <c r="K31" i="287"/>
  <c r="K27" i="288"/>
  <c r="K26" i="289"/>
  <c r="K49" i="290"/>
  <c r="K32" i="290"/>
  <c r="K24" i="290"/>
  <c r="K35" i="281"/>
  <c r="K30" i="288"/>
  <c r="K31" i="281"/>
  <c r="K23" i="281"/>
  <c r="K40" i="282"/>
  <c r="K45" i="283"/>
  <c r="K33" i="283"/>
  <c r="K47" i="284"/>
  <c r="K28" i="284"/>
  <c r="K18" i="284"/>
  <c r="K36" i="285"/>
  <c r="K16" i="285"/>
  <c r="J22" i="285"/>
  <c r="K50" i="286"/>
  <c r="L40" i="286"/>
  <c r="K40" i="286"/>
  <c r="K30" i="286"/>
  <c r="K26" i="286"/>
  <c r="K49" i="287"/>
  <c r="K43" i="287"/>
  <c r="K37" i="287"/>
  <c r="K23" i="287"/>
  <c r="L23" i="287"/>
  <c r="J29" i="287"/>
  <c r="K19" i="287"/>
  <c r="L19" i="287"/>
  <c r="K42" i="288"/>
  <c r="K40" i="288"/>
  <c r="K35" i="288"/>
  <c r="K28" i="288"/>
  <c r="K23" i="288"/>
  <c r="K19" i="288"/>
  <c r="K50" i="289"/>
  <c r="K48" i="289"/>
  <c r="K42" i="289"/>
  <c r="K40" i="289"/>
  <c r="J29" i="289"/>
  <c r="K23" i="289"/>
  <c r="K20" i="289"/>
  <c r="K40" i="290"/>
  <c r="K23" i="283"/>
  <c r="K34" i="284"/>
  <c r="K34" i="286"/>
  <c r="K20" i="286"/>
  <c r="K50" i="288"/>
  <c r="K31" i="289"/>
  <c r="K25" i="281"/>
  <c r="K33" i="282"/>
  <c r="K47" i="283"/>
  <c r="K42" i="283"/>
  <c r="K25" i="283"/>
  <c r="K21" i="283"/>
  <c r="K42" i="284"/>
  <c r="K35" i="284"/>
  <c r="K24" i="284"/>
  <c r="K20" i="284"/>
  <c r="K47" i="285"/>
  <c r="K40" i="285"/>
  <c r="K31" i="285"/>
  <c r="K20" i="285"/>
  <c r="K46" i="286"/>
  <c r="K42" i="286"/>
  <c r="L42" i="286"/>
  <c r="K36" i="286"/>
  <c r="K33" i="286"/>
  <c r="K21" i="286"/>
  <c r="L21" i="286"/>
  <c r="J51" i="287"/>
  <c r="K45" i="287"/>
  <c r="K39" i="287"/>
  <c r="K33" i="287"/>
  <c r="K30" i="287"/>
  <c r="K26" i="287"/>
  <c r="L26" i="287"/>
  <c r="K48" i="288"/>
  <c r="K38" i="288"/>
  <c r="K36" i="288"/>
  <c r="K31" i="288"/>
  <c r="K24" i="288"/>
  <c r="K20" i="288"/>
  <c r="K18" i="288"/>
  <c r="K47" i="289"/>
  <c r="K39" i="289"/>
  <c r="K32" i="289"/>
  <c r="K25" i="290"/>
  <c r="K37" i="283"/>
  <c r="K39" i="285"/>
  <c r="K19" i="285"/>
  <c r="L24" i="286"/>
  <c r="K24" i="286"/>
  <c r="K50" i="287"/>
  <c r="K38" i="287"/>
  <c r="K27" i="287"/>
  <c r="K17" i="287"/>
  <c r="K47" i="288"/>
  <c r="K50" i="282"/>
  <c r="K32" i="282"/>
  <c r="K50" i="283"/>
  <c r="K31" i="283"/>
  <c r="K46" i="284"/>
  <c r="K30" i="284"/>
  <c r="K16" i="284"/>
  <c r="K43" i="285"/>
  <c r="K28" i="285"/>
  <c r="K49" i="286"/>
  <c r="L49" i="286"/>
  <c r="K38" i="286"/>
  <c r="K32" i="286"/>
  <c r="K28" i="286"/>
  <c r="K25" i="286"/>
  <c r="K16" i="286"/>
  <c r="K47" i="287"/>
  <c r="K42" i="287"/>
  <c r="K35" i="287"/>
  <c r="K25" i="287"/>
  <c r="K21" i="287"/>
  <c r="K18" i="287"/>
  <c r="K43" i="288"/>
  <c r="K34" i="288"/>
  <c r="K32" i="288"/>
  <c r="K30" i="289"/>
  <c r="K24" i="289"/>
  <c r="K19" i="289"/>
  <c r="K41" i="290"/>
  <c r="K35" i="290"/>
  <c r="K33" i="290"/>
  <c r="K31" i="290"/>
  <c r="K27" i="290"/>
  <c r="I51" i="282"/>
  <c r="I29" i="281"/>
  <c r="J24" i="281"/>
  <c r="H22" i="281"/>
  <c r="H51" i="282"/>
  <c r="J41" i="282"/>
  <c r="J17" i="282"/>
  <c r="I51" i="283"/>
  <c r="J46" i="283"/>
  <c r="H44" i="283"/>
  <c r="J26" i="283"/>
  <c r="J39" i="284"/>
  <c r="H29" i="284"/>
  <c r="J19" i="284"/>
  <c r="J22" i="284"/>
  <c r="J48" i="285"/>
  <c r="J24" i="285"/>
  <c r="H22" i="285"/>
  <c r="H51" i="286"/>
  <c r="J41" i="286"/>
  <c r="J44" i="286" s="1"/>
  <c r="J29" i="286"/>
  <c r="J17" i="286"/>
  <c r="J22" i="286" s="1"/>
  <c r="I51" i="287"/>
  <c r="J46" i="287"/>
  <c r="H44" i="287"/>
  <c r="L28" i="287"/>
  <c r="J22" i="287"/>
  <c r="L20" i="287"/>
  <c r="J39" i="288"/>
  <c r="H29" i="288"/>
  <c r="J45" i="289"/>
  <c r="H51" i="289"/>
  <c r="I51" i="290"/>
  <c r="K20" i="290"/>
  <c r="K49" i="291"/>
  <c r="K45" i="291"/>
  <c r="K42" i="291"/>
  <c r="K38" i="291"/>
  <c r="K31" i="291"/>
  <c r="K27" i="291"/>
  <c r="K18" i="291"/>
  <c r="K47" i="292"/>
  <c r="K35" i="292"/>
  <c r="K28" i="292"/>
  <c r="K18" i="293"/>
  <c r="K36" i="294"/>
  <c r="K31" i="294"/>
  <c r="K21" i="294"/>
  <c r="I44" i="281"/>
  <c r="J41" i="283"/>
  <c r="I22" i="283"/>
  <c r="J26" i="284"/>
  <c r="J48" i="286"/>
  <c r="I29" i="286"/>
  <c r="I52" i="286"/>
  <c r="J41" i="287"/>
  <c r="I22" i="287"/>
  <c r="I51" i="288"/>
  <c r="J22" i="288"/>
  <c r="J41" i="289"/>
  <c r="J44" i="289" s="1"/>
  <c r="J25" i="289"/>
  <c r="J21" i="289"/>
  <c r="I22" i="289"/>
  <c r="J46" i="290"/>
  <c r="J42" i="290"/>
  <c r="J26" i="290"/>
  <c r="J29" i="290"/>
  <c r="H22" i="290"/>
  <c r="H52" i="290" s="1"/>
  <c r="D52" i="290"/>
  <c r="L17" i="290"/>
  <c r="K17" i="290"/>
  <c r="K41" i="291"/>
  <c r="K37" i="291"/>
  <c r="K35" i="291"/>
  <c r="K20" i="291"/>
  <c r="K39" i="292"/>
  <c r="K32" i="292"/>
  <c r="K34" i="294"/>
  <c r="K33" i="294"/>
  <c r="G52" i="289"/>
  <c r="L39" i="290"/>
  <c r="J38" i="290"/>
  <c r="H44" i="290"/>
  <c r="K21" i="290"/>
  <c r="I51" i="291"/>
  <c r="H44" i="291"/>
  <c r="H52" i="291" s="1"/>
  <c r="J39" i="291"/>
  <c r="K30" i="291"/>
  <c r="K26" i="291"/>
  <c r="K43" i="292"/>
  <c r="K36" i="292"/>
  <c r="K27" i="292"/>
  <c r="K16" i="292"/>
  <c r="L16" i="292"/>
  <c r="K36" i="293"/>
  <c r="K21" i="293"/>
  <c r="K49" i="294"/>
  <c r="K48" i="294"/>
  <c r="K46" i="294"/>
  <c r="J45" i="294"/>
  <c r="H51" i="294"/>
  <c r="K39" i="294"/>
  <c r="K30" i="294"/>
  <c r="K26" i="294"/>
  <c r="J25" i="294"/>
  <c r="K18" i="294"/>
  <c r="H51" i="281"/>
  <c r="I29" i="288"/>
  <c r="H22" i="288"/>
  <c r="J49" i="289"/>
  <c r="I44" i="289"/>
  <c r="K35" i="289"/>
  <c r="J33" i="289"/>
  <c r="I29" i="289"/>
  <c r="J45" i="290"/>
  <c r="K36" i="290"/>
  <c r="J34" i="290"/>
  <c r="I29" i="290"/>
  <c r="K16" i="290"/>
  <c r="J22" i="290"/>
  <c r="J50" i="291"/>
  <c r="J46" i="291"/>
  <c r="I44" i="291"/>
  <c r="K34" i="291"/>
  <c r="K23" i="291"/>
  <c r="K40" i="292"/>
  <c r="K31" i="292"/>
  <c r="K20" i="292"/>
  <c r="K32" i="293"/>
  <c r="K42" i="294"/>
  <c r="J35" i="294"/>
  <c r="H22" i="294"/>
  <c r="H29" i="291"/>
  <c r="J19" i="291"/>
  <c r="L50" i="292"/>
  <c r="J48" i="292"/>
  <c r="L42" i="292"/>
  <c r="L26" i="292"/>
  <c r="J24" i="292"/>
  <c r="H22" i="292"/>
  <c r="L18" i="292"/>
  <c r="D51" i="293"/>
  <c r="I50" i="293"/>
  <c r="J50" i="293"/>
  <c r="I49" i="305"/>
  <c r="H47" i="293"/>
  <c r="I46" i="293"/>
  <c r="F51" i="305"/>
  <c r="I45" i="305"/>
  <c r="G44" i="293"/>
  <c r="H43" i="293"/>
  <c r="H43" i="305"/>
  <c r="J43" i="305"/>
  <c r="I42" i="293"/>
  <c r="J42" i="293"/>
  <c r="I41" i="305"/>
  <c r="H39" i="293"/>
  <c r="H39" i="305"/>
  <c r="J39" i="305"/>
  <c r="I38" i="293"/>
  <c r="I37" i="305"/>
  <c r="H35" i="293"/>
  <c r="H35" i="305"/>
  <c r="J35" i="305" s="1"/>
  <c r="I34" i="293"/>
  <c r="J34" i="293"/>
  <c r="I33" i="305"/>
  <c r="J33" i="305" s="1"/>
  <c r="H31" i="293"/>
  <c r="J31" i="293"/>
  <c r="H31" i="305"/>
  <c r="I30" i="293"/>
  <c r="J30" i="293" s="1"/>
  <c r="H27" i="293"/>
  <c r="H27" i="305"/>
  <c r="I26" i="293"/>
  <c r="I25" i="305"/>
  <c r="H23" i="293"/>
  <c r="H23" i="305"/>
  <c r="I21" i="305"/>
  <c r="G20" i="305"/>
  <c r="G20" i="295"/>
  <c r="D19" i="305"/>
  <c r="D19" i="295"/>
  <c r="E18" i="305"/>
  <c r="E18" i="295"/>
  <c r="F17" i="305"/>
  <c r="F17" i="295"/>
  <c r="G16" i="305"/>
  <c r="G16" i="295"/>
  <c r="E51" i="294"/>
  <c r="I43" i="294"/>
  <c r="I44" i="294"/>
  <c r="G29" i="294"/>
  <c r="G50" i="295"/>
  <c r="I50" i="295" s="1"/>
  <c r="D49" i="295"/>
  <c r="E48" i="295"/>
  <c r="F47" i="295"/>
  <c r="G46" i="295"/>
  <c r="D45" i="295"/>
  <c r="F43" i="295"/>
  <c r="G42" i="295"/>
  <c r="D41" i="295"/>
  <c r="E40" i="295"/>
  <c r="F39" i="295"/>
  <c r="G38" i="295"/>
  <c r="G44" i="295" s="1"/>
  <c r="D37" i="295"/>
  <c r="E36" i="295"/>
  <c r="F35" i="295"/>
  <c r="G34" i="295"/>
  <c r="D33" i="295"/>
  <c r="D32" i="295"/>
  <c r="E30" i="295"/>
  <c r="G28" i="295"/>
  <c r="D23" i="295"/>
  <c r="F21" i="295"/>
  <c r="J49" i="298"/>
  <c r="K34" i="296"/>
  <c r="K49" i="297"/>
  <c r="J51" i="292"/>
  <c r="G51" i="293"/>
  <c r="J50" i="305"/>
  <c r="I49" i="293"/>
  <c r="I45" i="293"/>
  <c r="F44" i="293"/>
  <c r="I41" i="293"/>
  <c r="H38" i="305"/>
  <c r="I37" i="293"/>
  <c r="J37" i="293"/>
  <c r="I33" i="293"/>
  <c r="J33" i="293" s="1"/>
  <c r="D30" i="305"/>
  <c r="H30" i="305"/>
  <c r="D30" i="295"/>
  <c r="H30" i="295" s="1"/>
  <c r="E29" i="293"/>
  <c r="F28" i="305"/>
  <c r="I28" i="305"/>
  <c r="F28" i="295"/>
  <c r="G27" i="305"/>
  <c r="G27" i="295"/>
  <c r="I27" i="295" s="1"/>
  <c r="D26" i="305"/>
  <c r="H26" i="305" s="1"/>
  <c r="D26" i="295"/>
  <c r="I25" i="293"/>
  <c r="J25" i="293" s="1"/>
  <c r="E25" i="305"/>
  <c r="E25" i="295"/>
  <c r="F24" i="305"/>
  <c r="I24" i="305"/>
  <c r="F24" i="295"/>
  <c r="G23" i="305"/>
  <c r="G23" i="295"/>
  <c r="E21" i="305"/>
  <c r="E21" i="295"/>
  <c r="F20" i="305"/>
  <c r="I20" i="305"/>
  <c r="F20" i="295"/>
  <c r="I20" i="295" s="1"/>
  <c r="G19" i="305"/>
  <c r="G19" i="295"/>
  <c r="D18" i="305"/>
  <c r="H18" i="305" s="1"/>
  <c r="D18" i="295"/>
  <c r="H18" i="295"/>
  <c r="E17" i="305"/>
  <c r="E17" i="295"/>
  <c r="F16" i="305"/>
  <c r="F16" i="295"/>
  <c r="F50" i="295"/>
  <c r="G49" i="295"/>
  <c r="D48" i="295"/>
  <c r="H48" i="295" s="1"/>
  <c r="E47" i="295"/>
  <c r="F46" i="295"/>
  <c r="I46" i="295"/>
  <c r="G45" i="295"/>
  <c r="E43" i="295"/>
  <c r="F42" i="295"/>
  <c r="I42" i="295"/>
  <c r="G41" i="295"/>
  <c r="D40" i="295"/>
  <c r="H40" i="295"/>
  <c r="E39" i="295"/>
  <c r="F38" i="295"/>
  <c r="G37" i="295"/>
  <c r="D36" i="295"/>
  <c r="H36" i="295"/>
  <c r="E35" i="295"/>
  <c r="F34" i="295"/>
  <c r="I34" i="295"/>
  <c r="G33" i="295"/>
  <c r="G31" i="295"/>
  <c r="D28" i="295"/>
  <c r="E27" i="295"/>
  <c r="F26" i="295"/>
  <c r="G25" i="295"/>
  <c r="H48" i="298"/>
  <c r="H46" i="298"/>
  <c r="I33" i="298"/>
  <c r="K35" i="297"/>
  <c r="K33" i="297"/>
  <c r="K18" i="297"/>
  <c r="E32" i="305"/>
  <c r="E32" i="295"/>
  <c r="F31" i="305"/>
  <c r="I31" i="305"/>
  <c r="F31" i="295"/>
  <c r="I31" i="295"/>
  <c r="G30" i="305"/>
  <c r="G30" i="295"/>
  <c r="E28" i="305"/>
  <c r="H28" i="305"/>
  <c r="J28" i="305" s="1"/>
  <c r="E28" i="295"/>
  <c r="F27" i="305"/>
  <c r="I27" i="305"/>
  <c r="J27" i="305" s="1"/>
  <c r="F27" i="295"/>
  <c r="G26" i="305"/>
  <c r="I26" i="305"/>
  <c r="G26" i="295"/>
  <c r="D25" i="305"/>
  <c r="H25" i="305"/>
  <c r="J25" i="305"/>
  <c r="D25" i="295"/>
  <c r="E24" i="305"/>
  <c r="E29" i="305"/>
  <c r="E24" i="295"/>
  <c r="F23" i="305"/>
  <c r="F23" i="295"/>
  <c r="D21" i="305"/>
  <c r="H21" i="305"/>
  <c r="J21" i="305" s="1"/>
  <c r="D21" i="295"/>
  <c r="H21" i="295"/>
  <c r="E20" i="305"/>
  <c r="E20" i="295"/>
  <c r="F19" i="305"/>
  <c r="I19" i="305"/>
  <c r="F19" i="295"/>
  <c r="I19" i="295" s="1"/>
  <c r="G18" i="305"/>
  <c r="G18" i="295"/>
  <c r="D17" i="305"/>
  <c r="H17" i="305" s="1"/>
  <c r="D17" i="295"/>
  <c r="H17" i="295"/>
  <c r="E16" i="305"/>
  <c r="E16" i="295"/>
  <c r="E50" i="295"/>
  <c r="F49" i="295"/>
  <c r="I49" i="295"/>
  <c r="G48" i="295"/>
  <c r="D47" i="295"/>
  <c r="E46" i="295"/>
  <c r="F45" i="295"/>
  <c r="D43" i="295"/>
  <c r="H43" i="295"/>
  <c r="E42" i="295"/>
  <c r="H42" i="295" s="1"/>
  <c r="F41" i="295"/>
  <c r="I41" i="295" s="1"/>
  <c r="G40" i="295"/>
  <c r="D39" i="295"/>
  <c r="H39" i="295"/>
  <c r="E38" i="295"/>
  <c r="F37" i="295"/>
  <c r="I37" i="295"/>
  <c r="G36" i="295"/>
  <c r="I36" i="295" s="1"/>
  <c r="D35" i="295"/>
  <c r="H35" i="295"/>
  <c r="E34" i="295"/>
  <c r="F33" i="295"/>
  <c r="I33" i="295" s="1"/>
  <c r="G32" i="295"/>
  <c r="E31" i="295"/>
  <c r="H31" i="295" s="1"/>
  <c r="J31" i="295" s="1"/>
  <c r="D27" i="295"/>
  <c r="E26" i="295"/>
  <c r="F25" i="295"/>
  <c r="I25" i="295"/>
  <c r="G24" i="295"/>
  <c r="G29" i="295" s="1"/>
  <c r="I49" i="298"/>
  <c r="H45" i="298"/>
  <c r="D51" i="298"/>
  <c r="I43" i="298"/>
  <c r="H40" i="298"/>
  <c r="J40" i="298"/>
  <c r="I37" i="298"/>
  <c r="J37" i="298" s="1"/>
  <c r="H34" i="298"/>
  <c r="K27" i="296"/>
  <c r="J32" i="297"/>
  <c r="J23" i="297"/>
  <c r="J16" i="297"/>
  <c r="I50" i="305"/>
  <c r="H48" i="293"/>
  <c r="J48" i="293"/>
  <c r="H48" i="305"/>
  <c r="J48" i="305"/>
  <c r="I47" i="293"/>
  <c r="I46" i="305"/>
  <c r="G51" i="305"/>
  <c r="I43" i="293"/>
  <c r="I42" i="305"/>
  <c r="H40" i="293"/>
  <c r="J40" i="293"/>
  <c r="H40" i="305"/>
  <c r="I39" i="293"/>
  <c r="F44" i="305"/>
  <c r="I38" i="305"/>
  <c r="H32" i="305"/>
  <c r="J32" i="305" s="1"/>
  <c r="I30" i="305"/>
  <c r="H28" i="293"/>
  <c r="J28" i="293"/>
  <c r="I27" i="293"/>
  <c r="H24" i="293"/>
  <c r="I23" i="293"/>
  <c r="F22" i="293"/>
  <c r="H20" i="293"/>
  <c r="J20" i="293" s="1"/>
  <c r="D20" i="305"/>
  <c r="H20" i="305"/>
  <c r="J20" i="305"/>
  <c r="D20" i="295"/>
  <c r="H20" i="295"/>
  <c r="I19" i="293"/>
  <c r="J19" i="293" s="1"/>
  <c r="E19" i="305"/>
  <c r="E19" i="295"/>
  <c r="F18" i="305"/>
  <c r="I18" i="305"/>
  <c r="F18" i="295"/>
  <c r="I18" i="295" s="1"/>
  <c r="J18" i="295" s="1"/>
  <c r="G17" i="305"/>
  <c r="G17" i="295"/>
  <c r="H16" i="293"/>
  <c r="D16" i="305"/>
  <c r="D16" i="295"/>
  <c r="F51" i="294"/>
  <c r="F52" i="294"/>
  <c r="E44" i="294"/>
  <c r="D50" i="295"/>
  <c r="E49" i="295"/>
  <c r="F48" i="295"/>
  <c r="I48" i="295"/>
  <c r="G47" i="295"/>
  <c r="I47" i="295" s="1"/>
  <c r="D46" i="295"/>
  <c r="E45" i="295"/>
  <c r="E51" i="295"/>
  <c r="G43" i="295"/>
  <c r="D42" i="295"/>
  <c r="E41" i="295"/>
  <c r="F40" i="295"/>
  <c r="I40" i="295" s="1"/>
  <c r="G39" i="295"/>
  <c r="D38" i="295"/>
  <c r="E37" i="295"/>
  <c r="F36" i="295"/>
  <c r="G35" i="295"/>
  <c r="D34" i="295"/>
  <c r="H34" i="295" s="1"/>
  <c r="E33" i="295"/>
  <c r="F32" i="295"/>
  <c r="I32" i="295"/>
  <c r="D31" i="295"/>
  <c r="F30" i="295"/>
  <c r="I30" i="295" s="1"/>
  <c r="D24" i="295"/>
  <c r="H24" i="295"/>
  <c r="E23" i="295"/>
  <c r="E29" i="295" s="1"/>
  <c r="G21" i="295"/>
  <c r="H50" i="298"/>
  <c r="I48" i="298"/>
  <c r="I47" i="298"/>
  <c r="G51" i="298"/>
  <c r="I41" i="298"/>
  <c r="H38" i="298"/>
  <c r="I36" i="298"/>
  <c r="J36" i="298"/>
  <c r="I35" i="298"/>
  <c r="K24" i="296"/>
  <c r="J21" i="298"/>
  <c r="J47" i="297"/>
  <c r="J43" i="297"/>
  <c r="I44" i="297"/>
  <c r="J36" i="297"/>
  <c r="J27" i="297"/>
  <c r="K26" i="297"/>
  <c r="J20" i="297"/>
  <c r="G51" i="296"/>
  <c r="H50" i="296"/>
  <c r="J50" i="296"/>
  <c r="I49" i="296"/>
  <c r="H46" i="296"/>
  <c r="J46" i="296"/>
  <c r="I45" i="296"/>
  <c r="F44" i="296"/>
  <c r="H42" i="296"/>
  <c r="J42" i="296"/>
  <c r="I41" i="296"/>
  <c r="J41" i="296"/>
  <c r="I37" i="296"/>
  <c r="J37" i="296"/>
  <c r="I33" i="296"/>
  <c r="I32" i="298"/>
  <c r="H30" i="298"/>
  <c r="J30" i="298" s="1"/>
  <c r="E29" i="296"/>
  <c r="I28" i="298"/>
  <c r="H26" i="298"/>
  <c r="I25" i="296"/>
  <c r="F50" i="298"/>
  <c r="I50" i="298"/>
  <c r="E47" i="298"/>
  <c r="H47" i="298" s="1"/>
  <c r="E51" i="298"/>
  <c r="F46" i="298"/>
  <c r="I46" i="298"/>
  <c r="E43" i="298"/>
  <c r="F42" i="298"/>
  <c r="I42" i="298" s="1"/>
  <c r="J42" i="298" s="1"/>
  <c r="E39" i="298"/>
  <c r="H39" i="298" s="1"/>
  <c r="F38" i="298"/>
  <c r="E35" i="298"/>
  <c r="H35" i="298"/>
  <c r="J35" i="298" s="1"/>
  <c r="E27" i="298"/>
  <c r="H27" i="298"/>
  <c r="J27" i="298"/>
  <c r="F26" i="298"/>
  <c r="I26" i="298"/>
  <c r="K21" i="300"/>
  <c r="H25" i="298"/>
  <c r="I23" i="298"/>
  <c r="G22" i="296"/>
  <c r="H21" i="296"/>
  <c r="I20" i="296"/>
  <c r="J20" i="296" s="1"/>
  <c r="K20" i="296" s="1"/>
  <c r="H17" i="296"/>
  <c r="H17" i="298"/>
  <c r="J17" i="298"/>
  <c r="I16" i="296"/>
  <c r="E22" i="298"/>
  <c r="G51" i="297"/>
  <c r="H46" i="297"/>
  <c r="I45" i="297"/>
  <c r="F44" i="297"/>
  <c r="H38" i="297"/>
  <c r="E29" i="297"/>
  <c r="E52" i="297" s="1"/>
  <c r="I17" i="297"/>
  <c r="J17" i="297"/>
  <c r="F22" i="298"/>
  <c r="J45" i="299"/>
  <c r="K33" i="300"/>
  <c r="H48" i="296"/>
  <c r="J48" i="296"/>
  <c r="I47" i="296"/>
  <c r="J47" i="296"/>
  <c r="I43" i="296"/>
  <c r="J43" i="296"/>
  <c r="H40" i="296"/>
  <c r="I39" i="296"/>
  <c r="J39" i="296" s="1"/>
  <c r="K39" i="296" s="1"/>
  <c r="H36" i="296"/>
  <c r="I35" i="296"/>
  <c r="J35" i="296" s="1"/>
  <c r="H32" i="296"/>
  <c r="J32" i="296" s="1"/>
  <c r="I31" i="296"/>
  <c r="J31" i="296"/>
  <c r="I19" i="296"/>
  <c r="H16" i="298"/>
  <c r="D22" i="298"/>
  <c r="I24" i="297"/>
  <c r="J24" i="297"/>
  <c r="G22" i="297"/>
  <c r="F34" i="298"/>
  <c r="I34" i="298" s="1"/>
  <c r="J34" i="298" s="1"/>
  <c r="E31" i="298"/>
  <c r="H31" i="298" s="1"/>
  <c r="F30" i="298"/>
  <c r="I30" i="298"/>
  <c r="K49" i="300"/>
  <c r="D51" i="296"/>
  <c r="G44" i="296"/>
  <c r="I25" i="298"/>
  <c r="J25" i="298" s="1"/>
  <c r="H23" i="296"/>
  <c r="H23" i="298"/>
  <c r="D29" i="298"/>
  <c r="E22" i="296"/>
  <c r="H19" i="296"/>
  <c r="H19" i="298"/>
  <c r="I18" i="296"/>
  <c r="J18" i="296" s="1"/>
  <c r="I17" i="298"/>
  <c r="G22" i="298"/>
  <c r="F29" i="298"/>
  <c r="G51" i="299"/>
  <c r="I50" i="301"/>
  <c r="J50" i="301" s="1"/>
  <c r="F47" i="301"/>
  <c r="I47" i="301"/>
  <c r="I47" i="299"/>
  <c r="J47" i="299" s="1"/>
  <c r="F39" i="301"/>
  <c r="I39" i="301"/>
  <c r="I39" i="299"/>
  <c r="J39" i="299" s="1"/>
  <c r="H37" i="299"/>
  <c r="H37" i="301"/>
  <c r="E32" i="301"/>
  <c r="H32" i="301" s="1"/>
  <c r="J32" i="301" s="1"/>
  <c r="H32" i="299"/>
  <c r="J32" i="299" s="1"/>
  <c r="G30" i="301"/>
  <c r="I30" i="301"/>
  <c r="I30" i="299"/>
  <c r="J30" i="299" s="1"/>
  <c r="E24" i="301"/>
  <c r="H24" i="301" s="1"/>
  <c r="H24" i="299"/>
  <c r="J21" i="299"/>
  <c r="H21" i="301"/>
  <c r="E16" i="301"/>
  <c r="E22" i="299"/>
  <c r="H16" i="299"/>
  <c r="E51" i="300"/>
  <c r="K37" i="300"/>
  <c r="K30" i="300"/>
  <c r="F51" i="299"/>
  <c r="I50" i="299"/>
  <c r="H49" i="299"/>
  <c r="J49" i="299" s="1"/>
  <c r="H49" i="301"/>
  <c r="F43" i="301"/>
  <c r="I43" i="301" s="1"/>
  <c r="I43" i="299"/>
  <c r="J43" i="299"/>
  <c r="H41" i="299"/>
  <c r="H44" i="299" s="1"/>
  <c r="H41" i="301"/>
  <c r="D38" i="301"/>
  <c r="D44" i="299"/>
  <c r="E36" i="301"/>
  <c r="H36" i="301"/>
  <c r="J36" i="301"/>
  <c r="H36" i="299"/>
  <c r="J36" i="299"/>
  <c r="G34" i="301"/>
  <c r="I34" i="299"/>
  <c r="J34" i="299" s="1"/>
  <c r="I32" i="299"/>
  <c r="E28" i="301"/>
  <c r="H28" i="301"/>
  <c r="H28" i="299"/>
  <c r="G26" i="301"/>
  <c r="I26" i="301"/>
  <c r="I26" i="299"/>
  <c r="J26" i="299" s="1"/>
  <c r="I24" i="299"/>
  <c r="G23" i="301"/>
  <c r="G29" i="299"/>
  <c r="E20" i="301"/>
  <c r="H20" i="301" s="1"/>
  <c r="H20" i="299"/>
  <c r="G18" i="301"/>
  <c r="I18" i="301" s="1"/>
  <c r="I18" i="299"/>
  <c r="I41" i="300"/>
  <c r="J41" i="300"/>
  <c r="F44" i="300"/>
  <c r="J32" i="300"/>
  <c r="I20" i="300"/>
  <c r="J20" i="300" s="1"/>
  <c r="J19" i="300"/>
  <c r="J18" i="300"/>
  <c r="G22" i="300"/>
  <c r="E48" i="301"/>
  <c r="H48" i="301" s="1"/>
  <c r="H48" i="299"/>
  <c r="J48" i="299"/>
  <c r="G46" i="301"/>
  <c r="I46" i="299"/>
  <c r="J46" i="299" s="1"/>
  <c r="E40" i="301"/>
  <c r="H40" i="299"/>
  <c r="J40" i="299" s="1"/>
  <c r="G38" i="301"/>
  <c r="G44" i="301"/>
  <c r="I38" i="299"/>
  <c r="J38" i="299" s="1"/>
  <c r="G44" i="299"/>
  <c r="I34" i="301"/>
  <c r="F31" i="301"/>
  <c r="I31" i="301" s="1"/>
  <c r="I31" i="299"/>
  <c r="J31" i="299"/>
  <c r="I28" i="299"/>
  <c r="F23" i="301"/>
  <c r="F29" i="299"/>
  <c r="I23" i="299"/>
  <c r="I20" i="299"/>
  <c r="J20" i="299" s="1"/>
  <c r="J39" i="300"/>
  <c r="E44" i="300"/>
  <c r="H38" i="300"/>
  <c r="J27" i="300"/>
  <c r="H26" i="300"/>
  <c r="E29" i="300"/>
  <c r="F22" i="300"/>
  <c r="F52" i="300"/>
  <c r="I46" i="301"/>
  <c r="E45" i="301"/>
  <c r="E51" i="301"/>
  <c r="E51" i="299"/>
  <c r="G42" i="301"/>
  <c r="I42" i="301" s="1"/>
  <c r="I42" i="299"/>
  <c r="J42" i="299" s="1"/>
  <c r="K42" i="299" s="1"/>
  <c r="H40" i="301"/>
  <c r="F35" i="301"/>
  <c r="I35" i="301" s="1"/>
  <c r="J35" i="301" s="1"/>
  <c r="K35" i="301" s="1"/>
  <c r="I35" i="299"/>
  <c r="J35" i="299"/>
  <c r="F27" i="301"/>
  <c r="I27" i="301" s="1"/>
  <c r="I27" i="299"/>
  <c r="F19" i="301"/>
  <c r="I19" i="301"/>
  <c r="I19" i="299"/>
  <c r="D17" i="301"/>
  <c r="H17" i="301"/>
  <c r="F16" i="301"/>
  <c r="F22" i="299"/>
  <c r="F52" i="299"/>
  <c r="J46" i="300"/>
  <c r="F51" i="300"/>
  <c r="I45" i="300"/>
  <c r="I51" i="300"/>
  <c r="J34" i="300"/>
  <c r="J28" i="300"/>
  <c r="I24" i="300"/>
  <c r="J24" i="300"/>
  <c r="K24" i="300" s="1"/>
  <c r="J23" i="300"/>
  <c r="D29" i="300"/>
  <c r="K17" i="300"/>
  <c r="H22" i="300"/>
  <c r="D45" i="304"/>
  <c r="D51" i="302"/>
  <c r="F39" i="304"/>
  <c r="I39" i="304"/>
  <c r="I39" i="302"/>
  <c r="J39" i="302" s="1"/>
  <c r="K39" i="302" s="1"/>
  <c r="G38" i="304"/>
  <c r="I38" i="304"/>
  <c r="G44" i="302"/>
  <c r="E28" i="304"/>
  <c r="H28" i="304"/>
  <c r="J28" i="304"/>
  <c r="H28" i="302"/>
  <c r="J28" i="302" s="1"/>
  <c r="K28" i="302" s="1"/>
  <c r="F27" i="304"/>
  <c r="I27" i="304"/>
  <c r="I27" i="302"/>
  <c r="G26" i="304"/>
  <c r="I26" i="304"/>
  <c r="G29" i="302"/>
  <c r="K43" i="303"/>
  <c r="K42" i="303"/>
  <c r="E52" i="300"/>
  <c r="H45" i="300"/>
  <c r="I16" i="300"/>
  <c r="J16" i="300"/>
  <c r="G50" i="304"/>
  <c r="I50" i="304" s="1"/>
  <c r="I50" i="302"/>
  <c r="E36" i="304"/>
  <c r="H36" i="302"/>
  <c r="F35" i="304"/>
  <c r="I35" i="304" s="1"/>
  <c r="J35" i="304" s="1"/>
  <c r="K35" i="304" s="1"/>
  <c r="I35" i="302"/>
  <c r="E24" i="304"/>
  <c r="H24" i="304" s="1"/>
  <c r="H24" i="302"/>
  <c r="F23" i="304"/>
  <c r="F29" i="302"/>
  <c r="I23" i="302"/>
  <c r="K50" i="303"/>
  <c r="F49" i="301"/>
  <c r="I49" i="301"/>
  <c r="G48" i="301"/>
  <c r="D47" i="301"/>
  <c r="H47" i="301"/>
  <c r="J47" i="301"/>
  <c r="E46" i="301"/>
  <c r="H46" i="301" s="1"/>
  <c r="J46" i="301" s="1"/>
  <c r="K46" i="301" s="1"/>
  <c r="F45" i="301"/>
  <c r="D43" i="301"/>
  <c r="H43" i="301" s="1"/>
  <c r="J43" i="301" s="1"/>
  <c r="K43" i="301" s="1"/>
  <c r="E42" i="301"/>
  <c r="H42" i="301" s="1"/>
  <c r="J42" i="301" s="1"/>
  <c r="K42" i="301" s="1"/>
  <c r="F41" i="301"/>
  <c r="I41" i="301"/>
  <c r="G40" i="301"/>
  <c r="I40" i="301" s="1"/>
  <c r="J40" i="301" s="1"/>
  <c r="D39" i="301"/>
  <c r="H39" i="301"/>
  <c r="E38" i="301"/>
  <c r="E44" i="301" s="1"/>
  <c r="F37" i="301"/>
  <c r="I37" i="301"/>
  <c r="G36" i="301"/>
  <c r="I36" i="301" s="1"/>
  <c r="D35" i="301"/>
  <c r="H35" i="301"/>
  <c r="E34" i="301"/>
  <c r="H34" i="301" s="1"/>
  <c r="J34" i="301" s="1"/>
  <c r="K34" i="301" s="1"/>
  <c r="F33" i="301"/>
  <c r="I33" i="301" s="1"/>
  <c r="J33" i="301" s="1"/>
  <c r="K33" i="301" s="1"/>
  <c r="G32" i="301"/>
  <c r="I32" i="301"/>
  <c r="D31" i="301"/>
  <c r="H31" i="301" s="1"/>
  <c r="J31" i="301" s="1"/>
  <c r="E30" i="301"/>
  <c r="H30" i="301"/>
  <c r="J30" i="301" s="1"/>
  <c r="K30" i="301" s="1"/>
  <c r="G28" i="301"/>
  <c r="I28" i="301"/>
  <c r="D27" i="301"/>
  <c r="H27" i="301" s="1"/>
  <c r="J27" i="301" s="1"/>
  <c r="K27" i="301" s="1"/>
  <c r="E26" i="301"/>
  <c r="H26" i="301"/>
  <c r="J26" i="301" s="1"/>
  <c r="K26" i="301" s="1"/>
  <c r="F25" i="301"/>
  <c r="I25" i="301"/>
  <c r="G24" i="301"/>
  <c r="I24" i="301" s="1"/>
  <c r="J24" i="301" s="1"/>
  <c r="D23" i="301"/>
  <c r="F21" i="301"/>
  <c r="I21" i="301"/>
  <c r="G20" i="301"/>
  <c r="I20" i="301" s="1"/>
  <c r="D19" i="301"/>
  <c r="H19" i="301"/>
  <c r="J19" i="301" s="1"/>
  <c r="K19" i="301" s="1"/>
  <c r="E18" i="301"/>
  <c r="H18" i="301" s="1"/>
  <c r="J18" i="301" s="1"/>
  <c r="K18" i="301" s="1"/>
  <c r="F17" i="301"/>
  <c r="I17" i="301"/>
  <c r="G16" i="301"/>
  <c r="H48" i="302"/>
  <c r="J48" i="302"/>
  <c r="E51" i="302"/>
  <c r="F43" i="304"/>
  <c r="I43" i="304" s="1"/>
  <c r="J43" i="304" s="1"/>
  <c r="I43" i="302"/>
  <c r="G42" i="304"/>
  <c r="I42" i="304" s="1"/>
  <c r="I42" i="302"/>
  <c r="E32" i="304"/>
  <c r="H32" i="304" s="1"/>
  <c r="J32" i="304" s="1"/>
  <c r="K32" i="304" s="1"/>
  <c r="H32" i="302"/>
  <c r="J32" i="302"/>
  <c r="K32" i="302" s="1"/>
  <c r="F31" i="304"/>
  <c r="I31" i="304" s="1"/>
  <c r="I31" i="302"/>
  <c r="F17" i="304"/>
  <c r="F22" i="304" s="1"/>
  <c r="F52" i="304" s="1"/>
  <c r="I17" i="302"/>
  <c r="J17" i="302" s="1"/>
  <c r="K17" i="302" s="1"/>
  <c r="F22" i="302"/>
  <c r="K34" i="303"/>
  <c r="F47" i="304"/>
  <c r="I47" i="304"/>
  <c r="I47" i="302"/>
  <c r="G51" i="302"/>
  <c r="G52" i="302"/>
  <c r="I46" i="302"/>
  <c r="D41" i="304"/>
  <c r="H41" i="304"/>
  <c r="J41" i="304" s="1"/>
  <c r="K41" i="304" s="1"/>
  <c r="D44" i="302"/>
  <c r="E40" i="304"/>
  <c r="E44" i="304" s="1"/>
  <c r="H40" i="302"/>
  <c r="J40" i="302" s="1"/>
  <c r="K40" i="302" s="1"/>
  <c r="D21" i="304"/>
  <c r="H21" i="304"/>
  <c r="E20" i="304"/>
  <c r="E22" i="304" s="1"/>
  <c r="H20" i="302"/>
  <c r="F19" i="304"/>
  <c r="I19" i="304" s="1"/>
  <c r="I19" i="302"/>
  <c r="G18" i="304"/>
  <c r="I18" i="304" s="1"/>
  <c r="J18" i="304" s="1"/>
  <c r="K48" i="303"/>
  <c r="H47" i="303"/>
  <c r="E51" i="303"/>
  <c r="D48" i="304"/>
  <c r="H48" i="304"/>
  <c r="J48" i="304"/>
  <c r="K48" i="304" s="1"/>
  <c r="E47" i="304"/>
  <c r="I46" i="304"/>
  <c r="G51" i="304"/>
  <c r="E43" i="304"/>
  <c r="H40" i="304"/>
  <c r="J40" i="304"/>
  <c r="G37" i="304"/>
  <c r="I37" i="304" s="1"/>
  <c r="J37" i="304" s="1"/>
  <c r="K37" i="304" s="1"/>
  <c r="H36" i="304"/>
  <c r="I34" i="304"/>
  <c r="I30" i="304"/>
  <c r="E29" i="304"/>
  <c r="G16" i="304"/>
  <c r="I16" i="302"/>
  <c r="J16" i="302" s="1"/>
  <c r="K16" i="302" s="1"/>
  <c r="F51" i="303"/>
  <c r="F52" i="303"/>
  <c r="I46" i="303"/>
  <c r="J46" i="303" s="1"/>
  <c r="K46" i="303" s="1"/>
  <c r="J45" i="303"/>
  <c r="I41" i="303"/>
  <c r="I44" i="303" s="1"/>
  <c r="G44" i="303"/>
  <c r="I37" i="303"/>
  <c r="J37" i="303"/>
  <c r="K35" i="303"/>
  <c r="K31" i="303"/>
  <c r="D29" i="303"/>
  <c r="E29" i="303"/>
  <c r="E52" i="303" s="1"/>
  <c r="H23" i="303"/>
  <c r="H19" i="303"/>
  <c r="E22" i="303"/>
  <c r="J16" i="303"/>
  <c r="K16" i="303" s="1"/>
  <c r="D22" i="303"/>
  <c r="D52" i="303" s="1"/>
  <c r="H47" i="304"/>
  <c r="J47" i="304"/>
  <c r="H43" i="304"/>
  <c r="H39" i="304"/>
  <c r="I38" i="302"/>
  <c r="H35" i="302"/>
  <c r="H35" i="304"/>
  <c r="I34" i="302"/>
  <c r="I33" i="304"/>
  <c r="J33" i="304"/>
  <c r="H31" i="302"/>
  <c r="J31" i="302" s="1"/>
  <c r="H31" i="304"/>
  <c r="J31" i="304" s="1"/>
  <c r="K31" i="304" s="1"/>
  <c r="I30" i="302"/>
  <c r="H27" i="302"/>
  <c r="J27" i="302" s="1"/>
  <c r="K27" i="302" s="1"/>
  <c r="H27" i="304"/>
  <c r="I26" i="302"/>
  <c r="I25" i="304"/>
  <c r="J25" i="304" s="1"/>
  <c r="K25" i="304" s="1"/>
  <c r="H23" i="302"/>
  <c r="H23" i="304"/>
  <c r="D29" i="304"/>
  <c r="E22" i="302"/>
  <c r="I21" i="304"/>
  <c r="H19" i="302"/>
  <c r="J19" i="302"/>
  <c r="K19" i="302" s="1"/>
  <c r="H19" i="304"/>
  <c r="J19" i="304" s="1"/>
  <c r="K19" i="304" s="1"/>
  <c r="I18" i="302"/>
  <c r="I16" i="304"/>
  <c r="I45" i="303"/>
  <c r="I51" i="303"/>
  <c r="G51" i="303"/>
  <c r="J40" i="303"/>
  <c r="E44" i="303"/>
  <c r="H39" i="303"/>
  <c r="I26" i="303"/>
  <c r="J26" i="303" s="1"/>
  <c r="K26" i="303" s="1"/>
  <c r="F29" i="303"/>
  <c r="I18" i="303"/>
  <c r="J18" i="303" s="1"/>
  <c r="K18" i="303" s="1"/>
  <c r="H50" i="302"/>
  <c r="J50" i="302"/>
  <c r="H50" i="304"/>
  <c r="I49" i="302"/>
  <c r="J49" i="302" s="1"/>
  <c r="K49" i="302" s="1"/>
  <c r="H46" i="302"/>
  <c r="J46" i="302"/>
  <c r="H46" i="304"/>
  <c r="J46" i="304" s="1"/>
  <c r="K46" i="304" s="1"/>
  <c r="I45" i="302"/>
  <c r="J45" i="302" s="1"/>
  <c r="F44" i="302"/>
  <c r="F52" i="302" s="1"/>
  <c r="H42" i="302"/>
  <c r="J42" i="302" s="1"/>
  <c r="K42" i="302" s="1"/>
  <c r="H42" i="304"/>
  <c r="I41" i="302"/>
  <c r="I44" i="302" s="1"/>
  <c r="I40" i="304"/>
  <c r="H38" i="302"/>
  <c r="H38" i="304"/>
  <c r="D44" i="304"/>
  <c r="I37" i="302"/>
  <c r="J37" i="302" s="1"/>
  <c r="K37" i="302" s="1"/>
  <c r="I36" i="304"/>
  <c r="H34" i="302"/>
  <c r="J34" i="302" s="1"/>
  <c r="K34" i="302" s="1"/>
  <c r="H34" i="304"/>
  <c r="J34" i="304"/>
  <c r="I33" i="302"/>
  <c r="J33" i="302" s="1"/>
  <c r="K33" i="302" s="1"/>
  <c r="I32" i="304"/>
  <c r="H30" i="302"/>
  <c r="J30" i="302"/>
  <c r="H30" i="304"/>
  <c r="E29" i="302"/>
  <c r="H26" i="302"/>
  <c r="J26" i="302"/>
  <c r="H26" i="304"/>
  <c r="I25" i="302"/>
  <c r="J25" i="302" s="1"/>
  <c r="K25" i="302" s="1"/>
  <c r="I24" i="304"/>
  <c r="G29" i="304"/>
  <c r="D22" i="302"/>
  <c r="I21" i="302"/>
  <c r="J21" i="302"/>
  <c r="K21" i="302" s="1"/>
  <c r="H18" i="302"/>
  <c r="H18" i="304"/>
  <c r="J41" i="303"/>
  <c r="F44" i="303"/>
  <c r="I38" i="303"/>
  <c r="G22" i="303"/>
  <c r="I17" i="303"/>
  <c r="J17" i="303" s="1"/>
  <c r="G17" i="304"/>
  <c r="D16" i="304"/>
  <c r="I11" i="280"/>
  <c r="I12" i="280"/>
  <c r="I15" i="280" s="1"/>
  <c r="I13" i="280"/>
  <c r="I14" i="280"/>
  <c r="F15" i="280"/>
  <c r="G15" i="280"/>
  <c r="H15" i="280"/>
  <c r="I16" i="280"/>
  <c r="I17" i="280"/>
  <c r="I18" i="280"/>
  <c r="I19" i="280"/>
  <c r="E20" i="280"/>
  <c r="G20" i="280"/>
  <c r="H20" i="280"/>
  <c r="I21" i="280"/>
  <c r="I22" i="280"/>
  <c r="I23" i="280"/>
  <c r="I24" i="280"/>
  <c r="E25" i="280"/>
  <c r="F25" i="280"/>
  <c r="H25" i="280"/>
  <c r="I26" i="280"/>
  <c r="I27" i="280"/>
  <c r="I28" i="280"/>
  <c r="I29" i="280"/>
  <c r="E30" i="280"/>
  <c r="F30" i="280"/>
  <c r="G30" i="280"/>
  <c r="E31" i="280"/>
  <c r="I31" i="280" s="1"/>
  <c r="F31" i="280"/>
  <c r="G31" i="280"/>
  <c r="G35" i="280" s="1"/>
  <c r="H31" i="280"/>
  <c r="E32" i="280"/>
  <c r="F32" i="280"/>
  <c r="G32" i="280"/>
  <c r="H32" i="280"/>
  <c r="E33" i="280"/>
  <c r="F33" i="280"/>
  <c r="G33" i="280"/>
  <c r="H33" i="280"/>
  <c r="E34" i="280"/>
  <c r="F34" i="280"/>
  <c r="G34" i="280"/>
  <c r="H34" i="280"/>
  <c r="K50" i="301"/>
  <c r="K35" i="298"/>
  <c r="K29" i="290"/>
  <c r="K41" i="296"/>
  <c r="K37" i="298"/>
  <c r="K37" i="293"/>
  <c r="K22" i="284"/>
  <c r="K31" i="296"/>
  <c r="K37" i="296"/>
  <c r="K33" i="304"/>
  <c r="K28" i="304"/>
  <c r="K18" i="296"/>
  <c r="K43" i="296"/>
  <c r="K36" i="298"/>
  <c r="K28" i="305"/>
  <c r="K36" i="301"/>
  <c r="K30" i="299"/>
  <c r="K16" i="300"/>
  <c r="K24" i="297"/>
  <c r="K47" i="296"/>
  <c r="K27" i="298"/>
  <c r="K42" i="298"/>
  <c r="K33" i="293"/>
  <c r="G22" i="301"/>
  <c r="J38" i="303"/>
  <c r="K26" i="302"/>
  <c r="K40" i="303"/>
  <c r="K38" i="299"/>
  <c r="K21" i="299"/>
  <c r="K47" i="299"/>
  <c r="K48" i="305"/>
  <c r="I16" i="295"/>
  <c r="F22" i="295"/>
  <c r="K49" i="298"/>
  <c r="G22" i="295"/>
  <c r="K31" i="293"/>
  <c r="K39" i="305"/>
  <c r="K22" i="287"/>
  <c r="K24" i="285"/>
  <c r="K48" i="285"/>
  <c r="K44" i="289"/>
  <c r="K51" i="287"/>
  <c r="K29" i="289"/>
  <c r="K29" i="287"/>
  <c r="K46" i="302"/>
  <c r="I29" i="303"/>
  <c r="J27" i="304"/>
  <c r="J35" i="302"/>
  <c r="J39" i="304"/>
  <c r="F51" i="304"/>
  <c r="K37" i="303"/>
  <c r="J39" i="301"/>
  <c r="F29" i="304"/>
  <c r="I23" i="304"/>
  <c r="I29" i="304" s="1"/>
  <c r="K28" i="300"/>
  <c r="J17" i="301"/>
  <c r="I51" i="299"/>
  <c r="K27" i="300"/>
  <c r="K39" i="300"/>
  <c r="J28" i="299"/>
  <c r="J16" i="299"/>
  <c r="J24" i="299"/>
  <c r="J37" i="301"/>
  <c r="E52" i="296"/>
  <c r="J16" i="298"/>
  <c r="K32" i="296"/>
  <c r="K17" i="297"/>
  <c r="I51" i="297"/>
  <c r="J45" i="297"/>
  <c r="J16" i="296"/>
  <c r="J26" i="298"/>
  <c r="K42" i="296"/>
  <c r="K27" i="297"/>
  <c r="K47" i="297"/>
  <c r="H46" i="295"/>
  <c r="J46" i="295" s="1"/>
  <c r="H50" i="295"/>
  <c r="J50" i="295"/>
  <c r="D22" i="295"/>
  <c r="D52" i="295" s="1"/>
  <c r="H16" i="295"/>
  <c r="K20" i="293"/>
  <c r="K48" i="293"/>
  <c r="K32" i="297"/>
  <c r="H27" i="295"/>
  <c r="J27" i="295"/>
  <c r="E44" i="295"/>
  <c r="H47" i="295"/>
  <c r="J47" i="295"/>
  <c r="E22" i="295"/>
  <c r="E52" i="295" s="1"/>
  <c r="I23" i="295"/>
  <c r="F29" i="295"/>
  <c r="H25" i="295"/>
  <c r="J25" i="295" s="1"/>
  <c r="J48" i="298"/>
  <c r="H28" i="295"/>
  <c r="J48" i="295"/>
  <c r="F22" i="305"/>
  <c r="F52" i="305" s="1"/>
  <c r="I16" i="305"/>
  <c r="J18" i="305"/>
  <c r="G29" i="305"/>
  <c r="I51" i="293"/>
  <c r="I29" i="297"/>
  <c r="I35" i="295"/>
  <c r="I39" i="295"/>
  <c r="J39" i="295" s="1"/>
  <c r="I43" i="295"/>
  <c r="J43" i="295" s="1"/>
  <c r="G22" i="305"/>
  <c r="J23" i="293"/>
  <c r="J27" i="293"/>
  <c r="J39" i="293"/>
  <c r="J43" i="293"/>
  <c r="K50" i="293"/>
  <c r="K25" i="294"/>
  <c r="K39" i="291"/>
  <c r="J45" i="293"/>
  <c r="I52" i="289"/>
  <c r="K41" i="289"/>
  <c r="K41" i="287"/>
  <c r="K39" i="288"/>
  <c r="K39" i="284"/>
  <c r="H52" i="281"/>
  <c r="J38" i="302"/>
  <c r="K50" i="302"/>
  <c r="J23" i="303"/>
  <c r="H29" i="303"/>
  <c r="K45" i="303"/>
  <c r="J47" i="303"/>
  <c r="H51" i="303"/>
  <c r="K19" i="300"/>
  <c r="K43" i="299"/>
  <c r="K32" i="299"/>
  <c r="K45" i="299"/>
  <c r="F44" i="298"/>
  <c r="I38" i="298"/>
  <c r="I44" i="298"/>
  <c r="K30" i="298"/>
  <c r="K20" i="297"/>
  <c r="K43" i="297"/>
  <c r="K20" i="305"/>
  <c r="K32" i="305"/>
  <c r="K16" i="297"/>
  <c r="K34" i="298"/>
  <c r="J47" i="298"/>
  <c r="F44" i="295"/>
  <c r="F52" i="295" s="1"/>
  <c r="I38" i="295"/>
  <c r="K50" i="305"/>
  <c r="K35" i="296"/>
  <c r="K27" i="305"/>
  <c r="K34" i="290"/>
  <c r="K25" i="293"/>
  <c r="K26" i="290"/>
  <c r="K17" i="282"/>
  <c r="K41" i="282"/>
  <c r="K44" i="286"/>
  <c r="H16" i="304"/>
  <c r="D22" i="304"/>
  <c r="D52" i="304"/>
  <c r="J30" i="304"/>
  <c r="K34" i="304"/>
  <c r="J21" i="304"/>
  <c r="I17" i="304"/>
  <c r="K48" i="302"/>
  <c r="D29" i="301"/>
  <c r="H23" i="301"/>
  <c r="I45" i="301"/>
  <c r="I22" i="300"/>
  <c r="G44" i="304"/>
  <c r="D51" i="304"/>
  <c r="H29" i="300"/>
  <c r="I38" i="301"/>
  <c r="I44" i="301" s="1"/>
  <c r="J23" i="299"/>
  <c r="I29" i="299"/>
  <c r="K31" i="299"/>
  <c r="K41" i="300"/>
  <c r="J28" i="301"/>
  <c r="H38" i="301"/>
  <c r="D44" i="301"/>
  <c r="J41" i="301"/>
  <c r="K46" i="299"/>
  <c r="D51" i="301"/>
  <c r="J46" i="297"/>
  <c r="K17" i="298"/>
  <c r="K50" i="296"/>
  <c r="K36" i="297"/>
  <c r="J50" i="298"/>
  <c r="J34" i="295"/>
  <c r="H38" i="295"/>
  <c r="D44" i="295"/>
  <c r="J42" i="295"/>
  <c r="H16" i="305"/>
  <c r="D22" i="305"/>
  <c r="K28" i="293"/>
  <c r="K40" i="293"/>
  <c r="J35" i="295"/>
  <c r="E22" i="305"/>
  <c r="I23" i="305"/>
  <c r="I29" i="305" s="1"/>
  <c r="F29" i="305"/>
  <c r="K25" i="305"/>
  <c r="J36" i="295"/>
  <c r="J40" i="295"/>
  <c r="G51" i="295"/>
  <c r="G52" i="295" s="1"/>
  <c r="I24" i="295"/>
  <c r="J24" i="295"/>
  <c r="J30" i="295"/>
  <c r="K51" i="292"/>
  <c r="I21" i="295"/>
  <c r="J21" i="295" s="1"/>
  <c r="H32" i="295"/>
  <c r="J32" i="295" s="1"/>
  <c r="D51" i="295"/>
  <c r="H45" i="295"/>
  <c r="H49" i="295"/>
  <c r="J49" i="295" s="1"/>
  <c r="I17" i="295"/>
  <c r="J17" i="295"/>
  <c r="H19" i="295"/>
  <c r="J19" i="295" s="1"/>
  <c r="K30" i="293"/>
  <c r="K34" i="293"/>
  <c r="K19" i="291"/>
  <c r="K35" i="294"/>
  <c r="K46" i="291"/>
  <c r="K33" i="289"/>
  <c r="K49" i="289"/>
  <c r="J43" i="294"/>
  <c r="K42" i="290"/>
  <c r="K21" i="289"/>
  <c r="K41" i="283"/>
  <c r="J51" i="291"/>
  <c r="K45" i="289"/>
  <c r="K17" i="286"/>
  <c r="K29" i="286"/>
  <c r="K41" i="286"/>
  <c r="K26" i="283"/>
  <c r="K24" i="281"/>
  <c r="J44" i="283"/>
  <c r="H22" i="302"/>
  <c r="J18" i="302"/>
  <c r="K47" i="304"/>
  <c r="K47" i="301"/>
  <c r="K46" i="300"/>
  <c r="K35" i="299"/>
  <c r="F29" i="301"/>
  <c r="I23" i="301"/>
  <c r="K20" i="299"/>
  <c r="K26" i="299"/>
  <c r="K48" i="296"/>
  <c r="K25" i="298"/>
  <c r="K46" i="296"/>
  <c r="K23" i="297"/>
  <c r="K40" i="298"/>
  <c r="K21" i="305"/>
  <c r="K18" i="295"/>
  <c r="J26" i="305"/>
  <c r="K43" i="305"/>
  <c r="K19" i="293"/>
  <c r="K26" i="284"/>
  <c r="K46" i="283"/>
  <c r="K22" i="286"/>
  <c r="I22" i="303"/>
  <c r="K41" i="303"/>
  <c r="J39" i="303"/>
  <c r="H44" i="303"/>
  <c r="J23" i="302"/>
  <c r="H29" i="302"/>
  <c r="J19" i="303"/>
  <c r="F44" i="304"/>
  <c r="J26" i="304"/>
  <c r="K30" i="302"/>
  <c r="J38" i="304"/>
  <c r="H44" i="304"/>
  <c r="I51" i="302"/>
  <c r="H22" i="303"/>
  <c r="H52" i="303"/>
  <c r="J36" i="304"/>
  <c r="K40" i="304"/>
  <c r="J45" i="300"/>
  <c r="K23" i="300"/>
  <c r="K34" i="300"/>
  <c r="I16" i="301"/>
  <c r="F22" i="301"/>
  <c r="F44" i="301"/>
  <c r="J38" i="300"/>
  <c r="H44" i="300"/>
  <c r="I44" i="299"/>
  <c r="K48" i="299"/>
  <c r="K18" i="300"/>
  <c r="K32" i="300"/>
  <c r="G29" i="301"/>
  <c r="K36" i="299"/>
  <c r="J49" i="301"/>
  <c r="E22" i="301"/>
  <c r="J21" i="301"/>
  <c r="K34" i="299"/>
  <c r="K39" i="299"/>
  <c r="H45" i="301"/>
  <c r="J23" i="298"/>
  <c r="E29" i="298"/>
  <c r="J38" i="297"/>
  <c r="J17" i="296"/>
  <c r="H22" i="296"/>
  <c r="I51" i="296"/>
  <c r="K21" i="298"/>
  <c r="K31" i="295"/>
  <c r="J16" i="293"/>
  <c r="J20" i="295"/>
  <c r="H51" i="298"/>
  <c r="I45" i="295"/>
  <c r="I51" i="295" s="1"/>
  <c r="F51" i="295"/>
  <c r="K33" i="305"/>
  <c r="J46" i="298"/>
  <c r="I26" i="295"/>
  <c r="H26" i="295"/>
  <c r="I28" i="295"/>
  <c r="J30" i="305"/>
  <c r="J38" i="305"/>
  <c r="I22" i="297"/>
  <c r="I52" i="297" s="1"/>
  <c r="D29" i="295"/>
  <c r="H23" i="295"/>
  <c r="H33" i="295"/>
  <c r="J33" i="295" s="1"/>
  <c r="H37" i="295"/>
  <c r="J37" i="295"/>
  <c r="H41" i="295"/>
  <c r="J41" i="295" s="1"/>
  <c r="I17" i="305"/>
  <c r="J17" i="305"/>
  <c r="H19" i="305"/>
  <c r="J19" i="305" s="1"/>
  <c r="J23" i="305"/>
  <c r="J31" i="305"/>
  <c r="K35" i="305"/>
  <c r="J38" i="293"/>
  <c r="I44" i="293"/>
  <c r="K42" i="293"/>
  <c r="I51" i="305"/>
  <c r="J47" i="293"/>
  <c r="K24" i="292"/>
  <c r="K48" i="292"/>
  <c r="I22" i="293"/>
  <c r="K50" i="291"/>
  <c r="K45" i="290"/>
  <c r="K45" i="294"/>
  <c r="J44" i="290"/>
  <c r="K38" i="290"/>
  <c r="K46" i="290"/>
  <c r="K25" i="289"/>
  <c r="K48" i="286"/>
  <c r="K46" i="287"/>
  <c r="K19" i="284"/>
  <c r="F35" i="280"/>
  <c r="H133" i="267"/>
  <c r="G133" i="267"/>
  <c r="F133" i="267"/>
  <c r="E133" i="267"/>
  <c r="J132" i="267"/>
  <c r="I132" i="267"/>
  <c r="K132" i="267" s="1"/>
  <c r="L132" i="267" s="1"/>
  <c r="J131" i="267"/>
  <c r="I131" i="267"/>
  <c r="J130" i="267"/>
  <c r="I130" i="267"/>
  <c r="J129" i="267"/>
  <c r="K129" i="267" s="1"/>
  <c r="I129" i="267"/>
  <c r="J128" i="267"/>
  <c r="K128" i="267" s="1"/>
  <c r="I128" i="267"/>
  <c r="J127" i="267"/>
  <c r="I127" i="267"/>
  <c r="K127" i="267"/>
  <c r="J126" i="267"/>
  <c r="I126" i="267"/>
  <c r="K126" i="267"/>
  <c r="J125" i="267"/>
  <c r="I125" i="267"/>
  <c r="J124" i="267"/>
  <c r="I124" i="267"/>
  <c r="J123" i="267"/>
  <c r="I123" i="267"/>
  <c r="J122" i="267"/>
  <c r="I122" i="267"/>
  <c r="J121" i="267"/>
  <c r="K121" i="267" s="1"/>
  <c r="I121" i="267"/>
  <c r="H117" i="267"/>
  <c r="G117" i="267"/>
  <c r="F117" i="267"/>
  <c r="E117" i="267"/>
  <c r="J116" i="267"/>
  <c r="I116" i="267"/>
  <c r="J115" i="267"/>
  <c r="I115" i="267"/>
  <c r="J114" i="267"/>
  <c r="K114" i="267"/>
  <c r="I114" i="267"/>
  <c r="J113" i="267"/>
  <c r="I113" i="267"/>
  <c r="K113" i="267" s="1"/>
  <c r="J112" i="267"/>
  <c r="I112" i="267"/>
  <c r="K112" i="267"/>
  <c r="J111" i="267"/>
  <c r="I111" i="267"/>
  <c r="J110" i="267"/>
  <c r="I110" i="267"/>
  <c r="J109" i="267"/>
  <c r="I109" i="267"/>
  <c r="K109" i="267"/>
  <c r="L109" i="267"/>
  <c r="J108" i="267"/>
  <c r="I108" i="267"/>
  <c r="J107" i="267"/>
  <c r="I107" i="267"/>
  <c r="J106" i="267"/>
  <c r="I106" i="267"/>
  <c r="K106" i="267" s="1"/>
  <c r="K105" i="267"/>
  <c r="L105" i="267" s="1"/>
  <c r="J105" i="267"/>
  <c r="I105" i="267"/>
  <c r="H101" i="267"/>
  <c r="G101" i="267"/>
  <c r="F101" i="267"/>
  <c r="E101" i="267"/>
  <c r="J100" i="267"/>
  <c r="I100" i="267"/>
  <c r="K100" i="267" s="1"/>
  <c r="J99" i="267"/>
  <c r="I99" i="267"/>
  <c r="J98" i="267"/>
  <c r="I98" i="267"/>
  <c r="J97" i="267"/>
  <c r="I97" i="267"/>
  <c r="J96" i="267"/>
  <c r="I96" i="267"/>
  <c r="J95" i="267"/>
  <c r="K95" i="267"/>
  <c r="I95" i="267"/>
  <c r="J94" i="267"/>
  <c r="I94" i="267"/>
  <c r="K94" i="267" s="1"/>
  <c r="L94" i="267" s="1"/>
  <c r="J93" i="267"/>
  <c r="I93" i="267"/>
  <c r="K93" i="267"/>
  <c r="J92" i="267"/>
  <c r="I92" i="267"/>
  <c r="K92" i="267"/>
  <c r="J91" i="267"/>
  <c r="I91" i="267"/>
  <c r="J90" i="267"/>
  <c r="I90" i="267"/>
  <c r="K90" i="267" s="1"/>
  <c r="J89" i="267"/>
  <c r="I89" i="267"/>
  <c r="H85" i="267"/>
  <c r="G85" i="267"/>
  <c r="F85" i="267"/>
  <c r="E85" i="267"/>
  <c r="J84" i="267"/>
  <c r="K84" i="267"/>
  <c r="I84" i="267"/>
  <c r="J83" i="267"/>
  <c r="I83" i="267"/>
  <c r="K83" i="267"/>
  <c r="L83" i="267" s="1"/>
  <c r="J82" i="267"/>
  <c r="I82" i="267"/>
  <c r="K82" i="267"/>
  <c r="J81" i="267"/>
  <c r="I81" i="267"/>
  <c r="K81" i="267"/>
  <c r="J80" i="267"/>
  <c r="I80" i="267"/>
  <c r="J79" i="267"/>
  <c r="I79" i="267"/>
  <c r="K79" i="267" s="1"/>
  <c r="J78" i="267"/>
  <c r="I78" i="267"/>
  <c r="J77" i="267"/>
  <c r="I77" i="267"/>
  <c r="J76" i="267"/>
  <c r="I76" i="267"/>
  <c r="K76" i="267" s="1"/>
  <c r="J75" i="267"/>
  <c r="I75" i="267"/>
  <c r="K75" i="267" s="1"/>
  <c r="J74" i="267"/>
  <c r="I74" i="267"/>
  <c r="K74" i="267" s="1"/>
  <c r="J73" i="267"/>
  <c r="I73" i="267"/>
  <c r="K73" i="267"/>
  <c r="J69" i="267"/>
  <c r="B69" i="267"/>
  <c r="J43" i="267"/>
  <c r="B43" i="267"/>
  <c r="H133" i="266"/>
  <c r="G133" i="266"/>
  <c r="F133" i="266"/>
  <c r="E133" i="266"/>
  <c r="J132" i="266"/>
  <c r="I132" i="266"/>
  <c r="K132" i="266" s="1"/>
  <c r="J131" i="266"/>
  <c r="K131" i="266" s="1"/>
  <c r="I131" i="266"/>
  <c r="J130" i="266"/>
  <c r="I130" i="266"/>
  <c r="J129" i="266"/>
  <c r="I129" i="266"/>
  <c r="J128" i="266"/>
  <c r="I128" i="266"/>
  <c r="K128" i="266" s="1"/>
  <c r="J127" i="266"/>
  <c r="I127" i="266"/>
  <c r="K127" i="266"/>
  <c r="J126" i="266"/>
  <c r="I126" i="266"/>
  <c r="K126" i="266"/>
  <c r="J125" i="266"/>
  <c r="I125" i="266"/>
  <c r="K125" i="266" s="1"/>
  <c r="J124" i="266"/>
  <c r="I124" i="266"/>
  <c r="J123" i="266"/>
  <c r="I123" i="266"/>
  <c r="J122" i="266"/>
  <c r="I122" i="266"/>
  <c r="J121" i="266"/>
  <c r="I121" i="266"/>
  <c r="K121" i="266" s="1"/>
  <c r="H117" i="266"/>
  <c r="G117" i="266"/>
  <c r="F117" i="266"/>
  <c r="E117" i="266"/>
  <c r="J116" i="266"/>
  <c r="I116" i="266"/>
  <c r="J115" i="266"/>
  <c r="I115" i="266"/>
  <c r="J114" i="266"/>
  <c r="I114" i="266"/>
  <c r="J113" i="266"/>
  <c r="I113" i="266"/>
  <c r="K113" i="266" s="1"/>
  <c r="J112" i="266"/>
  <c r="I112" i="266"/>
  <c r="J111" i="266"/>
  <c r="I111" i="266"/>
  <c r="K111" i="266" s="1"/>
  <c r="J110" i="266"/>
  <c r="I110" i="266"/>
  <c r="K110" i="266"/>
  <c r="J109" i="266"/>
  <c r="I109" i="266"/>
  <c r="K109" i="266"/>
  <c r="J108" i="266"/>
  <c r="I108" i="266"/>
  <c r="J107" i="266"/>
  <c r="I107" i="266"/>
  <c r="J106" i="266"/>
  <c r="K106" i="266" s="1"/>
  <c r="I106" i="266"/>
  <c r="J105" i="266"/>
  <c r="K105" i="266" s="1"/>
  <c r="I105" i="266"/>
  <c r="H101" i="266"/>
  <c r="G101" i="266"/>
  <c r="F101" i="266"/>
  <c r="E101" i="266"/>
  <c r="J100" i="266"/>
  <c r="I100" i="266"/>
  <c r="K100" i="266"/>
  <c r="J99" i="266"/>
  <c r="I99" i="266"/>
  <c r="J98" i="266"/>
  <c r="I98" i="266"/>
  <c r="J97" i="266"/>
  <c r="I97" i="266"/>
  <c r="J96" i="266"/>
  <c r="I96" i="266"/>
  <c r="J95" i="266"/>
  <c r="I95" i="266"/>
  <c r="K95" i="266" s="1"/>
  <c r="K94" i="266"/>
  <c r="J94" i="266"/>
  <c r="I94" i="266"/>
  <c r="J93" i="266"/>
  <c r="I93" i="266"/>
  <c r="K93" i="266" s="1"/>
  <c r="J92" i="266"/>
  <c r="I92" i="266"/>
  <c r="K92" i="266"/>
  <c r="J91" i="266"/>
  <c r="I91" i="266"/>
  <c r="J90" i="266"/>
  <c r="K90" i="266"/>
  <c r="I90" i="266"/>
  <c r="J89" i="266"/>
  <c r="I89" i="266"/>
  <c r="H85" i="266"/>
  <c r="G85" i="266"/>
  <c r="F85" i="266"/>
  <c r="E85" i="266"/>
  <c r="J84" i="266"/>
  <c r="K84" i="266" s="1"/>
  <c r="I84" i="266"/>
  <c r="J83" i="266"/>
  <c r="I83" i="266"/>
  <c r="K83" i="266" s="1"/>
  <c r="J82" i="266"/>
  <c r="I82" i="266"/>
  <c r="K82" i="266"/>
  <c r="J81" i="266"/>
  <c r="I81" i="266"/>
  <c r="K81" i="266"/>
  <c r="J80" i="266"/>
  <c r="I80" i="266"/>
  <c r="J79" i="266"/>
  <c r="I79" i="266"/>
  <c r="K79" i="266" s="1"/>
  <c r="J78" i="266"/>
  <c r="I78" i="266"/>
  <c r="J77" i="266"/>
  <c r="I77" i="266"/>
  <c r="J76" i="266"/>
  <c r="I76" i="266"/>
  <c r="K76" i="266" s="1"/>
  <c r="K75" i="266"/>
  <c r="J75" i="266"/>
  <c r="I75" i="266"/>
  <c r="J74" i="266"/>
  <c r="I74" i="266"/>
  <c r="K74" i="266" s="1"/>
  <c r="J73" i="266"/>
  <c r="I73" i="266"/>
  <c r="J69" i="266"/>
  <c r="B69" i="266"/>
  <c r="J43" i="266"/>
  <c r="B43" i="266"/>
  <c r="H133" i="265"/>
  <c r="G133" i="265"/>
  <c r="F133" i="265"/>
  <c r="E133" i="265"/>
  <c r="J132" i="265"/>
  <c r="I132" i="265"/>
  <c r="J131" i="265"/>
  <c r="I131" i="265"/>
  <c r="K131" i="265"/>
  <c r="J130" i="265"/>
  <c r="I130" i="265"/>
  <c r="K130" i="265"/>
  <c r="L130" i="265"/>
  <c r="J129" i="265"/>
  <c r="I129" i="265"/>
  <c r="J128" i="265"/>
  <c r="I128" i="265"/>
  <c r="J127" i="265"/>
  <c r="I127" i="265"/>
  <c r="K127" i="265" s="1"/>
  <c r="J126" i="265"/>
  <c r="I126" i="265"/>
  <c r="K126" i="265" s="1"/>
  <c r="J125" i="265"/>
  <c r="I125" i="265"/>
  <c r="K125" i="265" s="1"/>
  <c r="L125" i="265" s="1"/>
  <c r="J124" i="265"/>
  <c r="K124" i="265"/>
  <c r="I124" i="265"/>
  <c r="J123" i="265"/>
  <c r="I123" i="265"/>
  <c r="K123" i="265" s="1"/>
  <c r="J122" i="265"/>
  <c r="I122" i="265"/>
  <c r="K122" i="265"/>
  <c r="L122" i="265"/>
  <c r="J121" i="265"/>
  <c r="I121" i="265"/>
  <c r="H117" i="265"/>
  <c r="G117" i="265"/>
  <c r="F117" i="265"/>
  <c r="E117" i="265"/>
  <c r="J116" i="265"/>
  <c r="I116" i="265"/>
  <c r="K116" i="265" s="1"/>
  <c r="J115" i="265"/>
  <c r="I115" i="265"/>
  <c r="K115" i="265"/>
  <c r="J114" i="265"/>
  <c r="I114" i="265"/>
  <c r="K114" i="265"/>
  <c r="L114" i="265"/>
  <c r="J113" i="265"/>
  <c r="I113" i="265"/>
  <c r="K113" i="265" s="1"/>
  <c r="K112" i="265"/>
  <c r="J112" i="265"/>
  <c r="I112" i="265"/>
  <c r="J111" i="265"/>
  <c r="I111" i="265"/>
  <c r="K111" i="265" s="1"/>
  <c r="L111" i="265" s="1"/>
  <c r="J110" i="265"/>
  <c r="I110" i="265"/>
  <c r="J109" i="265"/>
  <c r="I109" i="265"/>
  <c r="J108" i="265"/>
  <c r="I108" i="265"/>
  <c r="K108" i="265" s="1"/>
  <c r="J107" i="265"/>
  <c r="I107" i="265"/>
  <c r="K107" i="265"/>
  <c r="J106" i="265"/>
  <c r="I106" i="265"/>
  <c r="K106" i="265"/>
  <c r="L106" i="265"/>
  <c r="J105" i="265"/>
  <c r="I105" i="265"/>
  <c r="K105" i="265"/>
  <c r="H101" i="265"/>
  <c r="G101" i="265"/>
  <c r="F101" i="265"/>
  <c r="E101" i="265"/>
  <c r="J100" i="265"/>
  <c r="I100" i="265"/>
  <c r="J99" i="265"/>
  <c r="I99" i="265"/>
  <c r="J98" i="265"/>
  <c r="I98" i="265"/>
  <c r="K98" i="265" s="1"/>
  <c r="J97" i="265"/>
  <c r="K97" i="265"/>
  <c r="I97" i="265"/>
  <c r="J96" i="265"/>
  <c r="I96" i="265"/>
  <c r="J95" i="265"/>
  <c r="I95" i="265"/>
  <c r="J94" i="265"/>
  <c r="I94" i="265"/>
  <c r="K94" i="265" s="1"/>
  <c r="J93" i="265"/>
  <c r="I93" i="265"/>
  <c r="K93" i="265" s="1"/>
  <c r="J92" i="265"/>
  <c r="I92" i="265"/>
  <c r="J91" i="265"/>
  <c r="I91" i="265"/>
  <c r="K90" i="265"/>
  <c r="J90" i="265"/>
  <c r="I90" i="265"/>
  <c r="J89" i="265"/>
  <c r="I89" i="265"/>
  <c r="K89" i="265" s="1"/>
  <c r="H85" i="265"/>
  <c r="G85" i="265"/>
  <c r="F85" i="265"/>
  <c r="E85" i="265"/>
  <c r="J84" i="265"/>
  <c r="I84" i="265"/>
  <c r="K83" i="265"/>
  <c r="J83" i="265"/>
  <c r="I83" i="265"/>
  <c r="J82" i="265"/>
  <c r="I82" i="265"/>
  <c r="K82" i="265" s="1"/>
  <c r="J81" i="265"/>
  <c r="I81" i="265"/>
  <c r="J80" i="265"/>
  <c r="I80" i="265"/>
  <c r="J79" i="265"/>
  <c r="I79" i="265"/>
  <c r="K79" i="265" s="1"/>
  <c r="J78" i="265"/>
  <c r="I78" i="265"/>
  <c r="K78" i="265" s="1"/>
  <c r="J77" i="265"/>
  <c r="I77" i="265"/>
  <c r="J76" i="265"/>
  <c r="I76" i="265"/>
  <c r="J75" i="265"/>
  <c r="I75" i="265"/>
  <c r="K75" i="265" s="1"/>
  <c r="J74" i="265"/>
  <c r="I74" i="265"/>
  <c r="K74" i="265" s="1"/>
  <c r="J73" i="265"/>
  <c r="I73" i="265"/>
  <c r="J69" i="265"/>
  <c r="B69" i="265"/>
  <c r="J43" i="265"/>
  <c r="B43" i="265"/>
  <c r="H133" i="264"/>
  <c r="G133" i="264"/>
  <c r="F133" i="264"/>
  <c r="E133" i="264"/>
  <c r="K132" i="264"/>
  <c r="J132" i="264"/>
  <c r="I132" i="264"/>
  <c r="J131" i="264"/>
  <c r="I131" i="264"/>
  <c r="J130" i="264"/>
  <c r="I130" i="264"/>
  <c r="K130" i="264"/>
  <c r="J129" i="264"/>
  <c r="I129" i="264"/>
  <c r="K129" i="264"/>
  <c r="J128" i="264"/>
  <c r="I128" i="264"/>
  <c r="J127" i="264"/>
  <c r="I127" i="264"/>
  <c r="K127" i="264" s="1"/>
  <c r="L127" i="264" s="1"/>
  <c r="J126" i="264"/>
  <c r="I126" i="264"/>
  <c r="J125" i="264"/>
  <c r="I125" i="264"/>
  <c r="J124" i="264"/>
  <c r="I124" i="264"/>
  <c r="K124" i="264"/>
  <c r="J123" i="264"/>
  <c r="I123" i="264"/>
  <c r="K123" i="264" s="1"/>
  <c r="J122" i="264"/>
  <c r="I122" i="264"/>
  <c r="K122" i="264" s="1"/>
  <c r="J121" i="264"/>
  <c r="I121" i="264"/>
  <c r="H117" i="264"/>
  <c r="G117" i="264"/>
  <c r="F117" i="264"/>
  <c r="E117" i="264"/>
  <c r="J116" i="264"/>
  <c r="I116" i="264"/>
  <c r="K116" i="264" s="1"/>
  <c r="J115" i="264"/>
  <c r="I115" i="264"/>
  <c r="K115" i="264" s="1"/>
  <c r="J114" i="264"/>
  <c r="I114" i="264"/>
  <c r="K114" i="264" s="1"/>
  <c r="J113" i="264"/>
  <c r="K113" i="264"/>
  <c r="I113" i="264"/>
  <c r="J112" i="264"/>
  <c r="I112" i="264"/>
  <c r="K112" i="264" s="1"/>
  <c r="J111" i="264"/>
  <c r="I111" i="264"/>
  <c r="J110" i="264"/>
  <c r="I110" i="264"/>
  <c r="J109" i="264"/>
  <c r="I109" i="264"/>
  <c r="K109" i="264" s="1"/>
  <c r="J108" i="264"/>
  <c r="I108" i="264"/>
  <c r="K108" i="264" s="1"/>
  <c r="J107" i="264"/>
  <c r="I107" i="264"/>
  <c r="K107" i="264" s="1"/>
  <c r="J106" i="264"/>
  <c r="I106" i="264"/>
  <c r="K106" i="264" s="1"/>
  <c r="J105" i="264"/>
  <c r="I105" i="264"/>
  <c r="K105" i="264"/>
  <c r="H101" i="264"/>
  <c r="G101" i="264"/>
  <c r="F101" i="264"/>
  <c r="E101" i="264"/>
  <c r="J100" i="264"/>
  <c r="I100" i="264"/>
  <c r="J99" i="264"/>
  <c r="I99" i="264"/>
  <c r="K98" i="264"/>
  <c r="J98" i="264"/>
  <c r="I98" i="264"/>
  <c r="J97" i="264"/>
  <c r="I97" i="264"/>
  <c r="J96" i="264"/>
  <c r="I96" i="264"/>
  <c r="K96" i="264"/>
  <c r="J95" i="264"/>
  <c r="I95" i="264"/>
  <c r="K95" i="264"/>
  <c r="J94" i="264"/>
  <c r="K94" i="264" s="1"/>
  <c r="I94" i="264"/>
  <c r="J93" i="264"/>
  <c r="K93" i="264"/>
  <c r="I93" i="264"/>
  <c r="J92" i="264"/>
  <c r="I92" i="264"/>
  <c r="J91" i="264"/>
  <c r="I91" i="264"/>
  <c r="J90" i="264"/>
  <c r="I90" i="264"/>
  <c r="K90" i="264"/>
  <c r="J89" i="264"/>
  <c r="I89" i="264"/>
  <c r="K89" i="264"/>
  <c r="L89" i="264"/>
  <c r="H85" i="264"/>
  <c r="G85" i="264"/>
  <c r="F85" i="264"/>
  <c r="E85" i="264"/>
  <c r="J84" i="264"/>
  <c r="K84" i="264" s="1"/>
  <c r="L84" i="264" s="1"/>
  <c r="I84" i="264"/>
  <c r="J83" i="264"/>
  <c r="K83" i="264"/>
  <c r="I83" i="264"/>
  <c r="J82" i="264"/>
  <c r="K82" i="264"/>
  <c r="L82" i="264" s="1"/>
  <c r="I82" i="264"/>
  <c r="J81" i="264"/>
  <c r="I81" i="264"/>
  <c r="J80" i="264"/>
  <c r="I80" i="264"/>
  <c r="J79" i="264"/>
  <c r="I79" i="264"/>
  <c r="K79" i="264" s="1"/>
  <c r="L79" i="264" s="1"/>
  <c r="J78" i="264"/>
  <c r="I78" i="264"/>
  <c r="K78" i="264" s="1"/>
  <c r="J77" i="264"/>
  <c r="K77" i="264" s="1"/>
  <c r="L77" i="264" s="1"/>
  <c r="I77" i="264"/>
  <c r="J76" i="264"/>
  <c r="I76" i="264"/>
  <c r="K76" i="264" s="1"/>
  <c r="J75" i="264"/>
  <c r="K75" i="264" s="1"/>
  <c r="L75" i="264" s="1"/>
  <c r="I75" i="264"/>
  <c r="J74" i="264"/>
  <c r="I74" i="264"/>
  <c r="J73" i="264"/>
  <c r="I73" i="264"/>
  <c r="J69" i="264"/>
  <c r="B69" i="264"/>
  <c r="J43" i="264"/>
  <c r="B43" i="264"/>
  <c r="H133" i="263"/>
  <c r="G133" i="263"/>
  <c r="F133" i="263"/>
  <c r="E133" i="263"/>
  <c r="J132" i="263"/>
  <c r="K132" i="263"/>
  <c r="L132" i="263" s="1"/>
  <c r="I132" i="263"/>
  <c r="J131" i="263"/>
  <c r="I131" i="263"/>
  <c r="J130" i="263"/>
  <c r="I130" i="263"/>
  <c r="J129" i="263"/>
  <c r="I129" i="263"/>
  <c r="K129" i="263" s="1"/>
  <c r="K128" i="263"/>
  <c r="J128" i="263"/>
  <c r="I128" i="263"/>
  <c r="J127" i="263"/>
  <c r="I127" i="263"/>
  <c r="K127" i="263" s="1"/>
  <c r="J126" i="263"/>
  <c r="I126" i="263"/>
  <c r="K126" i="263"/>
  <c r="J125" i="263"/>
  <c r="I125" i="263"/>
  <c r="K125" i="263"/>
  <c r="J124" i="263"/>
  <c r="I124" i="263"/>
  <c r="J123" i="263"/>
  <c r="I123" i="263"/>
  <c r="J122" i="263"/>
  <c r="I122" i="263"/>
  <c r="J121" i="263"/>
  <c r="I121" i="263"/>
  <c r="H117" i="263"/>
  <c r="G117" i="263"/>
  <c r="F117" i="263"/>
  <c r="E117" i="263"/>
  <c r="J116" i="263"/>
  <c r="K116" i="263" s="1"/>
  <c r="L116" i="263" s="1"/>
  <c r="I116" i="263"/>
  <c r="J115" i="263"/>
  <c r="I115" i="263"/>
  <c r="J114" i="263"/>
  <c r="I114" i="263"/>
  <c r="K114" i="263" s="1"/>
  <c r="L114" i="263" s="1"/>
  <c r="J113" i="263"/>
  <c r="I113" i="263"/>
  <c r="J112" i="263"/>
  <c r="I112" i="263"/>
  <c r="J111" i="263"/>
  <c r="I111" i="263"/>
  <c r="K111" i="263" s="1"/>
  <c r="J110" i="263"/>
  <c r="I110" i="263"/>
  <c r="K110" i="263" s="1"/>
  <c r="J109" i="263"/>
  <c r="I109" i="263"/>
  <c r="K109" i="263" s="1"/>
  <c r="L109" i="263" s="1"/>
  <c r="J108" i="263"/>
  <c r="I108" i="263"/>
  <c r="K108" i="263"/>
  <c r="J107" i="263"/>
  <c r="I107" i="263"/>
  <c r="J106" i="263"/>
  <c r="I106" i="263"/>
  <c r="J105" i="263"/>
  <c r="I105" i="263"/>
  <c r="H101" i="263"/>
  <c r="G101" i="263"/>
  <c r="F101" i="263"/>
  <c r="E101" i="263"/>
  <c r="J100" i="263"/>
  <c r="K100" i="263"/>
  <c r="I100" i="263"/>
  <c r="J99" i="263"/>
  <c r="I99" i="263"/>
  <c r="K99" i="263" s="1"/>
  <c r="L99" i="263" s="1"/>
  <c r="J98" i="263"/>
  <c r="I98" i="263"/>
  <c r="K98" i="263"/>
  <c r="J97" i="263"/>
  <c r="K97" i="263" s="1"/>
  <c r="L97" i="263" s="1"/>
  <c r="I97" i="263"/>
  <c r="J96" i="263"/>
  <c r="I96" i="263"/>
  <c r="J95" i="263"/>
  <c r="I95" i="263"/>
  <c r="K95" i="263"/>
  <c r="J94" i="263"/>
  <c r="I94" i="263"/>
  <c r="J93" i="263"/>
  <c r="I93" i="263"/>
  <c r="K93" i="263"/>
  <c r="J92" i="263"/>
  <c r="I92" i="263"/>
  <c r="K92" i="263" s="1"/>
  <c r="L92" i="263" s="1"/>
  <c r="J91" i="263"/>
  <c r="J101" i="263" s="1"/>
  <c r="I91" i="263"/>
  <c r="J90" i="263"/>
  <c r="I90" i="263"/>
  <c r="K90" i="263"/>
  <c r="J89" i="263"/>
  <c r="I89" i="263"/>
  <c r="H85" i="263"/>
  <c r="G85" i="263"/>
  <c r="F85" i="263"/>
  <c r="E85" i="263"/>
  <c r="J84" i="263"/>
  <c r="I84" i="263"/>
  <c r="J83" i="263"/>
  <c r="I83" i="263"/>
  <c r="J82" i="263"/>
  <c r="I82" i="263"/>
  <c r="J81" i="263"/>
  <c r="I81" i="263"/>
  <c r="K81" i="263" s="1"/>
  <c r="L81" i="263" s="1"/>
  <c r="J80" i="263"/>
  <c r="I80" i="263"/>
  <c r="K80" i="263"/>
  <c r="J79" i="263"/>
  <c r="K79" i="263" s="1"/>
  <c r="L79" i="263" s="1"/>
  <c r="I79" i="263"/>
  <c r="J78" i="263"/>
  <c r="I78" i="263"/>
  <c r="K78" i="263" s="1"/>
  <c r="J77" i="263"/>
  <c r="I77" i="263"/>
  <c r="J76" i="263"/>
  <c r="I76" i="263"/>
  <c r="K76" i="263" s="1"/>
  <c r="J75" i="263"/>
  <c r="I75" i="263"/>
  <c r="J74" i="263"/>
  <c r="I74" i="263"/>
  <c r="J73" i="263"/>
  <c r="I73" i="263"/>
  <c r="J69" i="263"/>
  <c r="B69" i="263"/>
  <c r="J43" i="263"/>
  <c r="B43" i="263"/>
  <c r="H133" i="262"/>
  <c r="G133" i="262"/>
  <c r="F133" i="262"/>
  <c r="E133" i="262"/>
  <c r="J132" i="262"/>
  <c r="K132" i="262" s="1"/>
  <c r="L132" i="262" s="1"/>
  <c r="I132" i="262"/>
  <c r="J131" i="262"/>
  <c r="I131" i="262"/>
  <c r="K131" i="262"/>
  <c r="J130" i="262"/>
  <c r="I130" i="262"/>
  <c r="K130" i="262"/>
  <c r="J129" i="262"/>
  <c r="K129" i="262" s="1"/>
  <c r="L129" i="262" s="1"/>
  <c r="I129" i="262"/>
  <c r="J128" i="262"/>
  <c r="K128" i="262"/>
  <c r="I128" i="262"/>
  <c r="J127" i="262"/>
  <c r="I127" i="262"/>
  <c r="K127" i="262" s="1"/>
  <c r="L127" i="262" s="1"/>
  <c r="J126" i="262"/>
  <c r="I126" i="262"/>
  <c r="J125" i="262"/>
  <c r="I125" i="262"/>
  <c r="J124" i="262"/>
  <c r="I124" i="262"/>
  <c r="K124" i="262"/>
  <c r="J123" i="262"/>
  <c r="I123" i="262"/>
  <c r="K123" i="262" s="1"/>
  <c r="L123" i="262" s="1"/>
  <c r="J122" i="262"/>
  <c r="I122" i="262"/>
  <c r="K122" i="262" s="1"/>
  <c r="L122" i="262" s="1"/>
  <c r="J121" i="262"/>
  <c r="I121" i="262"/>
  <c r="H117" i="262"/>
  <c r="G117" i="262"/>
  <c r="F117" i="262"/>
  <c r="E117" i="262"/>
  <c r="K116" i="262"/>
  <c r="J116" i="262"/>
  <c r="I116" i="262"/>
  <c r="J115" i="262"/>
  <c r="I115" i="262"/>
  <c r="K115" i="262" s="1"/>
  <c r="L115" i="262" s="1"/>
  <c r="J114" i="262"/>
  <c r="I114" i="262"/>
  <c r="K114" i="262"/>
  <c r="J113" i="262"/>
  <c r="I113" i="262"/>
  <c r="K113" i="262"/>
  <c r="J112" i="262"/>
  <c r="I112" i="262"/>
  <c r="J111" i="262"/>
  <c r="I111" i="262"/>
  <c r="J110" i="262"/>
  <c r="I110" i="262"/>
  <c r="J109" i="262"/>
  <c r="I109" i="262"/>
  <c r="K109" i="262"/>
  <c r="J108" i="262"/>
  <c r="I108" i="262"/>
  <c r="K108" i="262"/>
  <c r="J107" i="262"/>
  <c r="K107" i="262" s="1"/>
  <c r="L107" i="262" s="1"/>
  <c r="I107" i="262"/>
  <c r="J106" i="262"/>
  <c r="I106" i="262"/>
  <c r="K106" i="262" s="1"/>
  <c r="L106" i="262" s="1"/>
  <c r="J105" i="262"/>
  <c r="I105" i="262"/>
  <c r="H101" i="262"/>
  <c r="G101" i="262"/>
  <c r="F101" i="262"/>
  <c r="E101" i="262"/>
  <c r="J100" i="262"/>
  <c r="I100" i="262"/>
  <c r="J99" i="262"/>
  <c r="I99" i="262"/>
  <c r="K99" i="262" s="1"/>
  <c r="L99" i="262" s="1"/>
  <c r="J98" i="262"/>
  <c r="I98" i="262"/>
  <c r="K98" i="262"/>
  <c r="J97" i="262"/>
  <c r="K97" i="262" s="1"/>
  <c r="L97" i="262" s="1"/>
  <c r="I97" i="262"/>
  <c r="J96" i="262"/>
  <c r="I96" i="262"/>
  <c r="K96" i="262" s="1"/>
  <c r="L96" i="262" s="1"/>
  <c r="J95" i="262"/>
  <c r="I95" i="262"/>
  <c r="J94" i="262"/>
  <c r="I94" i="262"/>
  <c r="K94" i="262" s="1"/>
  <c r="L94" i="262" s="1"/>
  <c r="J93" i="262"/>
  <c r="I93" i="262"/>
  <c r="J92" i="262"/>
  <c r="I92" i="262"/>
  <c r="J91" i="262"/>
  <c r="K91" i="262"/>
  <c r="I91" i="262"/>
  <c r="J90" i="262"/>
  <c r="I90" i="262"/>
  <c r="K90" i="262" s="1"/>
  <c r="L90" i="262" s="1"/>
  <c r="J89" i="262"/>
  <c r="I89" i="262"/>
  <c r="K89" i="262"/>
  <c r="H85" i="262"/>
  <c r="G85" i="262"/>
  <c r="F85" i="262"/>
  <c r="E85" i="262"/>
  <c r="J84" i="262"/>
  <c r="K84" i="262" s="1"/>
  <c r="L84" i="262" s="1"/>
  <c r="I84" i="262"/>
  <c r="J83" i="262"/>
  <c r="I83" i="262"/>
  <c r="K83" i="262" s="1"/>
  <c r="L83" i="262" s="1"/>
  <c r="J82" i="262"/>
  <c r="I82" i="262"/>
  <c r="J81" i="262"/>
  <c r="K81" i="262" s="1"/>
  <c r="L81" i="262" s="1"/>
  <c r="I81" i="262"/>
  <c r="J80" i="262"/>
  <c r="K80" i="262" s="1"/>
  <c r="L80" i="262" s="1"/>
  <c r="I80" i="262"/>
  <c r="J79" i="262"/>
  <c r="I79" i="262"/>
  <c r="K79" i="262" s="1"/>
  <c r="L79" i="262" s="1"/>
  <c r="J78" i="262"/>
  <c r="I78" i="262"/>
  <c r="K78" i="262"/>
  <c r="J77" i="262"/>
  <c r="I77" i="262"/>
  <c r="J76" i="262"/>
  <c r="I76" i="262"/>
  <c r="K75" i="262"/>
  <c r="J75" i="262"/>
  <c r="I75" i="262"/>
  <c r="J74" i="262"/>
  <c r="I74" i="262"/>
  <c r="K74" i="262" s="1"/>
  <c r="J73" i="262"/>
  <c r="I73" i="262"/>
  <c r="K73" i="262"/>
  <c r="J69" i="262"/>
  <c r="B69" i="262"/>
  <c r="J43" i="262"/>
  <c r="B43" i="262"/>
  <c r="H133" i="261"/>
  <c r="G133" i="261"/>
  <c r="F133" i="261"/>
  <c r="E133" i="261"/>
  <c r="J132" i="261"/>
  <c r="I132" i="261"/>
  <c r="K132" i="261" s="1"/>
  <c r="J131" i="261"/>
  <c r="I131" i="261"/>
  <c r="K131" i="261" s="1"/>
  <c r="J130" i="261"/>
  <c r="I130" i="261"/>
  <c r="K130" i="261"/>
  <c r="J129" i="261"/>
  <c r="K129" i="261" s="1"/>
  <c r="I129" i="261"/>
  <c r="J128" i="261"/>
  <c r="I128" i="261"/>
  <c r="J127" i="261"/>
  <c r="I127" i="261"/>
  <c r="K127" i="261" s="1"/>
  <c r="J126" i="261"/>
  <c r="I126" i="261"/>
  <c r="J125" i="261"/>
  <c r="I125" i="261"/>
  <c r="J124" i="261"/>
  <c r="I124" i="261"/>
  <c r="K124" i="261" s="1"/>
  <c r="J123" i="261"/>
  <c r="K123" i="261" s="1"/>
  <c r="I123" i="261"/>
  <c r="J122" i="261"/>
  <c r="K122" i="261" s="1"/>
  <c r="I122" i="261"/>
  <c r="J121" i="261"/>
  <c r="I121" i="261"/>
  <c r="H117" i="261"/>
  <c r="G117" i="261"/>
  <c r="F117" i="261"/>
  <c r="E117" i="261"/>
  <c r="J116" i="261"/>
  <c r="I116" i="261"/>
  <c r="K116" i="261" s="1"/>
  <c r="J115" i="261"/>
  <c r="I115" i="261"/>
  <c r="J114" i="261"/>
  <c r="I114" i="261"/>
  <c r="J113" i="261"/>
  <c r="I113" i="261"/>
  <c r="K112" i="261"/>
  <c r="M112" i="261"/>
  <c r="J112" i="261"/>
  <c r="I112" i="261"/>
  <c r="J111" i="261"/>
  <c r="I111" i="261"/>
  <c r="K111" i="261" s="1"/>
  <c r="J110" i="261"/>
  <c r="I110" i="261"/>
  <c r="K110" i="261"/>
  <c r="J109" i="261"/>
  <c r="I109" i="261"/>
  <c r="K109" i="261"/>
  <c r="J108" i="261"/>
  <c r="K108" i="261" s="1"/>
  <c r="I108" i="261"/>
  <c r="J107" i="261"/>
  <c r="I107" i="261"/>
  <c r="K107" i="261" s="1"/>
  <c r="J106" i="261"/>
  <c r="I106" i="261"/>
  <c r="K106" i="261" s="1"/>
  <c r="J105" i="261"/>
  <c r="I105" i="261"/>
  <c r="H101" i="261"/>
  <c r="G101" i="261"/>
  <c r="F101" i="261"/>
  <c r="E101" i="261"/>
  <c r="J100" i="261"/>
  <c r="I100" i="261"/>
  <c r="J99" i="261"/>
  <c r="I99" i="261"/>
  <c r="J98" i="261"/>
  <c r="K98" i="261" s="1"/>
  <c r="I98" i="261"/>
  <c r="J97" i="261"/>
  <c r="I97" i="261"/>
  <c r="J96" i="261"/>
  <c r="I96" i="261"/>
  <c r="K96" i="261"/>
  <c r="L96" i="261"/>
  <c r="J95" i="261"/>
  <c r="I95" i="261"/>
  <c r="K95" i="261"/>
  <c r="J94" i="261"/>
  <c r="I94" i="261"/>
  <c r="J93" i="261"/>
  <c r="I93" i="261"/>
  <c r="K92" i="261"/>
  <c r="L92" i="261" s="1"/>
  <c r="J92" i="261"/>
  <c r="I92" i="261"/>
  <c r="J91" i="261"/>
  <c r="K91" i="261" s="1"/>
  <c r="I91" i="261"/>
  <c r="J90" i="261"/>
  <c r="I90" i="261"/>
  <c r="J89" i="261"/>
  <c r="I89" i="261"/>
  <c r="H85" i="261"/>
  <c r="G85" i="261"/>
  <c r="F85" i="261"/>
  <c r="E85" i="261"/>
  <c r="J84" i="261"/>
  <c r="I84" i="261"/>
  <c r="J83" i="261"/>
  <c r="I83" i="261"/>
  <c r="K83" i="261"/>
  <c r="J82" i="261"/>
  <c r="I82" i="261"/>
  <c r="K82" i="261" s="1"/>
  <c r="L82" i="261" s="1"/>
  <c r="J81" i="261"/>
  <c r="I81" i="261"/>
  <c r="J80" i="261"/>
  <c r="I80" i="261"/>
  <c r="K80" i="261"/>
  <c r="J79" i="261"/>
  <c r="I79" i="261"/>
  <c r="J78" i="261"/>
  <c r="I78" i="261"/>
  <c r="K77" i="261"/>
  <c r="L77" i="261" s="1"/>
  <c r="J77" i="261"/>
  <c r="I77" i="261"/>
  <c r="J76" i="261"/>
  <c r="K76" i="261" s="1"/>
  <c r="L76" i="261" s="1"/>
  <c r="I76" i="261"/>
  <c r="J75" i="261"/>
  <c r="I75" i="261"/>
  <c r="J74" i="261"/>
  <c r="I74" i="261"/>
  <c r="K73" i="261"/>
  <c r="L73" i="261"/>
  <c r="J73" i="261"/>
  <c r="I73" i="261"/>
  <c r="B43" i="261"/>
  <c r="K24" i="295"/>
  <c r="K43" i="295"/>
  <c r="K17" i="305"/>
  <c r="K17" i="295"/>
  <c r="J45" i="301"/>
  <c r="H51" i="301"/>
  <c r="K40" i="301"/>
  <c r="K32" i="295"/>
  <c r="K40" i="295"/>
  <c r="K46" i="297"/>
  <c r="J23" i="301"/>
  <c r="K30" i="304"/>
  <c r="K47" i="303"/>
  <c r="J51" i="303"/>
  <c r="K43" i="293"/>
  <c r="K47" i="295"/>
  <c r="K45" i="297"/>
  <c r="K28" i="299"/>
  <c r="K31" i="301"/>
  <c r="K39" i="304"/>
  <c r="I22" i="295"/>
  <c r="K24" i="301"/>
  <c r="K44" i="290"/>
  <c r="K38" i="305"/>
  <c r="K32" i="301"/>
  <c r="K35" i="295"/>
  <c r="K41" i="295"/>
  <c r="K30" i="305"/>
  <c r="K46" i="298"/>
  <c r="K21" i="295"/>
  <c r="K16" i="293"/>
  <c r="K17" i="296"/>
  <c r="K23" i="298"/>
  <c r="K21" i="301"/>
  <c r="K49" i="301"/>
  <c r="K38" i="304"/>
  <c r="K39" i="303"/>
  <c r="K51" i="291"/>
  <c r="K49" i="295"/>
  <c r="K30" i="295"/>
  <c r="K36" i="295"/>
  <c r="J38" i="295"/>
  <c r="H44" i="295"/>
  <c r="J38" i="301"/>
  <c r="H44" i="301"/>
  <c r="K21" i="304"/>
  <c r="K47" i="298"/>
  <c r="K39" i="293"/>
  <c r="K23" i="293"/>
  <c r="K18" i="305"/>
  <c r="K48" i="295"/>
  <c r="I29" i="295"/>
  <c r="K50" i="295"/>
  <c r="K16" i="296"/>
  <c r="K16" i="298"/>
  <c r="K37" i="301"/>
  <c r="K16" i="299"/>
  <c r="K39" i="301"/>
  <c r="K35" i="302"/>
  <c r="J23" i="304"/>
  <c r="I22" i="301"/>
  <c r="K47" i="293"/>
  <c r="K31" i="305"/>
  <c r="K23" i="305"/>
  <c r="K37" i="295"/>
  <c r="K36" i="304"/>
  <c r="K26" i="304"/>
  <c r="K19" i="303"/>
  <c r="K26" i="305"/>
  <c r="J45" i="295"/>
  <c r="H51" i="295"/>
  <c r="J16" i="305"/>
  <c r="H22" i="305"/>
  <c r="K34" i="295"/>
  <c r="K28" i="301"/>
  <c r="K45" i="293"/>
  <c r="J28" i="295"/>
  <c r="K27" i="295"/>
  <c r="K46" i="295"/>
  <c r="K26" i="298"/>
  <c r="K24" i="299"/>
  <c r="K17" i="301"/>
  <c r="K31" i="302"/>
  <c r="K38" i="303"/>
  <c r="J44" i="303"/>
  <c r="J23" i="295"/>
  <c r="H29" i="295"/>
  <c r="K38" i="300"/>
  <c r="K45" i="300"/>
  <c r="K38" i="293"/>
  <c r="K19" i="305"/>
  <c r="K33" i="295"/>
  <c r="J26" i="295"/>
  <c r="K20" i="295"/>
  <c r="K38" i="297"/>
  <c r="K18" i="304"/>
  <c r="K43" i="304"/>
  <c r="K23" i="302"/>
  <c r="K18" i="302"/>
  <c r="K43" i="294"/>
  <c r="K19" i="295"/>
  <c r="K39" i="295"/>
  <c r="K42" i="295"/>
  <c r="K50" i="298"/>
  <c r="K41" i="301"/>
  <c r="K23" i="299"/>
  <c r="J16" i="304"/>
  <c r="I44" i="295"/>
  <c r="I52" i="295" s="1"/>
  <c r="J38" i="298"/>
  <c r="K23" i="303"/>
  <c r="K38" i="302"/>
  <c r="K27" i="293"/>
  <c r="I22" i="305"/>
  <c r="K48" i="298"/>
  <c r="K25" i="295"/>
  <c r="J16" i="295"/>
  <c r="H22" i="295"/>
  <c r="H52" i="295"/>
  <c r="K27" i="304"/>
  <c r="I133" i="263"/>
  <c r="K121" i="263"/>
  <c r="L123" i="264"/>
  <c r="L82" i="265"/>
  <c r="L108" i="262"/>
  <c r="L78" i="264"/>
  <c r="L126" i="265"/>
  <c r="L108" i="264"/>
  <c r="J117" i="262"/>
  <c r="K105" i="262"/>
  <c r="L131" i="262"/>
  <c r="L108" i="265"/>
  <c r="K81" i="261"/>
  <c r="L81" i="261"/>
  <c r="I101" i="261"/>
  <c r="J133" i="262"/>
  <c r="J85" i="263"/>
  <c r="K91" i="263"/>
  <c r="L74" i="265"/>
  <c r="L93" i="265"/>
  <c r="L116" i="265"/>
  <c r="L123" i="265"/>
  <c r="I85" i="266"/>
  <c r="L127" i="266"/>
  <c r="I133" i="261"/>
  <c r="L116" i="262"/>
  <c r="L128" i="263"/>
  <c r="J85" i="264"/>
  <c r="L93" i="264"/>
  <c r="L131" i="266"/>
  <c r="I133" i="264"/>
  <c r="I85" i="261"/>
  <c r="K74" i="261"/>
  <c r="K89" i="261"/>
  <c r="K100" i="261"/>
  <c r="M100" i="261" s="1"/>
  <c r="K77" i="262"/>
  <c r="K82" i="262"/>
  <c r="J101" i="262"/>
  <c r="K93" i="262"/>
  <c r="L93" i="262" s="1"/>
  <c r="K100" i="262"/>
  <c r="K110" i="262"/>
  <c r="K112" i="262"/>
  <c r="I133" i="262"/>
  <c r="K126" i="262"/>
  <c r="I85" i="263"/>
  <c r="K75" i="263"/>
  <c r="K82" i="263"/>
  <c r="L82" i="263" s="1"/>
  <c r="K84" i="263"/>
  <c r="K124" i="263"/>
  <c r="K74" i="264"/>
  <c r="J117" i="264"/>
  <c r="K128" i="264"/>
  <c r="J101" i="266"/>
  <c r="I117" i="266"/>
  <c r="K124" i="266"/>
  <c r="J101" i="267"/>
  <c r="I117" i="267"/>
  <c r="K124" i="267"/>
  <c r="K133" i="267" s="1"/>
  <c r="K79" i="261"/>
  <c r="K94" i="261"/>
  <c r="J117" i="261"/>
  <c r="K113" i="261"/>
  <c r="K115" i="261"/>
  <c r="K126" i="261"/>
  <c r="M126" i="261"/>
  <c r="K76" i="262"/>
  <c r="K89" i="263"/>
  <c r="K106" i="263"/>
  <c r="I101" i="264"/>
  <c r="L116" i="264"/>
  <c r="K98" i="266"/>
  <c r="K98" i="267"/>
  <c r="J85" i="261"/>
  <c r="K75" i="261"/>
  <c r="K78" i="261"/>
  <c r="K84" i="261"/>
  <c r="K90" i="261"/>
  <c r="K93" i="261"/>
  <c r="K97" i="261"/>
  <c r="L97" i="261"/>
  <c r="K99" i="261"/>
  <c r="L99" i="261" s="1"/>
  <c r="I117" i="261"/>
  <c r="K114" i="261"/>
  <c r="J133" i="261"/>
  <c r="K125" i="261"/>
  <c r="L125" i="261" s="1"/>
  <c r="K128" i="261"/>
  <c r="J85" i="262"/>
  <c r="K92" i="262"/>
  <c r="K95" i="262"/>
  <c r="L95" i="262" s="1"/>
  <c r="I117" i="262"/>
  <c r="K111" i="262"/>
  <c r="K125" i="262"/>
  <c r="K74" i="263"/>
  <c r="L74" i="263" s="1"/>
  <c r="K77" i="263"/>
  <c r="K83" i="263"/>
  <c r="K94" i="263"/>
  <c r="I117" i="263"/>
  <c r="K112" i="263"/>
  <c r="K115" i="263"/>
  <c r="J133" i="263"/>
  <c r="K123" i="263"/>
  <c r="K130" i="263"/>
  <c r="I85" i="264"/>
  <c r="K80" i="264"/>
  <c r="K91" i="264"/>
  <c r="L91" i="264" s="1"/>
  <c r="K100" i="264"/>
  <c r="K110" i="264"/>
  <c r="J133" i="264"/>
  <c r="K126" i="264"/>
  <c r="K73" i="265"/>
  <c r="K77" i="265"/>
  <c r="K84" i="265"/>
  <c r="L84" i="265"/>
  <c r="K91" i="265"/>
  <c r="L91" i="265"/>
  <c r="K96" i="265"/>
  <c r="K100" i="265"/>
  <c r="L100" i="265" s="1"/>
  <c r="J117" i="265"/>
  <c r="K128" i="265"/>
  <c r="J85" i="266"/>
  <c r="K77" i="266"/>
  <c r="L77" i="266" s="1"/>
  <c r="K80" i="266"/>
  <c r="K91" i="266"/>
  <c r="K97" i="266"/>
  <c r="K108" i="266"/>
  <c r="L108" i="266" s="1"/>
  <c r="K115" i="266"/>
  <c r="L115" i="266"/>
  <c r="I133" i="266"/>
  <c r="K123" i="266"/>
  <c r="L123" i="266" s="1"/>
  <c r="K129" i="266"/>
  <c r="J85" i="267"/>
  <c r="K77" i="267"/>
  <c r="K80" i="267"/>
  <c r="K91" i="267"/>
  <c r="K97" i="267"/>
  <c r="L97" i="267"/>
  <c r="K108" i="267"/>
  <c r="L108" i="267" s="1"/>
  <c r="K115" i="267"/>
  <c r="I133" i="267"/>
  <c r="K123" i="267"/>
  <c r="L123" i="267" s="1"/>
  <c r="K130" i="267"/>
  <c r="L130" i="267" s="1"/>
  <c r="K96" i="263"/>
  <c r="K107" i="263"/>
  <c r="K113" i="263"/>
  <c r="L113" i="263" s="1"/>
  <c r="K122" i="263"/>
  <c r="L122" i="263" s="1"/>
  <c r="K131" i="263"/>
  <c r="K81" i="264"/>
  <c r="J101" i="264"/>
  <c r="K92" i="264"/>
  <c r="K99" i="264"/>
  <c r="I117" i="264"/>
  <c r="K111" i="264"/>
  <c r="K125" i="264"/>
  <c r="K76" i="265"/>
  <c r="L76" i="265"/>
  <c r="K81" i="265"/>
  <c r="K92" i="265"/>
  <c r="K99" i="265"/>
  <c r="K109" i="265"/>
  <c r="K132" i="265"/>
  <c r="K78" i="266"/>
  <c r="L78" i="266" s="1"/>
  <c r="K89" i="266"/>
  <c r="K96" i="266"/>
  <c r="K99" i="266"/>
  <c r="L99" i="266" s="1"/>
  <c r="J117" i="266"/>
  <c r="K107" i="266"/>
  <c r="K112" i="266"/>
  <c r="K114" i="266"/>
  <c r="K116" i="266"/>
  <c r="K122" i="266"/>
  <c r="K130" i="266"/>
  <c r="K78" i="267"/>
  <c r="K89" i="267"/>
  <c r="K96" i="267"/>
  <c r="K99" i="267"/>
  <c r="J117" i="267"/>
  <c r="K107" i="267"/>
  <c r="L107" i="267" s="1"/>
  <c r="K110" i="267"/>
  <c r="K116" i="267"/>
  <c r="K122" i="267"/>
  <c r="K125" i="267"/>
  <c r="L125" i="267" s="1"/>
  <c r="K131" i="267"/>
  <c r="L131" i="267"/>
  <c r="L73" i="267"/>
  <c r="K85" i="267"/>
  <c r="L82" i="267"/>
  <c r="L126" i="267"/>
  <c r="L77" i="267"/>
  <c r="L91" i="267"/>
  <c r="L115" i="267"/>
  <c r="L74" i="267"/>
  <c r="L81" i="267"/>
  <c r="L84" i="267"/>
  <c r="L92" i="267"/>
  <c r="L95" i="267"/>
  <c r="L106" i="267"/>
  <c r="L112" i="267"/>
  <c r="L121" i="267"/>
  <c r="L127" i="267"/>
  <c r="L76" i="267"/>
  <c r="L93" i="267"/>
  <c r="L100" i="267"/>
  <c r="L114" i="267"/>
  <c r="L129" i="267"/>
  <c r="L80" i="267"/>
  <c r="L78" i="267"/>
  <c r="L89" i="267"/>
  <c r="L99" i="267"/>
  <c r="L116" i="267"/>
  <c r="L122" i="267"/>
  <c r="I85" i="267"/>
  <c r="L75" i="267"/>
  <c r="L79" i="267"/>
  <c r="L90" i="267"/>
  <c r="L98" i="267"/>
  <c r="I101" i="267"/>
  <c r="L113" i="267"/>
  <c r="L128" i="267"/>
  <c r="J133" i="267"/>
  <c r="L100" i="266"/>
  <c r="L91" i="266"/>
  <c r="L97" i="266"/>
  <c r="L129" i="266"/>
  <c r="L76" i="266"/>
  <c r="L93" i="266"/>
  <c r="L111" i="266"/>
  <c r="L74" i="266"/>
  <c r="L81" i="266"/>
  <c r="L84" i="266"/>
  <c r="L92" i="266"/>
  <c r="L95" i="266"/>
  <c r="L106" i="266"/>
  <c r="L110" i="266"/>
  <c r="L121" i="266"/>
  <c r="L125" i="266"/>
  <c r="L82" i="266"/>
  <c r="L126" i="266"/>
  <c r="K101" i="266"/>
  <c r="M100" i="266" s="1"/>
  <c r="L96" i="266"/>
  <c r="L112" i="266"/>
  <c r="L114" i="266"/>
  <c r="L116" i="266"/>
  <c r="L130" i="266"/>
  <c r="J133" i="266"/>
  <c r="L75" i="266"/>
  <c r="L79" i="266"/>
  <c r="L83" i="266"/>
  <c r="L90" i="266"/>
  <c r="L94" i="266"/>
  <c r="L98" i="266"/>
  <c r="I101" i="266"/>
  <c r="L105" i="266"/>
  <c r="L109" i="266"/>
  <c r="L113" i="266"/>
  <c r="L124" i="266"/>
  <c r="L128" i="266"/>
  <c r="L132" i="266"/>
  <c r="K73" i="266"/>
  <c r="L79" i="265"/>
  <c r="L128" i="265"/>
  <c r="L94" i="265"/>
  <c r="M109" i="265"/>
  <c r="L109" i="265"/>
  <c r="L98" i="265"/>
  <c r="L113" i="265"/>
  <c r="K85" i="265"/>
  <c r="L89" i="265"/>
  <c r="L97" i="265"/>
  <c r="L112" i="265"/>
  <c r="J85" i="265"/>
  <c r="L78" i="265"/>
  <c r="K80" i="265"/>
  <c r="I101" i="265"/>
  <c r="L92" i="265"/>
  <c r="I117" i="265"/>
  <c r="L107" i="265"/>
  <c r="L115" i="265"/>
  <c r="K121" i="265"/>
  <c r="L127" i="265"/>
  <c r="K129" i="265"/>
  <c r="I133" i="265"/>
  <c r="L90" i="265"/>
  <c r="L105" i="265"/>
  <c r="L132" i="265"/>
  <c r="L73" i="265"/>
  <c r="L75" i="265"/>
  <c r="L83" i="265"/>
  <c r="I85" i="265"/>
  <c r="J101" i="265"/>
  <c r="K95" i="265"/>
  <c r="K110" i="265"/>
  <c r="K117" i="265"/>
  <c r="M107" i="265"/>
  <c r="J133" i="265"/>
  <c r="L124" i="265"/>
  <c r="L131" i="265"/>
  <c r="L80" i="264"/>
  <c r="L100" i="264"/>
  <c r="L110" i="264"/>
  <c r="L76" i="264"/>
  <c r="L96" i="264"/>
  <c r="L115" i="264"/>
  <c r="L122" i="264"/>
  <c r="L129" i="264"/>
  <c r="L126" i="264"/>
  <c r="L81" i="264"/>
  <c r="L99" i="264"/>
  <c r="L111" i="264"/>
  <c r="L95" i="264"/>
  <c r="L107" i="264"/>
  <c r="L114" i="264"/>
  <c r="L130" i="264"/>
  <c r="L83" i="264"/>
  <c r="L90" i="264"/>
  <c r="L94" i="264"/>
  <c r="L98" i="264"/>
  <c r="L105" i="264"/>
  <c r="L109" i="264"/>
  <c r="L113" i="264"/>
  <c r="K121" i="264"/>
  <c r="L124" i="264"/>
  <c r="L128" i="264"/>
  <c r="L132" i="264"/>
  <c r="K73" i="264"/>
  <c r="L78" i="263"/>
  <c r="L77" i="263"/>
  <c r="L83" i="263"/>
  <c r="L94" i="263"/>
  <c r="L112" i="263"/>
  <c r="L115" i="263"/>
  <c r="L123" i="263"/>
  <c r="L130" i="263"/>
  <c r="L89" i="263"/>
  <c r="L75" i="263"/>
  <c r="L93" i="263"/>
  <c r="L96" i="263"/>
  <c r="L107" i="263"/>
  <c r="L131" i="263"/>
  <c r="L98" i="263"/>
  <c r="L126" i="263"/>
  <c r="L90" i="263"/>
  <c r="L100" i="263"/>
  <c r="L108" i="263"/>
  <c r="L111" i="263"/>
  <c r="L127" i="263"/>
  <c r="I101" i="263"/>
  <c r="K105" i="263"/>
  <c r="K73" i="263"/>
  <c r="L76" i="263"/>
  <c r="L80" i="263"/>
  <c r="L84" i="263"/>
  <c r="L91" i="263"/>
  <c r="L95" i="263"/>
  <c r="L106" i="263"/>
  <c r="L110" i="263"/>
  <c r="L121" i="263"/>
  <c r="L125" i="263"/>
  <c r="L129" i="263"/>
  <c r="L100" i="262"/>
  <c r="L126" i="262"/>
  <c r="L73" i="262"/>
  <c r="L78" i="262"/>
  <c r="L91" i="262"/>
  <c r="L111" i="262"/>
  <c r="L77" i="262"/>
  <c r="L89" i="262"/>
  <c r="L114" i="262"/>
  <c r="L130" i="262"/>
  <c r="I85" i="262"/>
  <c r="L75" i="262"/>
  <c r="L98" i="262"/>
  <c r="I101" i="262"/>
  <c r="L105" i="262"/>
  <c r="L109" i="262"/>
  <c r="L113" i="262"/>
  <c r="K121" i="262"/>
  <c r="L124" i="262"/>
  <c r="L128" i="262"/>
  <c r="L80" i="261"/>
  <c r="M89" i="261"/>
  <c r="L89" i="261"/>
  <c r="M95" i="261"/>
  <c r="L95" i="261"/>
  <c r="L100" i="261"/>
  <c r="M110" i="261"/>
  <c r="L110" i="261"/>
  <c r="L130" i="261"/>
  <c r="M130" i="261"/>
  <c r="L75" i="261"/>
  <c r="L84" i="261"/>
  <c r="M90" i="261"/>
  <c r="L90" i="261"/>
  <c r="M93" i="261"/>
  <c r="L93" i="261"/>
  <c r="M97" i="261"/>
  <c r="M99" i="261"/>
  <c r="M114" i="261"/>
  <c r="L114" i="261"/>
  <c r="M125" i="261"/>
  <c r="M128" i="261"/>
  <c r="L128" i="261"/>
  <c r="L79" i="261"/>
  <c r="L94" i="261"/>
  <c r="M109" i="261"/>
  <c r="L109" i="261"/>
  <c r="L83" i="261"/>
  <c r="M113" i="261"/>
  <c r="L113" i="261"/>
  <c r="L115" i="261"/>
  <c r="M115" i="261"/>
  <c r="L126" i="261"/>
  <c r="M92" i="261"/>
  <c r="M96" i="261"/>
  <c r="K105" i="261"/>
  <c r="L112" i="261"/>
  <c r="K121" i="261"/>
  <c r="J101" i="261"/>
  <c r="K16" i="295"/>
  <c r="J22" i="295"/>
  <c r="K38" i="298"/>
  <c r="K44" i="303"/>
  <c r="K45" i="295"/>
  <c r="J51" i="295"/>
  <c r="K23" i="304"/>
  <c r="J44" i="295"/>
  <c r="K38" i="295"/>
  <c r="K16" i="304"/>
  <c r="K26" i="295"/>
  <c r="J22" i="305"/>
  <c r="K16" i="305"/>
  <c r="K23" i="301"/>
  <c r="K45" i="301"/>
  <c r="K38" i="301"/>
  <c r="J44" i="301"/>
  <c r="K23" i="295"/>
  <c r="J29" i="295"/>
  <c r="K28" i="295"/>
  <c r="K51" i="303"/>
  <c r="L76" i="262"/>
  <c r="M78" i="265"/>
  <c r="M82" i="265"/>
  <c r="M79" i="265"/>
  <c r="M75" i="265"/>
  <c r="M74" i="265"/>
  <c r="M76" i="265"/>
  <c r="M90" i="266"/>
  <c r="M93" i="266"/>
  <c r="M95" i="266"/>
  <c r="M92" i="266"/>
  <c r="M97" i="266"/>
  <c r="M94" i="266"/>
  <c r="L110" i="262"/>
  <c r="K117" i="262"/>
  <c r="M110" i="262"/>
  <c r="L74" i="261"/>
  <c r="K85" i="261"/>
  <c r="M74" i="261" s="1"/>
  <c r="M83" i="265"/>
  <c r="M96" i="266"/>
  <c r="L110" i="267"/>
  <c r="L96" i="267"/>
  <c r="K101" i="267"/>
  <c r="K133" i="266"/>
  <c r="M122" i="266" s="1"/>
  <c r="L122" i="266"/>
  <c r="L107" i="266"/>
  <c r="K117" i="266"/>
  <c r="M107" i="266"/>
  <c r="M89" i="266"/>
  <c r="L89" i="266"/>
  <c r="L99" i="265"/>
  <c r="K101" i="265"/>
  <c r="M100" i="265" s="1"/>
  <c r="L125" i="264"/>
  <c r="L92" i="264"/>
  <c r="K133" i="263"/>
  <c r="M122" i="263" s="1"/>
  <c r="L82" i="262"/>
  <c r="M84" i="265"/>
  <c r="M99" i="266"/>
  <c r="M91" i="266"/>
  <c r="M128" i="267"/>
  <c r="M121" i="267"/>
  <c r="M122" i="267"/>
  <c r="M130" i="267"/>
  <c r="M79" i="267"/>
  <c r="M82" i="267"/>
  <c r="M78" i="267"/>
  <c r="M75" i="267"/>
  <c r="M73" i="267"/>
  <c r="M77" i="267"/>
  <c r="M80" i="267"/>
  <c r="M74" i="267"/>
  <c r="M84" i="267"/>
  <c r="M76" i="267"/>
  <c r="M83" i="267"/>
  <c r="M81" i="267"/>
  <c r="M123" i="267"/>
  <c r="L80" i="266"/>
  <c r="L125" i="262"/>
  <c r="K101" i="262"/>
  <c r="M92" i="262" s="1"/>
  <c r="L92" i="262"/>
  <c r="L78" i="261"/>
  <c r="M78" i="261"/>
  <c r="M106" i="265"/>
  <c r="M112" i="265"/>
  <c r="M115" i="265"/>
  <c r="M108" i="265"/>
  <c r="M116" i="265"/>
  <c r="M111" i="265"/>
  <c r="M113" i="265"/>
  <c r="M105" i="265"/>
  <c r="M114" i="265"/>
  <c r="M94" i="261"/>
  <c r="K101" i="263"/>
  <c r="M91" i="263" s="1"/>
  <c r="M98" i="267"/>
  <c r="M74" i="264"/>
  <c r="L74" i="264"/>
  <c r="L96" i="265"/>
  <c r="M96" i="265"/>
  <c r="M73" i="265"/>
  <c r="M98" i="266"/>
  <c r="M124" i="263"/>
  <c r="L124" i="263"/>
  <c r="M112" i="262"/>
  <c r="L112" i="262"/>
  <c r="M121" i="263"/>
  <c r="L81" i="265"/>
  <c r="M81" i="265"/>
  <c r="M77" i="265"/>
  <c r="L77" i="265"/>
  <c r="M105" i="262"/>
  <c r="L85" i="267"/>
  <c r="M85" i="267"/>
  <c r="M101" i="267"/>
  <c r="L101" i="267"/>
  <c r="M133" i="267"/>
  <c r="L133" i="267"/>
  <c r="L73" i="266"/>
  <c r="K85" i="266"/>
  <c r="M73" i="266" s="1"/>
  <c r="M101" i="266"/>
  <c r="L101" i="266"/>
  <c r="M117" i="266"/>
  <c r="L117" i="266"/>
  <c r="M117" i="265"/>
  <c r="L117" i="265"/>
  <c r="M85" i="265"/>
  <c r="L85" i="265"/>
  <c r="L121" i="265"/>
  <c r="K133" i="265"/>
  <c r="M129" i="265" s="1"/>
  <c r="M121" i="265"/>
  <c r="L80" i="265"/>
  <c r="M80" i="265"/>
  <c r="L110" i="265"/>
  <c r="M110" i="265"/>
  <c r="M101" i="265"/>
  <c r="L95" i="265"/>
  <c r="L129" i="265"/>
  <c r="L73" i="264"/>
  <c r="K85" i="264"/>
  <c r="M73" i="264"/>
  <c r="L121" i="264"/>
  <c r="L73" i="263"/>
  <c r="K85" i="263"/>
  <c r="M84" i="263" s="1"/>
  <c r="M73" i="263"/>
  <c r="M105" i="263"/>
  <c r="L105" i="263"/>
  <c r="K117" i="263"/>
  <c r="M106" i="263" s="1"/>
  <c r="M133" i="263"/>
  <c r="L133" i="263"/>
  <c r="M101" i="263"/>
  <c r="M117" i="262"/>
  <c r="L117" i="262"/>
  <c r="M121" i="262"/>
  <c r="L121" i="262"/>
  <c r="K133" i="262"/>
  <c r="M125" i="262" s="1"/>
  <c r="M101" i="262"/>
  <c r="L101" i="262"/>
  <c r="L85" i="261"/>
  <c r="M85" i="261"/>
  <c r="M105" i="261"/>
  <c r="L105" i="261"/>
  <c r="K117" i="261"/>
  <c r="M121" i="261"/>
  <c r="L121" i="261"/>
  <c r="K133" i="261"/>
  <c r="K29" i="295"/>
  <c r="K44" i="301"/>
  <c r="K44" i="295"/>
  <c r="K51" i="295"/>
  <c r="K22" i="305"/>
  <c r="K22" i="295"/>
  <c r="J52" i="295"/>
  <c r="M97" i="265"/>
  <c r="M93" i="265"/>
  <c r="M94" i="265"/>
  <c r="M98" i="265"/>
  <c r="M89" i="265"/>
  <c r="M90" i="265"/>
  <c r="M91" i="265"/>
  <c r="M124" i="262"/>
  <c r="M128" i="262"/>
  <c r="M132" i="262"/>
  <c r="M123" i="262"/>
  <c r="M129" i="262"/>
  <c r="M130" i="262"/>
  <c r="M127" i="262"/>
  <c r="M131" i="262"/>
  <c r="M122" i="262"/>
  <c r="M126" i="262"/>
  <c r="L101" i="263"/>
  <c r="M110" i="263"/>
  <c r="M113" i="263"/>
  <c r="M108" i="263"/>
  <c r="M112" i="263"/>
  <c r="M107" i="263"/>
  <c r="M111" i="263"/>
  <c r="M115" i="263"/>
  <c r="M116" i="263"/>
  <c r="M109" i="263"/>
  <c r="M114" i="263"/>
  <c r="M80" i="263"/>
  <c r="M82" i="263"/>
  <c r="M79" i="263"/>
  <c r="M78" i="263"/>
  <c r="M74" i="263"/>
  <c r="M83" i="263"/>
  <c r="M81" i="263"/>
  <c r="M76" i="263"/>
  <c r="M75" i="263"/>
  <c r="M77" i="263"/>
  <c r="M75" i="264"/>
  <c r="M83" i="264"/>
  <c r="M82" i="264"/>
  <c r="M84" i="264"/>
  <c r="M78" i="264"/>
  <c r="M76" i="264"/>
  <c r="M77" i="264"/>
  <c r="M81" i="264"/>
  <c r="M79" i="264"/>
  <c r="M80" i="264"/>
  <c r="L101" i="265"/>
  <c r="M83" i="266"/>
  <c r="M79" i="266"/>
  <c r="M75" i="266"/>
  <c r="M84" i="266"/>
  <c r="M82" i="266"/>
  <c r="M78" i="266"/>
  <c r="M77" i="266"/>
  <c r="M81" i="266"/>
  <c r="M74" i="266"/>
  <c r="M76" i="266"/>
  <c r="M92" i="265"/>
  <c r="M94" i="262"/>
  <c r="M98" i="262"/>
  <c r="M90" i="262"/>
  <c r="M89" i="262"/>
  <c r="M99" i="262"/>
  <c r="M97" i="262"/>
  <c r="M95" i="262"/>
  <c r="M96" i="262"/>
  <c r="M93" i="262"/>
  <c r="M100" i="262"/>
  <c r="M91" i="262"/>
  <c r="M91" i="267"/>
  <c r="M93" i="267"/>
  <c r="M89" i="267"/>
  <c r="M95" i="267"/>
  <c r="M100" i="267"/>
  <c r="M92" i="267"/>
  <c r="M96" i="267"/>
  <c r="M90" i="267"/>
  <c r="M97" i="267"/>
  <c r="M99" i="267"/>
  <c r="M94" i="267"/>
  <c r="M75" i="261"/>
  <c r="M84" i="261"/>
  <c r="M79" i="261"/>
  <c r="M76" i="261"/>
  <c r="M73" i="261"/>
  <c r="M82" i="261"/>
  <c r="M81" i="261"/>
  <c r="M77" i="261"/>
  <c r="M80" i="261"/>
  <c r="M83" i="261"/>
  <c r="M108" i="262"/>
  <c r="M109" i="262"/>
  <c r="M115" i="262"/>
  <c r="M114" i="262"/>
  <c r="M116" i="262"/>
  <c r="M107" i="262"/>
  <c r="M111" i="262"/>
  <c r="M113" i="262"/>
  <c r="M106" i="262"/>
  <c r="M95" i="265"/>
  <c r="M99" i="265"/>
  <c r="M122" i="265"/>
  <c r="M126" i="265"/>
  <c r="M123" i="265"/>
  <c r="M130" i="265"/>
  <c r="M127" i="265"/>
  <c r="M131" i="265"/>
  <c r="M125" i="265"/>
  <c r="M132" i="265"/>
  <c r="M124" i="265"/>
  <c r="M128" i="265"/>
  <c r="M95" i="263"/>
  <c r="M89" i="263"/>
  <c r="M98" i="263"/>
  <c r="M97" i="263"/>
  <c r="M90" i="263"/>
  <c r="M100" i="263"/>
  <c r="M93" i="263"/>
  <c r="M92" i="263"/>
  <c r="M96" i="263"/>
  <c r="M99" i="263"/>
  <c r="M94" i="263"/>
  <c r="M128" i="263"/>
  <c r="M132" i="263"/>
  <c r="M125" i="263"/>
  <c r="M123" i="263"/>
  <c r="M126" i="263"/>
  <c r="M129" i="263"/>
  <c r="M131" i="263"/>
  <c r="M130" i="263"/>
  <c r="M127" i="263"/>
  <c r="M105" i="266"/>
  <c r="M109" i="266"/>
  <c r="M110" i="266"/>
  <c r="M114" i="266"/>
  <c r="M113" i="266"/>
  <c r="M108" i="266"/>
  <c r="M111" i="266"/>
  <c r="M112" i="266"/>
  <c r="M116" i="266"/>
  <c r="M106" i="266"/>
  <c r="M115" i="266"/>
  <c r="M132" i="266"/>
  <c r="M127" i="266"/>
  <c r="M131" i="266"/>
  <c r="M129" i="266"/>
  <c r="M123" i="266"/>
  <c r="M130" i="266"/>
  <c r="M128" i="266"/>
  <c r="M125" i="266"/>
  <c r="M126" i="266"/>
  <c r="M121" i="266"/>
  <c r="L85" i="266"/>
  <c r="M85" i="266"/>
  <c r="L133" i="265"/>
  <c r="M133" i="265"/>
  <c r="L85" i="264"/>
  <c r="M85" i="264"/>
  <c r="L85" i="263"/>
  <c r="M85" i="263"/>
  <c r="M117" i="263"/>
  <c r="M133" i="262"/>
  <c r="L133" i="262"/>
  <c r="M133" i="261"/>
  <c r="L133" i="261"/>
  <c r="M117" i="261"/>
  <c r="L117" i="261"/>
  <c r="K52" i="295"/>
  <c r="L52" i="295"/>
  <c r="L31" i="295"/>
  <c r="L18" i="295"/>
  <c r="L43" i="295"/>
  <c r="L35" i="295"/>
  <c r="L30" i="295"/>
  <c r="L34" i="295"/>
  <c r="L39" i="295"/>
  <c r="L24" i="295"/>
  <c r="L17" i="295"/>
  <c r="L40" i="295"/>
  <c r="L47" i="295"/>
  <c r="L48" i="295"/>
  <c r="L33" i="295"/>
  <c r="L42" i="295"/>
  <c r="L41" i="295"/>
  <c r="L49" i="295"/>
  <c r="L36" i="295"/>
  <c r="L27" i="295"/>
  <c r="L19" i="295"/>
  <c r="L32" i="295"/>
  <c r="L21" i="295"/>
  <c r="L50" i="295"/>
  <c r="L37" i="295"/>
  <c r="L46" i="295"/>
  <c r="L20" i="295"/>
  <c r="L25" i="295"/>
  <c r="L23" i="295"/>
  <c r="L45" i="295"/>
  <c r="L38" i="295"/>
  <c r="L26" i="295"/>
  <c r="L28" i="295"/>
  <c r="L16" i="295"/>
  <c r="L29" i="295"/>
  <c r="L51" i="295"/>
  <c r="L22" i="295"/>
  <c r="L44" i="295"/>
  <c r="I20" i="280" l="1"/>
  <c r="I33" i="280"/>
  <c r="I25" i="280"/>
  <c r="I34" i="280"/>
  <c r="E35" i="280"/>
  <c r="I30" i="280"/>
  <c r="H35" i="280"/>
  <c r="I32" i="280"/>
  <c r="M133" i="266"/>
  <c r="M80" i="266"/>
  <c r="L107" i="261"/>
  <c r="M107" i="261"/>
  <c r="M127" i="261"/>
  <c r="L127" i="261"/>
  <c r="L74" i="262"/>
  <c r="K85" i="262"/>
  <c r="M129" i="267"/>
  <c r="M127" i="267"/>
  <c r="M132" i="267"/>
  <c r="M131" i="267"/>
  <c r="M124" i="267"/>
  <c r="M125" i="267"/>
  <c r="M126" i="267"/>
  <c r="M91" i="261"/>
  <c r="L91" i="261"/>
  <c r="K101" i="261"/>
  <c r="M123" i="261"/>
  <c r="L123" i="261"/>
  <c r="M129" i="261"/>
  <c r="L129" i="261"/>
  <c r="M131" i="261"/>
  <c r="L131" i="261"/>
  <c r="M106" i="261"/>
  <c r="L106" i="261"/>
  <c r="L111" i="261"/>
  <c r="M111" i="261"/>
  <c r="M116" i="261"/>
  <c r="L116" i="261"/>
  <c r="M124" i="261"/>
  <c r="L124" i="261"/>
  <c r="L133" i="266"/>
  <c r="M124" i="266"/>
  <c r="M98" i="261"/>
  <c r="L98" i="261"/>
  <c r="M108" i="261"/>
  <c r="L108" i="261"/>
  <c r="L122" i="261"/>
  <c r="M122" i="261"/>
  <c r="M132" i="261"/>
  <c r="L132" i="261"/>
  <c r="L106" i="264"/>
  <c r="K117" i="264"/>
  <c r="M112" i="264" s="1"/>
  <c r="L112" i="264"/>
  <c r="L124" i="267"/>
  <c r="J117" i="263"/>
  <c r="L117" i="263" s="1"/>
  <c r="K97" i="264"/>
  <c r="K131" i="264"/>
  <c r="K111" i="267"/>
  <c r="I52" i="303"/>
  <c r="I29" i="301"/>
  <c r="I51" i="304"/>
  <c r="J50" i="304"/>
  <c r="J22" i="300"/>
  <c r="K20" i="300"/>
  <c r="J20" i="301"/>
  <c r="K45" i="302"/>
  <c r="J42" i="304"/>
  <c r="I44" i="304"/>
  <c r="J39" i="298"/>
  <c r="I35" i="280"/>
  <c r="K17" i="303"/>
  <c r="J24" i="304"/>
  <c r="H29" i="304"/>
  <c r="K40" i="299"/>
  <c r="K49" i="299"/>
  <c r="J41" i="302"/>
  <c r="I22" i="299"/>
  <c r="K45" i="281"/>
  <c r="J51" i="281"/>
  <c r="K38" i="281"/>
  <c r="K28" i="281"/>
  <c r="J29" i="281"/>
  <c r="J22" i="281"/>
  <c r="K16" i="281"/>
  <c r="K24" i="282"/>
  <c r="H20" i="304"/>
  <c r="G51" i="301"/>
  <c r="G52" i="301" s="1"/>
  <c r="J41" i="299"/>
  <c r="J19" i="296"/>
  <c r="I52" i="283"/>
  <c r="J22" i="282"/>
  <c r="K16" i="282"/>
  <c r="K16" i="283"/>
  <c r="J51" i="283"/>
  <c r="K49" i="283"/>
  <c r="K50" i="284"/>
  <c r="J51" i="284"/>
  <c r="J42" i="281"/>
  <c r="J48" i="282"/>
  <c r="J45" i="282"/>
  <c r="J43" i="282"/>
  <c r="H44" i="282"/>
  <c r="J37" i="282"/>
  <c r="I44" i="283"/>
  <c r="K44" i="283" s="1"/>
  <c r="H22" i="283"/>
  <c r="H52" i="283" s="1"/>
  <c r="J18" i="283"/>
  <c r="J43" i="284"/>
  <c r="J27" i="284"/>
  <c r="I44" i="285"/>
  <c r="H44" i="286"/>
  <c r="H29" i="282"/>
  <c r="H22" i="282"/>
  <c r="H52" i="282" s="1"/>
  <c r="J36" i="283"/>
  <c r="J30" i="283"/>
  <c r="J28" i="283"/>
  <c r="H22" i="284"/>
  <c r="H52" i="284" s="1"/>
  <c r="J38" i="285"/>
  <c r="H29" i="285"/>
  <c r="J45" i="286"/>
  <c r="J37" i="286"/>
  <c r="G52" i="286"/>
  <c r="H51" i="283"/>
  <c r="J47" i="282"/>
  <c r="J28" i="282"/>
  <c r="J29" i="282" s="1"/>
  <c r="J35" i="283"/>
  <c r="J27" i="283"/>
  <c r="I44" i="284"/>
  <c r="I52" i="284" s="1"/>
  <c r="H51" i="285"/>
  <c r="J45" i="285"/>
  <c r="J37" i="285"/>
  <c r="J35" i="285"/>
  <c r="J30" i="285"/>
  <c r="J27" i="285"/>
  <c r="I29" i="285"/>
  <c r="F52" i="285"/>
  <c r="I22" i="285"/>
  <c r="J40" i="287"/>
  <c r="J34" i="287"/>
  <c r="J46" i="288"/>
  <c r="J26" i="288"/>
  <c r="J46" i="289"/>
  <c r="J37" i="289"/>
  <c r="J48" i="290"/>
  <c r="J43" i="291"/>
  <c r="J24" i="291"/>
  <c r="I29" i="291"/>
  <c r="I44" i="292"/>
  <c r="H49" i="305"/>
  <c r="J49" i="305" s="1"/>
  <c r="F51" i="293"/>
  <c r="F52" i="293" s="1"/>
  <c r="H29" i="286"/>
  <c r="H52" i="286" s="1"/>
  <c r="E52" i="287"/>
  <c r="H29" i="287"/>
  <c r="H22" i="287"/>
  <c r="H52" i="287" s="1"/>
  <c r="H44" i="288"/>
  <c r="H52" i="288" s="1"/>
  <c r="I22" i="288"/>
  <c r="H44" i="289"/>
  <c r="H29" i="289"/>
  <c r="H52" i="289" s="1"/>
  <c r="I22" i="290"/>
  <c r="H44" i="292"/>
  <c r="H52" i="292" s="1"/>
  <c r="J38" i="292"/>
  <c r="J23" i="292"/>
  <c r="I29" i="292"/>
  <c r="J19" i="292"/>
  <c r="I22" i="292"/>
  <c r="E47" i="305"/>
  <c r="H47" i="305" s="1"/>
  <c r="J47" i="305" s="1"/>
  <c r="E51" i="293"/>
  <c r="D46" i="305"/>
  <c r="H46" i="293"/>
  <c r="E44" i="293"/>
  <c r="E52" i="293" s="1"/>
  <c r="J50" i="294"/>
  <c r="J41" i="294"/>
  <c r="J16" i="294"/>
  <c r="J41" i="288"/>
  <c r="J17" i="289"/>
  <c r="J16" i="291"/>
  <c r="I22" i="291"/>
  <c r="I52" i="291" s="1"/>
  <c r="H51" i="292"/>
  <c r="K41" i="292"/>
  <c r="L41" i="292"/>
  <c r="D41" i="305"/>
  <c r="H41" i="293"/>
  <c r="J23" i="294"/>
  <c r="I44" i="287"/>
  <c r="I52" i="287" s="1"/>
  <c r="J45" i="288"/>
  <c r="H51" i="288"/>
  <c r="J19" i="294"/>
  <c r="H49" i="293"/>
  <c r="J49" i="293" s="1"/>
  <c r="E45" i="305"/>
  <c r="E42" i="305"/>
  <c r="G40" i="305"/>
  <c r="E37" i="305"/>
  <c r="H37" i="305" s="1"/>
  <c r="J37" i="305" s="1"/>
  <c r="D34" i="305"/>
  <c r="H34" i="305" s="1"/>
  <c r="J34" i="305" s="1"/>
  <c r="D24" i="305"/>
  <c r="G44" i="294"/>
  <c r="G52" i="294" s="1"/>
  <c r="H38" i="294"/>
  <c r="I28" i="294"/>
  <c r="I29" i="294" s="1"/>
  <c r="I17" i="294"/>
  <c r="J17" i="294" s="1"/>
  <c r="E22" i="294"/>
  <c r="E52" i="294" s="1"/>
  <c r="D43" i="298"/>
  <c r="E41" i="298"/>
  <c r="H32" i="298"/>
  <c r="J32" i="298" s="1"/>
  <c r="I24" i="298"/>
  <c r="I29" i="298" s="1"/>
  <c r="G29" i="298"/>
  <c r="J20" i="298"/>
  <c r="J50" i="297"/>
  <c r="J41" i="297"/>
  <c r="J37" i="297"/>
  <c r="J34" i="297"/>
  <c r="J21" i="297"/>
  <c r="D44" i="293"/>
  <c r="D52" i="293" s="1"/>
  <c r="E36" i="305"/>
  <c r="I35" i="293"/>
  <c r="J35" i="293" s="1"/>
  <c r="H26" i="293"/>
  <c r="G22" i="293"/>
  <c r="G52" i="293" s="1"/>
  <c r="J32" i="294"/>
  <c r="D29" i="294"/>
  <c r="D52" i="294" s="1"/>
  <c r="H49" i="296"/>
  <c r="J49" i="296" s="1"/>
  <c r="H25" i="301"/>
  <c r="J47" i="300"/>
  <c r="J40" i="294"/>
  <c r="F45" i="298"/>
  <c r="F51" i="296"/>
  <c r="J25" i="292"/>
  <c r="I24" i="293"/>
  <c r="I29" i="293" s="1"/>
  <c r="H17" i="293"/>
  <c r="I47" i="294"/>
  <c r="I51" i="294" s="1"/>
  <c r="I37" i="294"/>
  <c r="J37" i="294" s="1"/>
  <c r="J27" i="294"/>
  <c r="H24" i="294"/>
  <c r="I20" i="294"/>
  <c r="J20" i="294" s="1"/>
  <c r="I19" i="294"/>
  <c r="I16" i="294"/>
  <c r="H45" i="296"/>
  <c r="D44" i="296"/>
  <c r="I40" i="296"/>
  <c r="G44" i="298"/>
  <c r="H33" i="298"/>
  <c r="J33" i="298" s="1"/>
  <c r="I31" i="298"/>
  <c r="J31" i="298" s="1"/>
  <c r="H28" i="298"/>
  <c r="J28" i="298" s="1"/>
  <c r="H24" i="298"/>
  <c r="I19" i="298"/>
  <c r="H18" i="298"/>
  <c r="J42" i="297"/>
  <c r="J31" i="297"/>
  <c r="J30" i="297"/>
  <c r="J28" i="297"/>
  <c r="G29" i="296"/>
  <c r="G52" i="296" s="1"/>
  <c r="H25" i="296"/>
  <c r="F22" i="296"/>
  <c r="F52" i="296" s="1"/>
  <c r="H48" i="297"/>
  <c r="F29" i="297"/>
  <c r="H19" i="297"/>
  <c r="H50" i="299"/>
  <c r="F48" i="301"/>
  <c r="E44" i="299"/>
  <c r="E52" i="299" s="1"/>
  <c r="H19" i="299"/>
  <c r="J19" i="299" s="1"/>
  <c r="G22" i="299"/>
  <c r="G52" i="299" s="1"/>
  <c r="D16" i="301"/>
  <c r="D22" i="299"/>
  <c r="D52" i="299" s="1"/>
  <c r="I43" i="300"/>
  <c r="J43" i="300" s="1"/>
  <c r="I42" i="300"/>
  <c r="H17" i="304"/>
  <c r="J30" i="303"/>
  <c r="H38" i="296"/>
  <c r="I36" i="296"/>
  <c r="J36" i="296" s="1"/>
  <c r="H33" i="296"/>
  <c r="J33" i="296" s="1"/>
  <c r="F29" i="296"/>
  <c r="H28" i="296"/>
  <c r="J28" i="296" s="1"/>
  <c r="G44" i="297"/>
  <c r="G52" i="297" s="1"/>
  <c r="H39" i="297"/>
  <c r="H25" i="297"/>
  <c r="D52" i="297"/>
  <c r="F22" i="297"/>
  <c r="F52" i="297" s="1"/>
  <c r="H18" i="299"/>
  <c r="H50" i="300"/>
  <c r="D44" i="300"/>
  <c r="D52" i="300" s="1"/>
  <c r="J36" i="300"/>
  <c r="J27" i="303"/>
  <c r="H30" i="296"/>
  <c r="J30" i="296" s="1"/>
  <c r="D29" i="296"/>
  <c r="H26" i="296"/>
  <c r="J26" i="296" s="1"/>
  <c r="I23" i="296"/>
  <c r="I21" i="296"/>
  <c r="H40" i="297"/>
  <c r="J40" i="297" s="1"/>
  <c r="I37" i="299"/>
  <c r="J37" i="299" s="1"/>
  <c r="H27" i="299"/>
  <c r="J27" i="299" s="1"/>
  <c r="J25" i="300"/>
  <c r="H49" i="304"/>
  <c r="J49" i="304" s="1"/>
  <c r="J28" i="303"/>
  <c r="J21" i="303"/>
  <c r="E25" i="301"/>
  <c r="H25" i="299"/>
  <c r="I26" i="300"/>
  <c r="H47" i="302"/>
  <c r="H43" i="302"/>
  <c r="E44" i="302"/>
  <c r="E52" i="302" s="1"/>
  <c r="I36" i="302"/>
  <c r="J36" i="302" s="1"/>
  <c r="D29" i="302"/>
  <c r="D52" i="302" s="1"/>
  <c r="I20" i="302"/>
  <c r="E45" i="304"/>
  <c r="I24" i="302"/>
  <c r="I29" i="302" s="1"/>
  <c r="G20" i="304"/>
  <c r="G29" i="303"/>
  <c r="G52" i="303" s="1"/>
  <c r="G29" i="300"/>
  <c r="G52" i="300" s="1"/>
  <c r="K29" i="282" l="1"/>
  <c r="K31" i="298"/>
  <c r="K20" i="294"/>
  <c r="K37" i="294"/>
  <c r="I22" i="298"/>
  <c r="J19" i="298"/>
  <c r="I45" i="298"/>
  <c r="F51" i="298"/>
  <c r="F52" i="298" s="1"/>
  <c r="H45" i="304"/>
  <c r="E51" i="304"/>
  <c r="D52" i="296"/>
  <c r="I22" i="302"/>
  <c r="J20" i="302"/>
  <c r="I52" i="302"/>
  <c r="J43" i="302"/>
  <c r="H44" i="302"/>
  <c r="E29" i="301"/>
  <c r="E52" i="301" s="1"/>
  <c r="K25" i="300"/>
  <c r="J21" i="296"/>
  <c r="I22" i="296"/>
  <c r="I52" i="296" s="1"/>
  <c r="K30" i="296"/>
  <c r="J50" i="300"/>
  <c r="H51" i="300"/>
  <c r="J25" i="297"/>
  <c r="H29" i="297"/>
  <c r="K30" i="303"/>
  <c r="K42" i="297"/>
  <c r="K28" i="298"/>
  <c r="J40" i="296"/>
  <c r="I44" i="296"/>
  <c r="K25" i="292"/>
  <c r="L25" i="292"/>
  <c r="K47" i="300"/>
  <c r="J51" i="300"/>
  <c r="K32" i="294"/>
  <c r="H36" i="305"/>
  <c r="J36" i="305" s="1"/>
  <c r="K37" i="297"/>
  <c r="G52" i="298"/>
  <c r="D44" i="298"/>
  <c r="D52" i="298" s="1"/>
  <c r="H43" i="298"/>
  <c r="J43" i="298" s="1"/>
  <c r="J38" i="294"/>
  <c r="H44" i="294"/>
  <c r="K37" i="305"/>
  <c r="K49" i="293"/>
  <c r="J28" i="294"/>
  <c r="K17" i="289"/>
  <c r="J22" i="289"/>
  <c r="J47" i="294"/>
  <c r="H46" i="305"/>
  <c r="J46" i="305" s="1"/>
  <c r="D51" i="305"/>
  <c r="L19" i="292"/>
  <c r="K19" i="292"/>
  <c r="J22" i="292"/>
  <c r="I52" i="288"/>
  <c r="K22" i="288"/>
  <c r="K48" i="290"/>
  <c r="J51" i="290"/>
  <c r="K46" i="288"/>
  <c r="K35" i="285"/>
  <c r="K47" i="282"/>
  <c r="K45" i="286"/>
  <c r="J51" i="286"/>
  <c r="K28" i="283"/>
  <c r="K43" i="284"/>
  <c r="J44" i="284"/>
  <c r="K37" i="282"/>
  <c r="K48" i="282"/>
  <c r="K19" i="296"/>
  <c r="J22" i="296"/>
  <c r="K22" i="281"/>
  <c r="K24" i="304"/>
  <c r="J29" i="304"/>
  <c r="J24" i="302"/>
  <c r="K20" i="301"/>
  <c r="K50" i="304"/>
  <c r="H52" i="300"/>
  <c r="M73" i="262"/>
  <c r="M74" i="262"/>
  <c r="M84" i="262"/>
  <c r="M81" i="262"/>
  <c r="M78" i="262"/>
  <c r="M76" i="262"/>
  <c r="M82" i="262"/>
  <c r="L85" i="262"/>
  <c r="M75" i="262"/>
  <c r="M77" i="262"/>
  <c r="M83" i="262"/>
  <c r="M85" i="262"/>
  <c r="M79" i="262"/>
  <c r="M80" i="262"/>
  <c r="I20" i="304"/>
  <c r="H51" i="302"/>
  <c r="J47" i="302"/>
  <c r="K21" i="303"/>
  <c r="K27" i="299"/>
  <c r="J23" i="296"/>
  <c r="I29" i="296"/>
  <c r="K27" i="303"/>
  <c r="J29" i="303"/>
  <c r="J18" i="299"/>
  <c r="H22" i="299"/>
  <c r="H52" i="299" s="1"/>
  <c r="J39" i="297"/>
  <c r="H44" i="297"/>
  <c r="K33" i="296"/>
  <c r="J17" i="304"/>
  <c r="H22" i="304"/>
  <c r="D22" i="301"/>
  <c r="D52" i="301" s="1"/>
  <c r="H16" i="301"/>
  <c r="I48" i="301"/>
  <c r="F51" i="301"/>
  <c r="J48" i="297"/>
  <c r="H51" i="297"/>
  <c r="K28" i="297"/>
  <c r="J18" i="298"/>
  <c r="H22" i="298"/>
  <c r="J25" i="301"/>
  <c r="H29" i="301"/>
  <c r="K41" i="297"/>
  <c r="I40" i="305"/>
  <c r="G44" i="305"/>
  <c r="K19" i="294"/>
  <c r="K45" i="288"/>
  <c r="J51" i="288"/>
  <c r="J41" i="293"/>
  <c r="H44" i="293"/>
  <c r="K41" i="288"/>
  <c r="J44" i="288"/>
  <c r="K50" i="294"/>
  <c r="I52" i="290"/>
  <c r="K22" i="290"/>
  <c r="K37" i="289"/>
  <c r="K34" i="287"/>
  <c r="K37" i="285"/>
  <c r="K27" i="283"/>
  <c r="J29" i="283"/>
  <c r="H52" i="285"/>
  <c r="K30" i="283"/>
  <c r="K18" i="283"/>
  <c r="K42" i="281"/>
  <c r="K51" i="283"/>
  <c r="K22" i="282"/>
  <c r="K41" i="299"/>
  <c r="K29" i="281"/>
  <c r="K51" i="281"/>
  <c r="I52" i="299"/>
  <c r="J44" i="299"/>
  <c r="L111" i="267"/>
  <c r="K117" i="267"/>
  <c r="H52" i="302"/>
  <c r="L101" i="261"/>
  <c r="M101" i="261"/>
  <c r="I29" i="300"/>
  <c r="I52" i="300" s="1"/>
  <c r="J26" i="300"/>
  <c r="J29" i="300" s="1"/>
  <c r="K37" i="299"/>
  <c r="K36" i="300"/>
  <c r="J50" i="299"/>
  <c r="H51" i="299"/>
  <c r="K33" i="298"/>
  <c r="J45" i="296"/>
  <c r="H51" i="296"/>
  <c r="J24" i="294"/>
  <c r="H29" i="294"/>
  <c r="H52" i="294" s="1"/>
  <c r="J17" i="293"/>
  <c r="H22" i="293"/>
  <c r="H52" i="293" s="1"/>
  <c r="K49" i="296"/>
  <c r="J26" i="293"/>
  <c r="H29" i="293"/>
  <c r="K21" i="297"/>
  <c r="K50" i="297"/>
  <c r="K32" i="298"/>
  <c r="K17" i="294"/>
  <c r="H24" i="305"/>
  <c r="D29" i="305"/>
  <c r="D52" i="305" s="1"/>
  <c r="H42" i="305"/>
  <c r="J42" i="305" s="1"/>
  <c r="E44" i="305"/>
  <c r="E52" i="305" s="1"/>
  <c r="H41" i="305"/>
  <c r="D44" i="305"/>
  <c r="K16" i="294"/>
  <c r="J22" i="294"/>
  <c r="K47" i="305"/>
  <c r="J29" i="292"/>
  <c r="J52" i="292" s="1"/>
  <c r="K23" i="292"/>
  <c r="K24" i="291"/>
  <c r="J29" i="291"/>
  <c r="K46" i="289"/>
  <c r="J51" i="289"/>
  <c r="J52" i="289" s="1"/>
  <c r="K40" i="287"/>
  <c r="J44" i="287"/>
  <c r="J52" i="287" s="1"/>
  <c r="K27" i="285"/>
  <c r="J29" i="285"/>
  <c r="K45" i="285"/>
  <c r="J51" i="285"/>
  <c r="K35" i="283"/>
  <c r="K38" i="285"/>
  <c r="J44" i="285"/>
  <c r="K36" i="283"/>
  <c r="K43" i="282"/>
  <c r="J44" i="282"/>
  <c r="J52" i="282" s="1"/>
  <c r="K51" i="284"/>
  <c r="K41" i="302"/>
  <c r="J44" i="302"/>
  <c r="J22" i="303"/>
  <c r="J52" i="303" s="1"/>
  <c r="J44" i="304"/>
  <c r="K42" i="304"/>
  <c r="G22" i="304"/>
  <c r="G52" i="304" s="1"/>
  <c r="K22" i="300"/>
  <c r="L131" i="264"/>
  <c r="K133" i="264"/>
  <c r="M113" i="264"/>
  <c r="M107" i="264"/>
  <c r="M115" i="264"/>
  <c r="M105" i="264"/>
  <c r="M111" i="264"/>
  <c r="M108" i="264"/>
  <c r="M116" i="264"/>
  <c r="M117" i="264"/>
  <c r="M109" i="264"/>
  <c r="L117" i="264"/>
  <c r="M114" i="264"/>
  <c r="M110" i="264"/>
  <c r="K36" i="302"/>
  <c r="K28" i="303"/>
  <c r="K26" i="296"/>
  <c r="K36" i="296"/>
  <c r="J42" i="300"/>
  <c r="I44" i="300"/>
  <c r="K30" i="297"/>
  <c r="J25" i="299"/>
  <c r="H29" i="299"/>
  <c r="K49" i="304"/>
  <c r="K40" i="297"/>
  <c r="K28" i="296"/>
  <c r="J38" i="296"/>
  <c r="H44" i="296"/>
  <c r="K43" i="300"/>
  <c r="K19" i="299"/>
  <c r="J19" i="297"/>
  <c r="H22" i="297"/>
  <c r="H52" i="297"/>
  <c r="H52" i="296"/>
  <c r="H29" i="296"/>
  <c r="J25" i="296"/>
  <c r="K31" i="297"/>
  <c r="J24" i="298"/>
  <c r="H29" i="298"/>
  <c r="I22" i="294"/>
  <c r="I52" i="294" s="1"/>
  <c r="K27" i="294"/>
  <c r="J24" i="293"/>
  <c r="I52" i="293"/>
  <c r="K40" i="294"/>
  <c r="K35" i="293"/>
  <c r="K34" i="297"/>
  <c r="K20" i="298"/>
  <c r="H41" i="298"/>
  <c r="E44" i="298"/>
  <c r="E52" i="298" s="1"/>
  <c r="K34" i="305"/>
  <c r="E51" i="305"/>
  <c r="H45" i="305"/>
  <c r="K23" i="294"/>
  <c r="J29" i="294"/>
  <c r="K16" i="291"/>
  <c r="J22" i="291"/>
  <c r="K41" i="294"/>
  <c r="J46" i="293"/>
  <c r="H51" i="293"/>
  <c r="I52" i="292"/>
  <c r="K38" i="292"/>
  <c r="J44" i="292"/>
  <c r="K49" i="305"/>
  <c r="K43" i="291"/>
  <c r="J44" i="291"/>
  <c r="K26" i="288"/>
  <c r="J29" i="288"/>
  <c r="J52" i="288" s="1"/>
  <c r="I52" i="285"/>
  <c r="K22" i="285"/>
  <c r="K30" i="285"/>
  <c r="K28" i="282"/>
  <c r="K37" i="286"/>
  <c r="J52" i="286"/>
  <c r="L37" i="286"/>
  <c r="K27" i="284"/>
  <c r="J29" i="284"/>
  <c r="J52" i="284"/>
  <c r="L43" i="284" s="1"/>
  <c r="L27" i="284"/>
  <c r="J51" i="282"/>
  <c r="K45" i="282"/>
  <c r="J22" i="283"/>
  <c r="J20" i="304"/>
  <c r="J44" i="281"/>
  <c r="J52" i="281" s="1"/>
  <c r="K39" i="298"/>
  <c r="E52" i="304"/>
  <c r="F52" i="301"/>
  <c r="L97" i="264"/>
  <c r="M97" i="264"/>
  <c r="G52" i="305"/>
  <c r="K101" i="264"/>
  <c r="M106" i="264"/>
  <c r="L52" i="281" l="1"/>
  <c r="L41" i="281"/>
  <c r="L28" i="281"/>
  <c r="L39" i="281"/>
  <c r="L23" i="281"/>
  <c r="L19" i="281"/>
  <c r="L49" i="281"/>
  <c r="L47" i="281"/>
  <c r="L27" i="281"/>
  <c r="L43" i="281"/>
  <c r="L50" i="281"/>
  <c r="L16" i="281"/>
  <c r="L17" i="281"/>
  <c r="L46" i="281"/>
  <c r="L36" i="281"/>
  <c r="L40" i="281"/>
  <c r="L35" i="281"/>
  <c r="L20" i="281"/>
  <c r="L38" i="281"/>
  <c r="L45" i="281"/>
  <c r="L37" i="281"/>
  <c r="L34" i="281"/>
  <c r="L30" i="281"/>
  <c r="L25" i="281"/>
  <c r="L24" i="281"/>
  <c r="K52" i="281"/>
  <c r="L31" i="281"/>
  <c r="L48" i="281"/>
  <c r="L26" i="281"/>
  <c r="L21" i="281"/>
  <c r="L33" i="281"/>
  <c r="L32" i="281"/>
  <c r="L18" i="281"/>
  <c r="L29" i="281"/>
  <c r="L22" i="281"/>
  <c r="L51" i="281"/>
  <c r="L42" i="281"/>
  <c r="L24" i="292"/>
  <c r="L51" i="292"/>
  <c r="L48" i="292"/>
  <c r="L52" i="292"/>
  <c r="L43" i="292"/>
  <c r="L45" i="292"/>
  <c r="L46" i="292"/>
  <c r="L37" i="292"/>
  <c r="L28" i="292"/>
  <c r="L36" i="292"/>
  <c r="L17" i="292"/>
  <c r="L27" i="292"/>
  <c r="L34" i="292"/>
  <c r="L30" i="292"/>
  <c r="L39" i="292"/>
  <c r="L40" i="292"/>
  <c r="L21" i="292"/>
  <c r="L31" i="292"/>
  <c r="L49" i="292"/>
  <c r="L47" i="292"/>
  <c r="K52" i="292"/>
  <c r="L32" i="292"/>
  <c r="L35" i="292"/>
  <c r="L20" i="292"/>
  <c r="L33" i="292"/>
  <c r="L23" i="292"/>
  <c r="L38" i="292"/>
  <c r="K29" i="300"/>
  <c r="L46" i="287"/>
  <c r="L43" i="287"/>
  <c r="L32" i="287"/>
  <c r="L27" i="287"/>
  <c r="L36" i="287"/>
  <c r="L38" i="287"/>
  <c r="L24" i="287"/>
  <c r="K52" i="287"/>
  <c r="L48" i="287"/>
  <c r="L42" i="287"/>
  <c r="L45" i="287"/>
  <c r="L17" i="287"/>
  <c r="L33" i="287"/>
  <c r="L41" i="287"/>
  <c r="L22" i="287"/>
  <c r="L52" i="287"/>
  <c r="L50" i="287"/>
  <c r="L49" i="287"/>
  <c r="L16" i="287"/>
  <c r="L39" i="287"/>
  <c r="L18" i="287"/>
  <c r="L47" i="287"/>
  <c r="L51" i="287"/>
  <c r="L31" i="287"/>
  <c r="L25" i="287"/>
  <c r="L37" i="287"/>
  <c r="L35" i="287"/>
  <c r="L30" i="287"/>
  <c r="L21" i="287"/>
  <c r="L29" i="287"/>
  <c r="L40" i="287"/>
  <c r="L34" i="287"/>
  <c r="L52" i="288"/>
  <c r="L18" i="288"/>
  <c r="L33" i="288"/>
  <c r="L30" i="288"/>
  <c r="L31" i="288"/>
  <c r="L37" i="288"/>
  <c r="L28" i="288"/>
  <c r="L39" i="288"/>
  <c r="L42" i="288"/>
  <c r="L43" i="288"/>
  <c r="L17" i="288"/>
  <c r="L35" i="288"/>
  <c r="L24" i="288"/>
  <c r="L27" i="288"/>
  <c r="L47" i="288"/>
  <c r="L38" i="288"/>
  <c r="L19" i="288"/>
  <c r="L32" i="288"/>
  <c r="L49" i="288"/>
  <c r="L23" i="288"/>
  <c r="L34" i="288"/>
  <c r="L25" i="288"/>
  <c r="L36" i="288"/>
  <c r="L22" i="288"/>
  <c r="K52" i="288"/>
  <c r="L50" i="288"/>
  <c r="L21" i="288"/>
  <c r="L16" i="288"/>
  <c r="L48" i="288"/>
  <c r="L40" i="288"/>
  <c r="L20" i="288"/>
  <c r="L45" i="288"/>
  <c r="L41" i="288"/>
  <c r="L26" i="288"/>
  <c r="L46" i="288"/>
  <c r="L52" i="303"/>
  <c r="L49" i="303"/>
  <c r="L20" i="303"/>
  <c r="L33" i="303"/>
  <c r="L17" i="303"/>
  <c r="L16" i="303"/>
  <c r="L44" i="303"/>
  <c r="L23" i="303"/>
  <c r="L42" i="303"/>
  <c r="L48" i="303"/>
  <c r="L37" i="303"/>
  <c r="L41" i="303"/>
  <c r="L47" i="303"/>
  <c r="L51" i="303"/>
  <c r="K52" i="303"/>
  <c r="L50" i="303"/>
  <c r="L32" i="303"/>
  <c r="L43" i="303"/>
  <c r="L31" i="303"/>
  <c r="L46" i="303"/>
  <c r="L18" i="303"/>
  <c r="L40" i="303"/>
  <c r="L38" i="303"/>
  <c r="L34" i="303"/>
  <c r="L36" i="303"/>
  <c r="L24" i="303"/>
  <c r="L39" i="303"/>
  <c r="L35" i="303"/>
  <c r="L26" i="303"/>
  <c r="L25" i="303"/>
  <c r="L45" i="303"/>
  <c r="L19" i="303"/>
  <c r="L30" i="303"/>
  <c r="L21" i="303"/>
  <c r="L27" i="303"/>
  <c r="L28" i="303"/>
  <c r="L40" i="282"/>
  <c r="L25" i="282"/>
  <c r="L24" i="282"/>
  <c r="L23" i="282"/>
  <c r="L33" i="282"/>
  <c r="L30" i="282"/>
  <c r="L39" i="282"/>
  <c r="L16" i="282"/>
  <c r="L46" i="282"/>
  <c r="L21" i="282"/>
  <c r="L31" i="282"/>
  <c r="L18" i="282"/>
  <c r="L34" i="282"/>
  <c r="L41" i="282"/>
  <c r="L52" i="282"/>
  <c r="L20" i="282"/>
  <c r="L42" i="282"/>
  <c r="L49" i="282"/>
  <c r="L50" i="282"/>
  <c r="L38" i="282"/>
  <c r="L32" i="282"/>
  <c r="L35" i="282"/>
  <c r="L26" i="282"/>
  <c r="L36" i="282"/>
  <c r="K52" i="282"/>
  <c r="L27" i="282"/>
  <c r="L19" i="282"/>
  <c r="L17" i="282"/>
  <c r="L22" i="282"/>
  <c r="L28" i="282"/>
  <c r="L37" i="282"/>
  <c r="L29" i="282"/>
  <c r="L43" i="282"/>
  <c r="L45" i="282"/>
  <c r="L47" i="282"/>
  <c r="L48" i="282"/>
  <c r="L48" i="289"/>
  <c r="L32" i="289"/>
  <c r="L35" i="289"/>
  <c r="L20" i="289"/>
  <c r="L38" i="289"/>
  <c r="L27" i="289"/>
  <c r="L33" i="289"/>
  <c r="L49" i="289"/>
  <c r="K52" i="289"/>
  <c r="L24" i="289"/>
  <c r="L42" i="289"/>
  <c r="L19" i="289"/>
  <c r="L28" i="289"/>
  <c r="L31" i="289"/>
  <c r="L44" i="289"/>
  <c r="L21" i="289"/>
  <c r="L26" i="289"/>
  <c r="L39" i="289"/>
  <c r="L23" i="289"/>
  <c r="L47" i="289"/>
  <c r="L25" i="289"/>
  <c r="L36" i="289"/>
  <c r="L43" i="289"/>
  <c r="L29" i="289"/>
  <c r="L16" i="289"/>
  <c r="L18" i="289"/>
  <c r="L30" i="289"/>
  <c r="L41" i="289"/>
  <c r="L52" i="289"/>
  <c r="L34" i="289"/>
  <c r="L50" i="289"/>
  <c r="L40" i="289"/>
  <c r="L45" i="289"/>
  <c r="L17" i="289"/>
  <c r="L46" i="289"/>
  <c r="L37" i="289"/>
  <c r="K22" i="291"/>
  <c r="K24" i="293"/>
  <c r="J29" i="293"/>
  <c r="K38" i="296"/>
  <c r="J44" i="296"/>
  <c r="K25" i="299"/>
  <c r="J29" i="299"/>
  <c r="K42" i="300"/>
  <c r="J44" i="300"/>
  <c r="K51" i="285"/>
  <c r="K29" i="285"/>
  <c r="K26" i="293"/>
  <c r="K24" i="294"/>
  <c r="M113" i="267"/>
  <c r="M105" i="267"/>
  <c r="M106" i="267"/>
  <c r="M115" i="267"/>
  <c r="M112" i="267"/>
  <c r="M116" i="267"/>
  <c r="M114" i="267"/>
  <c r="M107" i="267"/>
  <c r="M117" i="267"/>
  <c r="L117" i="267"/>
  <c r="M109" i="267"/>
  <c r="M108" i="267"/>
  <c r="M110" i="267"/>
  <c r="K51" i="288"/>
  <c r="L51" i="288"/>
  <c r="K18" i="298"/>
  <c r="J22" i="298"/>
  <c r="K48" i="297"/>
  <c r="J51" i="297"/>
  <c r="H22" i="301"/>
  <c r="H52" i="301" s="1"/>
  <c r="J16" i="301"/>
  <c r="K17" i="304"/>
  <c r="J22" i="304"/>
  <c r="K39" i="297"/>
  <c r="J44" i="297"/>
  <c r="K29" i="303"/>
  <c r="L29" i="303"/>
  <c r="J29" i="296"/>
  <c r="J52" i="296" s="1"/>
  <c r="K23" i="296"/>
  <c r="I22" i="304"/>
  <c r="I52" i="304"/>
  <c r="K51" i="290"/>
  <c r="K50" i="300"/>
  <c r="K43" i="302"/>
  <c r="K22" i="283"/>
  <c r="L48" i="284"/>
  <c r="L42" i="284"/>
  <c r="L45" i="284"/>
  <c r="L21" i="284"/>
  <c r="L50" i="284"/>
  <c r="L17" i="284"/>
  <c r="L30" i="284"/>
  <c r="L28" i="284"/>
  <c r="L19" i="284"/>
  <c r="L52" i="284"/>
  <c r="L35" i="284"/>
  <c r="L33" i="284"/>
  <c r="L31" i="284"/>
  <c r="L40" i="284"/>
  <c r="L23" i="284"/>
  <c r="L25" i="284"/>
  <c r="L37" i="284"/>
  <c r="L38" i="284"/>
  <c r="L49" i="284"/>
  <c r="L41" i="284"/>
  <c r="L32" i="284"/>
  <c r="L22" i="284"/>
  <c r="L20" i="284"/>
  <c r="L18" i="284"/>
  <c r="L36" i="284"/>
  <c r="L39" i="284"/>
  <c r="K52" i="284"/>
  <c r="L16" i="284"/>
  <c r="L34" i="284"/>
  <c r="L24" i="284"/>
  <c r="L26" i="284"/>
  <c r="L46" i="284"/>
  <c r="L47" i="284"/>
  <c r="L41" i="286"/>
  <c r="L17" i="286"/>
  <c r="L48" i="286"/>
  <c r="L44" i="286"/>
  <c r="L46" i="286"/>
  <c r="L19" i="286"/>
  <c r="L35" i="286"/>
  <c r="L28" i="286"/>
  <c r="L18" i="286"/>
  <c r="L22" i="286"/>
  <c r="L29" i="286"/>
  <c r="L52" i="286"/>
  <c r="L32" i="286"/>
  <c r="L47" i="286"/>
  <c r="L50" i="286"/>
  <c r="L20" i="286"/>
  <c r="L16" i="286"/>
  <c r="L36" i="286"/>
  <c r="K52" i="286"/>
  <c r="L43" i="286"/>
  <c r="L34" i="286"/>
  <c r="L33" i="286"/>
  <c r="L39" i="286"/>
  <c r="L23" i="286"/>
  <c r="L30" i="286"/>
  <c r="L31" i="286"/>
  <c r="L25" i="286"/>
  <c r="L26" i="286"/>
  <c r="L38" i="286"/>
  <c r="L27" i="286"/>
  <c r="J45" i="305"/>
  <c r="H51" i="305"/>
  <c r="K25" i="296"/>
  <c r="M128" i="264"/>
  <c r="M126" i="264"/>
  <c r="M129" i="264"/>
  <c r="L133" i="264"/>
  <c r="M121" i="264"/>
  <c r="M127" i="264"/>
  <c r="M130" i="264"/>
  <c r="M132" i="264"/>
  <c r="M123" i="264"/>
  <c r="M125" i="264"/>
  <c r="M122" i="264"/>
  <c r="M124" i="264"/>
  <c r="M133" i="264"/>
  <c r="K44" i="302"/>
  <c r="K29" i="291"/>
  <c r="L29" i="291"/>
  <c r="K29" i="292"/>
  <c r="L29" i="292"/>
  <c r="J41" i="305"/>
  <c r="H44" i="305"/>
  <c r="H29" i="305"/>
  <c r="J24" i="305"/>
  <c r="H52" i="305"/>
  <c r="K17" i="293"/>
  <c r="J22" i="293"/>
  <c r="J52" i="293"/>
  <c r="L17" i="293" s="1"/>
  <c r="M111" i="267"/>
  <c r="K29" i="283"/>
  <c r="I52" i="305"/>
  <c r="I44" i="305"/>
  <c r="J40" i="305"/>
  <c r="K25" i="301"/>
  <c r="J29" i="301"/>
  <c r="K24" i="302"/>
  <c r="J29" i="302"/>
  <c r="K44" i="284"/>
  <c r="L44" i="284"/>
  <c r="L45" i="286"/>
  <c r="L22" i="292"/>
  <c r="K22" i="292"/>
  <c r="K46" i="305"/>
  <c r="K22" i="289"/>
  <c r="L22" i="289"/>
  <c r="K38" i="294"/>
  <c r="J44" i="294"/>
  <c r="K36" i="305"/>
  <c r="K51" i="300"/>
  <c r="K21" i="296"/>
  <c r="I51" i="298"/>
  <c r="I52" i="298" s="1"/>
  <c r="J45" i="298"/>
  <c r="M93" i="264"/>
  <c r="M90" i="264"/>
  <c r="M89" i="264"/>
  <c r="M94" i="264"/>
  <c r="M91" i="264"/>
  <c r="M92" i="264"/>
  <c r="M98" i="264"/>
  <c r="M95" i="264"/>
  <c r="L101" i="264"/>
  <c r="M96" i="264"/>
  <c r="M101" i="264"/>
  <c r="M100" i="264"/>
  <c r="M99" i="264"/>
  <c r="K44" i="281"/>
  <c r="L44" i="281"/>
  <c r="K29" i="284"/>
  <c r="L29" i="284"/>
  <c r="K44" i="291"/>
  <c r="L44" i="291"/>
  <c r="J41" i="298"/>
  <c r="H44" i="298"/>
  <c r="H52" i="298" s="1"/>
  <c r="K24" i="298"/>
  <c r="J29" i="298"/>
  <c r="K19" i="297"/>
  <c r="J22" i="297"/>
  <c r="J52" i="297"/>
  <c r="M131" i="264"/>
  <c r="K44" i="304"/>
  <c r="L44" i="282"/>
  <c r="K44" i="282"/>
  <c r="K51" i="289"/>
  <c r="L51" i="289"/>
  <c r="K22" i="294"/>
  <c r="K45" i="296"/>
  <c r="J51" i="296"/>
  <c r="K50" i="299"/>
  <c r="J51" i="299"/>
  <c r="K41" i="293"/>
  <c r="J44" i="293"/>
  <c r="I51" i="301"/>
  <c r="I52" i="301" s="1"/>
  <c r="J48" i="301"/>
  <c r="K18" i="299"/>
  <c r="J22" i="299"/>
  <c r="J52" i="299" s="1"/>
  <c r="K47" i="302"/>
  <c r="J51" i="302"/>
  <c r="K22" i="296"/>
  <c r="K51" i="286"/>
  <c r="L51" i="286"/>
  <c r="K47" i="294"/>
  <c r="J51" i="294"/>
  <c r="K40" i="296"/>
  <c r="K25" i="297"/>
  <c r="J29" i="297"/>
  <c r="L25" i="297"/>
  <c r="K20" i="302"/>
  <c r="J22" i="302"/>
  <c r="J45" i="304"/>
  <c r="H51" i="304"/>
  <c r="H52" i="304" s="1"/>
  <c r="K20" i="304"/>
  <c r="K51" i="282"/>
  <c r="L51" i="282"/>
  <c r="K29" i="288"/>
  <c r="L29" i="288"/>
  <c r="K44" i="292"/>
  <c r="L44" i="292"/>
  <c r="K46" i="293"/>
  <c r="L46" i="293"/>
  <c r="J51" i="293"/>
  <c r="J52" i="291"/>
  <c r="K29" i="294"/>
  <c r="K22" i="303"/>
  <c r="L22" i="303"/>
  <c r="L51" i="284"/>
  <c r="K44" i="285"/>
  <c r="L44" i="285"/>
  <c r="J52" i="285"/>
  <c r="K44" i="287"/>
  <c r="L44" i="287"/>
  <c r="K42" i="305"/>
  <c r="K26" i="300"/>
  <c r="K44" i="299"/>
  <c r="J52" i="283"/>
  <c r="L22" i="283" s="1"/>
  <c r="K44" i="288"/>
  <c r="L44" i="288"/>
  <c r="K29" i="304"/>
  <c r="J52" i="290"/>
  <c r="L51" i="290" s="1"/>
  <c r="K28" i="294"/>
  <c r="K43" i="298"/>
  <c r="K19" i="298"/>
  <c r="L34" i="296" l="1"/>
  <c r="L27" i="296"/>
  <c r="L20" i="296"/>
  <c r="L48" i="296"/>
  <c r="L42" i="296"/>
  <c r="K52" i="296"/>
  <c r="L41" i="296"/>
  <c r="L32" i="296"/>
  <c r="L46" i="296"/>
  <c r="L39" i="296"/>
  <c r="L17" i="296"/>
  <c r="L52" i="296"/>
  <c r="L37" i="296"/>
  <c r="L31" i="296"/>
  <c r="L43" i="296"/>
  <c r="L35" i="296"/>
  <c r="L16" i="296"/>
  <c r="L24" i="296"/>
  <c r="L47" i="296"/>
  <c r="L18" i="296"/>
  <c r="L50" i="296"/>
  <c r="L26" i="296"/>
  <c r="L30" i="296"/>
  <c r="L33" i="296"/>
  <c r="L49" i="296"/>
  <c r="L36" i="296"/>
  <c r="L28" i="296"/>
  <c r="L19" i="296"/>
  <c r="L38" i="296"/>
  <c r="L25" i="296"/>
  <c r="L21" i="296"/>
  <c r="L45" i="296"/>
  <c r="L40" i="296"/>
  <c r="L23" i="296"/>
  <c r="L22" i="296"/>
  <c r="K52" i="299"/>
  <c r="L30" i="299"/>
  <c r="L45" i="299"/>
  <c r="L20" i="299"/>
  <c r="L32" i="299"/>
  <c r="L49" i="299"/>
  <c r="L28" i="299"/>
  <c r="L17" i="299"/>
  <c r="L21" i="299"/>
  <c r="L47" i="299"/>
  <c r="L39" i="299"/>
  <c r="L43" i="299"/>
  <c r="L48" i="299"/>
  <c r="L23" i="299"/>
  <c r="L52" i="299"/>
  <c r="L33" i="299"/>
  <c r="L40" i="299"/>
  <c r="L35" i="299"/>
  <c r="L42" i="299"/>
  <c r="L36" i="299"/>
  <c r="L24" i="299"/>
  <c r="L34" i="299"/>
  <c r="L26" i="299"/>
  <c r="L46" i="299"/>
  <c r="L16" i="299"/>
  <c r="L38" i="299"/>
  <c r="L31" i="299"/>
  <c r="L19" i="299"/>
  <c r="L27" i="299"/>
  <c r="L41" i="299"/>
  <c r="L37" i="299"/>
  <c r="L50" i="299"/>
  <c r="L18" i="299"/>
  <c r="L25" i="299"/>
  <c r="L44" i="299"/>
  <c r="K52" i="297"/>
  <c r="L18" i="297"/>
  <c r="L27" i="297"/>
  <c r="L20" i="297"/>
  <c r="L47" i="297"/>
  <c r="L33" i="297"/>
  <c r="L24" i="297"/>
  <c r="L36" i="297"/>
  <c r="L46" i="297"/>
  <c r="L52" i="297"/>
  <c r="L49" i="297"/>
  <c r="L17" i="297"/>
  <c r="L23" i="297"/>
  <c r="L45" i="297"/>
  <c r="L26" i="297"/>
  <c r="L43" i="297"/>
  <c r="L38" i="297"/>
  <c r="L16" i="297"/>
  <c r="L35" i="297"/>
  <c r="L32" i="297"/>
  <c r="L50" i="297"/>
  <c r="L40" i="297"/>
  <c r="L31" i="297"/>
  <c r="L37" i="297"/>
  <c r="L41" i="297"/>
  <c r="L42" i="297"/>
  <c r="L28" i="297"/>
  <c r="L21" i="297"/>
  <c r="L30" i="297"/>
  <c r="L34" i="297"/>
  <c r="L22" i="285"/>
  <c r="L24" i="285"/>
  <c r="L17" i="285"/>
  <c r="L23" i="285"/>
  <c r="L39" i="285"/>
  <c r="L49" i="285"/>
  <c r="L20" i="285"/>
  <c r="L26" i="285"/>
  <c r="L19" i="285"/>
  <c r="L48" i="285"/>
  <c r="K52" i="285"/>
  <c r="L41" i="285"/>
  <c r="L43" i="285"/>
  <c r="L36" i="285"/>
  <c r="L28" i="285"/>
  <c r="L52" i="285"/>
  <c r="L40" i="285"/>
  <c r="L46" i="285"/>
  <c r="L47" i="285"/>
  <c r="L50" i="285"/>
  <c r="L25" i="285"/>
  <c r="L32" i="285"/>
  <c r="L21" i="285"/>
  <c r="L34" i="285"/>
  <c r="L31" i="285"/>
  <c r="L18" i="285"/>
  <c r="L16" i="285"/>
  <c r="L42" i="285"/>
  <c r="L33" i="285"/>
  <c r="L37" i="285"/>
  <c r="L45" i="285"/>
  <c r="L35" i="285"/>
  <c r="L27" i="285"/>
  <c r="L38" i="285"/>
  <c r="L30" i="285"/>
  <c r="L35" i="291"/>
  <c r="L23" i="291"/>
  <c r="L37" i="291"/>
  <c r="L33" i="291"/>
  <c r="L28" i="291"/>
  <c r="L17" i="291"/>
  <c r="L46" i="291"/>
  <c r="L39" i="291"/>
  <c r="L47" i="291"/>
  <c r="L38" i="291"/>
  <c r="L40" i="291"/>
  <c r="L31" i="291"/>
  <c r="L48" i="291"/>
  <c r="L36" i="291"/>
  <c r="L30" i="291"/>
  <c r="L51" i="291"/>
  <c r="K52" i="291"/>
  <c r="L27" i="291"/>
  <c r="L34" i="291"/>
  <c r="L18" i="291"/>
  <c r="L42" i="291"/>
  <c r="L20" i="291"/>
  <c r="L19" i="291"/>
  <c r="L50" i="291"/>
  <c r="L49" i="291"/>
  <c r="L32" i="291"/>
  <c r="L52" i="291"/>
  <c r="L26" i="291"/>
  <c r="L45" i="291"/>
  <c r="L25" i="291"/>
  <c r="L21" i="291"/>
  <c r="L41" i="291"/>
  <c r="L16" i="291"/>
  <c r="L43" i="291"/>
  <c r="L24" i="291"/>
  <c r="K22" i="302"/>
  <c r="K51" i="294"/>
  <c r="K44" i="293"/>
  <c r="L44" i="293"/>
  <c r="K40" i="305"/>
  <c r="J44" i="305"/>
  <c r="K51" i="297"/>
  <c r="L51" i="297"/>
  <c r="K22" i="298"/>
  <c r="L51" i="285"/>
  <c r="K44" i="296"/>
  <c r="L44" i="296"/>
  <c r="L52" i="290"/>
  <c r="L21" i="290"/>
  <c r="L25" i="290"/>
  <c r="L49" i="290"/>
  <c r="L30" i="290"/>
  <c r="L18" i="290"/>
  <c r="L20" i="290"/>
  <c r="L26" i="290"/>
  <c r="L38" i="290"/>
  <c r="K52" i="290"/>
  <c r="L50" i="290"/>
  <c r="L36" i="290"/>
  <c r="L41" i="290"/>
  <c r="L19" i="290"/>
  <c r="L16" i="290"/>
  <c r="L23" i="290"/>
  <c r="L42" i="290"/>
  <c r="L46" i="290"/>
  <c r="L47" i="290"/>
  <c r="L24" i="290"/>
  <c r="L37" i="290"/>
  <c r="L33" i="290"/>
  <c r="L32" i="290"/>
  <c r="L29" i="290"/>
  <c r="L22" i="290"/>
  <c r="L31" i="290"/>
  <c r="L40" i="290"/>
  <c r="L43" i="290"/>
  <c r="L27" i="290"/>
  <c r="L28" i="290"/>
  <c r="L35" i="290"/>
  <c r="L34" i="290"/>
  <c r="L45" i="290"/>
  <c r="L44" i="290"/>
  <c r="L48" i="290"/>
  <c r="K22" i="299"/>
  <c r="L22" i="299"/>
  <c r="K51" i="296"/>
  <c r="L51" i="296"/>
  <c r="K29" i="298"/>
  <c r="K52" i="293"/>
  <c r="L34" i="293"/>
  <c r="L20" i="293"/>
  <c r="L42" i="293"/>
  <c r="L43" i="293"/>
  <c r="L27" i="293"/>
  <c r="L36" i="293"/>
  <c r="L31" i="293"/>
  <c r="L28" i="293"/>
  <c r="L37" i="293"/>
  <c r="L47" i="293"/>
  <c r="L39" i="293"/>
  <c r="L52" i="293"/>
  <c r="L21" i="293"/>
  <c r="L40" i="293"/>
  <c r="L48" i="293"/>
  <c r="L33" i="293"/>
  <c r="L30" i="293"/>
  <c r="L50" i="293"/>
  <c r="L38" i="293"/>
  <c r="L45" i="293"/>
  <c r="L32" i="293"/>
  <c r="L23" i="293"/>
  <c r="L19" i="293"/>
  <c r="L16" i="293"/>
  <c r="L18" i="293"/>
  <c r="L25" i="293"/>
  <c r="L35" i="293"/>
  <c r="L49" i="293"/>
  <c r="L51" i="293"/>
  <c r="K51" i="293"/>
  <c r="K45" i="304"/>
  <c r="J51" i="304"/>
  <c r="K48" i="301"/>
  <c r="J51" i="301"/>
  <c r="L19" i="297"/>
  <c r="K41" i="298"/>
  <c r="J44" i="298"/>
  <c r="K45" i="298"/>
  <c r="J51" i="298"/>
  <c r="K29" i="301"/>
  <c r="L39" i="297"/>
  <c r="K22" i="304"/>
  <c r="J22" i="301"/>
  <c r="J52" i="301" s="1"/>
  <c r="K16" i="301"/>
  <c r="K44" i="300"/>
  <c r="K29" i="299"/>
  <c r="L29" i="299"/>
  <c r="L22" i="291"/>
  <c r="J52" i="300"/>
  <c r="K44" i="294"/>
  <c r="K41" i="305"/>
  <c r="K45" i="305"/>
  <c r="J51" i="305"/>
  <c r="K29" i="296"/>
  <c r="L29" i="296"/>
  <c r="K44" i="297"/>
  <c r="L44" i="297"/>
  <c r="L29" i="285"/>
  <c r="L24" i="293"/>
  <c r="K51" i="302"/>
  <c r="L51" i="302"/>
  <c r="K51" i="299"/>
  <c r="L51" i="299"/>
  <c r="L34" i="283"/>
  <c r="L39" i="283"/>
  <c r="L19" i="283"/>
  <c r="L50" i="283"/>
  <c r="L24" i="283"/>
  <c r="L32" i="283"/>
  <c r="L46" i="283"/>
  <c r="L44" i="283"/>
  <c r="L21" i="283"/>
  <c r="L20" i="283"/>
  <c r="L33" i="283"/>
  <c r="L17" i="283"/>
  <c r="L23" i="283"/>
  <c r="L26" i="283"/>
  <c r="L41" i="283"/>
  <c r="L38" i="283"/>
  <c r="L47" i="283"/>
  <c r="L37" i="283"/>
  <c r="K52" i="283"/>
  <c r="L31" i="283"/>
  <c r="L40" i="283"/>
  <c r="L48" i="283"/>
  <c r="L52" i="283"/>
  <c r="L45" i="283"/>
  <c r="L16" i="283"/>
  <c r="L49" i="283"/>
  <c r="L43" i="283"/>
  <c r="L25" i="283"/>
  <c r="L42" i="283"/>
  <c r="L28" i="283"/>
  <c r="L18" i="283"/>
  <c r="L51" i="283"/>
  <c r="L30" i="283"/>
  <c r="L35" i="283"/>
  <c r="L27" i="283"/>
  <c r="L36" i="283"/>
  <c r="J52" i="302"/>
  <c r="K29" i="297"/>
  <c r="L29" i="297"/>
  <c r="L41" i="293"/>
  <c r="K22" i="297"/>
  <c r="L22" i="297"/>
  <c r="L29" i="302"/>
  <c r="K29" i="302"/>
  <c r="L29" i="283"/>
  <c r="K22" i="293"/>
  <c r="L22" i="293"/>
  <c r="J29" i="305"/>
  <c r="K24" i="305"/>
  <c r="J52" i="305"/>
  <c r="J52" i="294"/>
  <c r="J52" i="304"/>
  <c r="L48" i="297"/>
  <c r="J52" i="298"/>
  <c r="L22" i="298" s="1"/>
  <c r="L26" i="293"/>
  <c r="L29" i="293"/>
  <c r="K29" i="293"/>
  <c r="K52" i="301" l="1"/>
  <c r="L30" i="301"/>
  <c r="L33" i="301"/>
  <c r="L18" i="301"/>
  <c r="L34" i="301"/>
  <c r="L24" i="301"/>
  <c r="L31" i="301"/>
  <c r="L45" i="301"/>
  <c r="L52" i="301"/>
  <c r="L42" i="301"/>
  <c r="L19" i="301"/>
  <c r="L49" i="301"/>
  <c r="L37" i="301"/>
  <c r="L32" i="301"/>
  <c r="L28" i="301"/>
  <c r="L23" i="301"/>
  <c r="L46" i="301"/>
  <c r="L43" i="301"/>
  <c r="L35" i="301"/>
  <c r="L50" i="301"/>
  <c r="L39" i="301"/>
  <c r="L17" i="301"/>
  <c r="L21" i="301"/>
  <c r="L26" i="301"/>
  <c r="L47" i="301"/>
  <c r="L27" i="301"/>
  <c r="L36" i="301"/>
  <c r="L40" i="301"/>
  <c r="L41" i="301"/>
  <c r="L44" i="301"/>
  <c r="L38" i="301"/>
  <c r="L20" i="301"/>
  <c r="L25" i="301"/>
  <c r="L16" i="301"/>
  <c r="L48" i="301"/>
  <c r="L29" i="301"/>
  <c r="L35" i="305"/>
  <c r="L27" i="305"/>
  <c r="L48" i="305"/>
  <c r="L30" i="305"/>
  <c r="L17" i="305"/>
  <c r="L19" i="305"/>
  <c r="L22" i="305"/>
  <c r="L52" i="305"/>
  <c r="L21" i="305"/>
  <c r="L39" i="305"/>
  <c r="L23" i="305"/>
  <c r="L38" i="305"/>
  <c r="K52" i="305"/>
  <c r="L43" i="305"/>
  <c r="L20" i="305"/>
  <c r="L18" i="305"/>
  <c r="L16" i="305"/>
  <c r="L32" i="305"/>
  <c r="L33" i="305"/>
  <c r="L50" i="305"/>
  <c r="L28" i="305"/>
  <c r="L25" i="305"/>
  <c r="L31" i="305"/>
  <c r="L26" i="305"/>
  <c r="L34" i="305"/>
  <c r="L37" i="305"/>
  <c r="L47" i="305"/>
  <c r="L49" i="305"/>
  <c r="L36" i="305"/>
  <c r="L42" i="305"/>
  <c r="L46" i="305"/>
  <c r="L37" i="304"/>
  <c r="L34" i="304"/>
  <c r="L41" i="304"/>
  <c r="L46" i="304"/>
  <c r="L39" i="304"/>
  <c r="L43" i="304"/>
  <c r="L30" i="304"/>
  <c r="K52" i="304"/>
  <c r="L33" i="304"/>
  <c r="L40" i="304"/>
  <c r="L35" i="304"/>
  <c r="L38" i="304"/>
  <c r="L52" i="304"/>
  <c r="L32" i="304"/>
  <c r="L19" i="304"/>
  <c r="L28" i="304"/>
  <c r="L25" i="304"/>
  <c r="L21" i="304"/>
  <c r="L26" i="304"/>
  <c r="L16" i="304"/>
  <c r="L48" i="304"/>
  <c r="L31" i="304"/>
  <c r="L47" i="304"/>
  <c r="L36" i="304"/>
  <c r="L18" i="304"/>
  <c r="L27" i="304"/>
  <c r="L23" i="304"/>
  <c r="L24" i="304"/>
  <c r="L50" i="304"/>
  <c r="L49" i="304"/>
  <c r="L42" i="304"/>
  <c r="L44" i="304"/>
  <c r="L29" i="304"/>
  <c r="L20" i="304"/>
  <c r="L17" i="304"/>
  <c r="K52" i="302"/>
  <c r="L42" i="302"/>
  <c r="L45" i="302"/>
  <c r="L25" i="302"/>
  <c r="L40" i="302"/>
  <c r="L35" i="302"/>
  <c r="L52" i="302"/>
  <c r="L34" i="302"/>
  <c r="L33" i="302"/>
  <c r="L26" i="302"/>
  <c r="L16" i="302"/>
  <c r="L31" i="302"/>
  <c r="L23" i="302"/>
  <c r="L37" i="302"/>
  <c r="L39" i="302"/>
  <c r="L19" i="302"/>
  <c r="L32" i="302"/>
  <c r="L30" i="302"/>
  <c r="L17" i="302"/>
  <c r="L38" i="302"/>
  <c r="L18" i="302"/>
  <c r="L21" i="302"/>
  <c r="L27" i="302"/>
  <c r="L48" i="302"/>
  <c r="L49" i="302"/>
  <c r="L50" i="302"/>
  <c r="L28" i="302"/>
  <c r="L46" i="302"/>
  <c r="L36" i="302"/>
  <c r="L41" i="302"/>
  <c r="L47" i="302"/>
  <c r="L24" i="302"/>
  <c r="L20" i="302"/>
  <c r="L43" i="302"/>
  <c r="L44" i="302"/>
  <c r="L51" i="305"/>
  <c r="K51" i="305"/>
  <c r="K44" i="298"/>
  <c r="L44" i="298"/>
  <c r="K51" i="304"/>
  <c r="L51" i="304"/>
  <c r="L22" i="302"/>
  <c r="L52" i="294"/>
  <c r="L39" i="294"/>
  <c r="L48" i="294"/>
  <c r="L46" i="294"/>
  <c r="L35" i="294"/>
  <c r="L36" i="294"/>
  <c r="L30" i="294"/>
  <c r="L42" i="294"/>
  <c r="L49" i="294"/>
  <c r="L21" i="294"/>
  <c r="L26" i="294"/>
  <c r="L31" i="294"/>
  <c r="L25" i="294"/>
  <c r="L43" i="294"/>
  <c r="K52" i="294"/>
  <c r="L33" i="294"/>
  <c r="L18" i="294"/>
  <c r="L34" i="294"/>
  <c r="L45" i="294"/>
  <c r="L17" i="294"/>
  <c r="L37" i="294"/>
  <c r="L32" i="294"/>
  <c r="L19" i="294"/>
  <c r="L23" i="294"/>
  <c r="L27" i="294"/>
  <c r="L40" i="294"/>
  <c r="L20" i="294"/>
  <c r="L50" i="294"/>
  <c r="L16" i="294"/>
  <c r="L41" i="294"/>
  <c r="L47" i="294"/>
  <c r="L29" i="294"/>
  <c r="L24" i="294"/>
  <c r="L38" i="294"/>
  <c r="L22" i="294"/>
  <c r="L28" i="294"/>
  <c r="L29" i="305"/>
  <c r="K29" i="305"/>
  <c r="L44" i="294"/>
  <c r="L22" i="304"/>
  <c r="L45" i="298"/>
  <c r="L41" i="298"/>
  <c r="K51" i="301"/>
  <c r="L51" i="301"/>
  <c r="L29" i="298"/>
  <c r="L40" i="305"/>
  <c r="L41" i="305"/>
  <c r="K52" i="300"/>
  <c r="L37" i="300"/>
  <c r="L21" i="300"/>
  <c r="L27" i="300"/>
  <c r="L28" i="300"/>
  <c r="L33" i="300"/>
  <c r="L48" i="300"/>
  <c r="L19" i="300"/>
  <c r="L30" i="300"/>
  <c r="L35" i="300"/>
  <c r="L49" i="300"/>
  <c r="L40" i="300"/>
  <c r="L46" i="300"/>
  <c r="L32" i="300"/>
  <c r="L34" i="300"/>
  <c r="L23" i="300"/>
  <c r="L52" i="300"/>
  <c r="L17" i="300"/>
  <c r="L31" i="300"/>
  <c r="L24" i="300"/>
  <c r="L18" i="300"/>
  <c r="L39" i="300"/>
  <c r="L16" i="300"/>
  <c r="L45" i="300"/>
  <c r="L41" i="300"/>
  <c r="L38" i="300"/>
  <c r="L20" i="300"/>
  <c r="L36" i="300"/>
  <c r="L25" i="300"/>
  <c r="L22" i="300"/>
  <c r="L43" i="300"/>
  <c r="L47" i="300"/>
  <c r="L29" i="300"/>
  <c r="L26" i="300"/>
  <c r="L42" i="300"/>
  <c r="L50" i="300"/>
  <c r="L51" i="300"/>
  <c r="L51" i="298"/>
  <c r="K51" i="298"/>
  <c r="K44" i="305"/>
  <c r="L44" i="305"/>
  <c r="L51" i="294"/>
  <c r="K52" i="298"/>
  <c r="L37" i="298"/>
  <c r="L30" i="298"/>
  <c r="L46" i="298"/>
  <c r="L23" i="298"/>
  <c r="L52" i="298"/>
  <c r="L27" i="298"/>
  <c r="L21" i="298"/>
  <c r="L17" i="298"/>
  <c r="L36" i="298"/>
  <c r="L47" i="298"/>
  <c r="L16" i="298"/>
  <c r="L35" i="298"/>
  <c r="L25" i="298"/>
  <c r="L26" i="298"/>
  <c r="L49" i="298"/>
  <c r="L42" i="298"/>
  <c r="L40" i="298"/>
  <c r="L34" i="298"/>
  <c r="L50" i="298"/>
  <c r="L48" i="298"/>
  <c r="L38" i="298"/>
  <c r="L28" i="298"/>
  <c r="L33" i="298"/>
  <c r="L20" i="298"/>
  <c r="L39" i="298"/>
  <c r="L31" i="298"/>
  <c r="L32" i="298"/>
  <c r="L43" i="298"/>
  <c r="L18" i="298"/>
  <c r="L24" i="298"/>
  <c r="L19" i="298"/>
  <c r="L24" i="305"/>
  <c r="L45" i="305"/>
  <c r="L44" i="300"/>
  <c r="K22" i="301"/>
  <c r="L22" i="301"/>
  <c r="L45" i="304"/>
</calcChain>
</file>

<file path=xl/sharedStrings.xml><?xml version="1.0" encoding="utf-8"?>
<sst xmlns="http://schemas.openxmlformats.org/spreadsheetml/2006/main" count="2452" uniqueCount="284">
  <si>
    <t>方向</t>
    <rPh sb="0" eb="2">
      <t>ホウコウ</t>
    </rPh>
    <phoneticPr fontId="1"/>
  </si>
  <si>
    <t>時間帯</t>
    <rPh sb="0" eb="3">
      <t>ジカンタイ</t>
    </rPh>
    <phoneticPr fontId="1"/>
  </si>
  <si>
    <t>区分</t>
    <rPh sb="0" eb="2">
      <t>クブン</t>
    </rPh>
    <phoneticPr fontId="1"/>
  </si>
  <si>
    <t>調査地点</t>
    <rPh sb="0" eb="2">
      <t>チョウサ</t>
    </rPh>
    <rPh sb="2" eb="4">
      <t>チテン</t>
    </rPh>
    <phoneticPr fontId="1"/>
  </si>
  <si>
    <t>調査日時</t>
    <rPh sb="0" eb="2">
      <t>チョウサ</t>
    </rPh>
    <rPh sb="2" eb="4">
      <t>ニチジ</t>
    </rPh>
    <phoneticPr fontId="1"/>
  </si>
  <si>
    <t>天　　候</t>
    <rPh sb="0" eb="1">
      <t>テン</t>
    </rPh>
    <rPh sb="3" eb="4">
      <t>コウ</t>
    </rPh>
    <phoneticPr fontId="1"/>
  </si>
  <si>
    <t>～</t>
  </si>
  <si>
    <t>方向案内図</t>
    <rPh sb="0" eb="2">
      <t>ホウコウ</t>
    </rPh>
    <rPh sb="2" eb="5">
      <t>アンナイズ</t>
    </rPh>
    <phoneticPr fontId="1"/>
  </si>
  <si>
    <t>自動車交通量調査　時間変動図</t>
    <rPh sb="0" eb="2">
      <t>ジドウ</t>
    </rPh>
    <rPh sb="2" eb="3">
      <t>シャ</t>
    </rPh>
    <rPh sb="3" eb="5">
      <t>コウツウ</t>
    </rPh>
    <rPh sb="5" eb="6">
      <t>リョウ</t>
    </rPh>
    <rPh sb="6" eb="8">
      <t>チョウサ</t>
    </rPh>
    <rPh sb="9" eb="11">
      <t>ジカン</t>
    </rPh>
    <rPh sb="11" eb="13">
      <t>ヘンドウ</t>
    </rPh>
    <rPh sb="13" eb="14">
      <t>ズ</t>
    </rPh>
    <phoneticPr fontId="1"/>
  </si>
  <si>
    <t>単位：台・%</t>
    <rPh sb="0" eb="2">
      <t>タンイ</t>
    </rPh>
    <rPh sb="3" eb="4">
      <t>ダイ</t>
    </rPh>
    <phoneticPr fontId="1"/>
  </si>
  <si>
    <t>バス</t>
  </si>
  <si>
    <t>　</t>
    <phoneticPr fontId="1"/>
  </si>
  <si>
    <t>　　</t>
    <phoneticPr fontId="1"/>
  </si>
  <si>
    <t>12時間計</t>
    <rPh sb="2" eb="4">
      <t>ジカン</t>
    </rPh>
    <rPh sb="4" eb="5">
      <t>ケイ</t>
    </rPh>
    <phoneticPr fontId="3"/>
  </si>
  <si>
    <t>(1)</t>
  </si>
  <si>
    <t>(2)</t>
  </si>
  <si>
    <t>(3)</t>
  </si>
  <si>
    <t>(4)</t>
  </si>
  <si>
    <t>乗用車</t>
    <rPh sb="0" eb="2">
      <t>ジョウヨウ</t>
    </rPh>
    <rPh sb="2" eb="3">
      <t>シャ</t>
    </rPh>
    <phoneticPr fontId="3"/>
  </si>
  <si>
    <t>小型
貨物車</t>
    <rPh sb="0" eb="2">
      <t>コガタ</t>
    </rPh>
    <rPh sb="3" eb="5">
      <t>カモツ</t>
    </rPh>
    <rPh sb="5" eb="6">
      <t>シャ</t>
    </rPh>
    <phoneticPr fontId="3"/>
  </si>
  <si>
    <t>普通
貨物車</t>
    <rPh sb="0" eb="2">
      <t>フツウ</t>
    </rPh>
    <rPh sb="3" eb="5">
      <t>カモツ</t>
    </rPh>
    <rPh sb="5" eb="6">
      <t>シャ</t>
    </rPh>
    <phoneticPr fontId="3"/>
  </si>
  <si>
    <t>小型車
計</t>
    <rPh sb="0" eb="2">
      <t>コガタ</t>
    </rPh>
    <rPh sb="2" eb="3">
      <t>シャ</t>
    </rPh>
    <rPh sb="4" eb="5">
      <t>ケイ</t>
    </rPh>
    <phoneticPr fontId="3"/>
  </si>
  <si>
    <t>大型車
計</t>
    <rPh sb="0" eb="2">
      <t>オオガタ</t>
    </rPh>
    <rPh sb="2" eb="3">
      <t>シャ</t>
    </rPh>
    <rPh sb="4" eb="5">
      <t>ケイ</t>
    </rPh>
    <phoneticPr fontId="3"/>
  </si>
  <si>
    <t>四輪車
計</t>
    <rPh sb="0" eb="2">
      <t>４リン</t>
    </rPh>
    <rPh sb="2" eb="3">
      <t>シャ</t>
    </rPh>
    <rPh sb="4" eb="5">
      <t>ケイ</t>
    </rPh>
    <phoneticPr fontId="3"/>
  </si>
  <si>
    <t>大型車
混入率</t>
    <rPh sb="0" eb="2">
      <t>オオガタ</t>
    </rPh>
    <rPh sb="2" eb="3">
      <t>シャ</t>
    </rPh>
    <rPh sb="4" eb="6">
      <t>コンニュウ</t>
    </rPh>
    <rPh sb="6" eb="7">
      <t>リツ</t>
    </rPh>
    <phoneticPr fontId="3"/>
  </si>
  <si>
    <t>時間
構成比</t>
    <rPh sb="0" eb="2">
      <t>ジカン</t>
    </rPh>
    <rPh sb="3" eb="6">
      <t>コウセイヒ</t>
    </rPh>
    <phoneticPr fontId="3"/>
  </si>
  <si>
    <t>平成30年11月13日(火)</t>
    <rPh sb="0" eb="2">
      <t>ヘイセイ</t>
    </rPh>
    <rPh sb="4" eb="5">
      <t>ネン</t>
    </rPh>
    <rPh sb="7" eb="8">
      <t>ガツ</t>
    </rPh>
    <rPh sb="10" eb="11">
      <t>ニチ</t>
    </rPh>
    <rPh sb="12" eb="13">
      <t>カ</t>
    </rPh>
    <phoneticPr fontId="3"/>
  </si>
  <si>
    <t>　7:00～19:00</t>
  </si>
  <si>
    <t>晴</t>
    <rPh sb="0" eb="1">
      <t>ハ</t>
    </rPh>
    <phoneticPr fontId="3"/>
  </si>
  <si>
    <t>No.5</t>
  </si>
  <si>
    <t>　(仮称)三代王神社バス停前</t>
    <rPh sb="2" eb="4">
      <t>カショウ</t>
    </rPh>
    <rPh sb="5" eb="7">
      <t>ミシロ</t>
    </rPh>
    <rPh sb="7" eb="8">
      <t>オウ</t>
    </rPh>
    <rPh sb="8" eb="10">
      <t>ジンジャ</t>
    </rPh>
    <rPh sb="12" eb="13">
      <t>テイ</t>
    </rPh>
    <rPh sb="13" eb="14">
      <t>マエ</t>
    </rPh>
    <phoneticPr fontId="4"/>
  </si>
  <si>
    <t>C断面流入計(7+8+9)</t>
  </si>
  <si>
    <t>C断面流出計(2+6+10)</t>
  </si>
  <si>
    <t>C断面計(7+8+9+2+6+10)</t>
  </si>
  <si>
    <t>A断面計(1+2+3+4+8+12)</t>
  </si>
  <si>
    <t>A断面流入計(1+2+3)</t>
  </si>
  <si>
    <t>A断面流出計(4+8+12)</t>
  </si>
  <si>
    <t>(9)</t>
  </si>
  <si>
    <t>(10)</t>
  </si>
  <si>
    <t>(11)</t>
  </si>
  <si>
    <t>(12)</t>
  </si>
  <si>
    <t>(5)</t>
  </si>
  <si>
    <t>(6)</t>
  </si>
  <si>
    <t>(7)</t>
  </si>
  <si>
    <t>(8)</t>
  </si>
  <si>
    <t>D断面流入計(10+11+12)</t>
  </si>
  <si>
    <t>交差点計(1+2+3+4+5+6+7+8+9+10+11+12)</t>
  </si>
  <si>
    <t>D断面流出計(1+5+9)</t>
  </si>
  <si>
    <t>D断面計(10+11+12+1+5+9)</t>
  </si>
  <si>
    <t>B断面流出計(3+7+11)</t>
  </si>
  <si>
    <t>B断面計(4+5+6+3+7+11)</t>
  </si>
  <si>
    <t>B断面流入計(4+5+6)</t>
  </si>
  <si>
    <t>12時間合計（7：00～19：00）</t>
    <rPh sb="2" eb="4">
      <t>ジカン</t>
    </rPh>
    <rPh sb="4" eb="6">
      <t>ゴウケイ</t>
    </rPh>
    <phoneticPr fontId="3"/>
  </si>
  <si>
    <t>合計</t>
    <rPh sb="0" eb="2">
      <t>ゴウケイ</t>
    </rPh>
    <phoneticPr fontId="3"/>
  </si>
  <si>
    <t>バ　ス</t>
  </si>
  <si>
    <t>普通貨物</t>
    <rPh sb="0" eb="2">
      <t>フツウ</t>
    </rPh>
    <rPh sb="2" eb="4">
      <t>カモツ</t>
    </rPh>
    <phoneticPr fontId="3"/>
  </si>
  <si>
    <t>小型貨物</t>
    <rPh sb="0" eb="2">
      <t>コガタ</t>
    </rPh>
    <rPh sb="2" eb="4">
      <t>カモツ</t>
    </rPh>
    <phoneticPr fontId="3"/>
  </si>
  <si>
    <t>乗用車</t>
    <rPh sb="0" eb="3">
      <t>ジョウヨウシャ</t>
    </rPh>
    <phoneticPr fontId="3"/>
  </si>
  <si>
    <t>Ｄ断面</t>
    <rPh sb="1" eb="3">
      <t>ダンメン</t>
    </rPh>
    <phoneticPr fontId="3"/>
  </si>
  <si>
    <t>Ｃ断面</t>
    <rPh sb="1" eb="3">
      <t>ダンメン</t>
    </rPh>
    <phoneticPr fontId="3"/>
  </si>
  <si>
    <t>Ｂ断面</t>
    <rPh sb="1" eb="3">
      <t>ダンメン</t>
    </rPh>
    <phoneticPr fontId="3"/>
  </si>
  <si>
    <t>Ａ断面</t>
    <rPh sb="1" eb="3">
      <t>ダンメン</t>
    </rPh>
    <phoneticPr fontId="3"/>
  </si>
  <si>
    <t>流入方向</t>
    <rPh sb="0" eb="2">
      <t>リュウニュウ</t>
    </rPh>
    <rPh sb="2" eb="4">
      <t>ホウコウ</t>
    </rPh>
    <phoneticPr fontId="3"/>
  </si>
  <si>
    <t>車種区分</t>
    <rPh sb="0" eb="2">
      <t>シャシュ</t>
    </rPh>
    <rPh sb="2" eb="4">
      <t>クブン</t>
    </rPh>
    <phoneticPr fontId="10"/>
  </si>
  <si>
    <t>流出方向</t>
    <rPh sb="0" eb="2">
      <t>リュウシュツ</t>
    </rPh>
    <rPh sb="2" eb="4">
      <t>ホウコウ</t>
    </rPh>
    <phoneticPr fontId="3"/>
  </si>
  <si>
    <t>単位：台</t>
    <rPh sb="0" eb="2">
      <t>タンイ</t>
    </rPh>
    <rPh sb="3" eb="4">
      <t>ダイ</t>
    </rPh>
    <phoneticPr fontId="3"/>
  </si>
  <si>
    <t>12時間交通量（7：00～19：00）</t>
    <rPh sb="2" eb="4">
      <t>ジカン</t>
    </rPh>
    <rPh sb="4" eb="6">
      <t>コウツウ</t>
    </rPh>
    <rPh sb="6" eb="7">
      <t>リョウ</t>
    </rPh>
    <phoneticPr fontId="3"/>
  </si>
  <si>
    <t>晴</t>
    <rPh sb="0" eb="1">
      <t>ハレ</t>
    </rPh>
    <phoneticPr fontId="10"/>
  </si>
  <si>
    <t>天　　候</t>
    <rPh sb="0" eb="1">
      <t>テン</t>
    </rPh>
    <rPh sb="3" eb="4">
      <t>コウ</t>
    </rPh>
    <phoneticPr fontId="10"/>
  </si>
  <si>
    <t>平成30年11月13日(火)　7:00～19:00</t>
    <rPh sb="0" eb="2">
      <t>ヘイセイ</t>
    </rPh>
    <rPh sb="4" eb="5">
      <t>ネン</t>
    </rPh>
    <rPh sb="7" eb="8">
      <t>ガツ</t>
    </rPh>
    <rPh sb="10" eb="11">
      <t>ニチ</t>
    </rPh>
    <rPh sb="12" eb="13">
      <t>カ</t>
    </rPh>
    <phoneticPr fontId="3"/>
  </si>
  <si>
    <t>調査日時</t>
    <rPh sb="0" eb="2">
      <t>チョウサ</t>
    </rPh>
    <rPh sb="2" eb="4">
      <t>ニチジ</t>
    </rPh>
    <phoneticPr fontId="10"/>
  </si>
  <si>
    <t>No.5　(仮称)三代王神社バス停前</t>
    <phoneticPr fontId="10"/>
  </si>
  <si>
    <t>調査地点</t>
    <rPh sb="0" eb="2">
      <t>チョウサ</t>
    </rPh>
    <rPh sb="2" eb="4">
      <t>チテン</t>
    </rPh>
    <phoneticPr fontId="10"/>
  </si>
  <si>
    <t>自動車流量図</t>
    <rPh sb="0" eb="3">
      <t>ジドウシャ</t>
    </rPh>
    <rPh sb="3" eb="5">
      <t>リュウリョウ</t>
    </rPh>
    <rPh sb="5" eb="6">
      <t>ズ</t>
    </rPh>
    <phoneticPr fontId="10"/>
  </si>
  <si>
    <t>18時台計</t>
    <rPh sb="1" eb="2">
      <t>ダイ</t>
    </rPh>
    <rPh sb="2" eb="3">
      <t>ケイ</t>
    </rPh>
    <phoneticPr fontId="12"/>
  </si>
  <si>
    <t>18:50-19:00</t>
    <phoneticPr fontId="12"/>
  </si>
  <si>
    <t>18:40-18:50</t>
  </si>
  <si>
    <t>18:30-18:40</t>
  </si>
  <si>
    <t>18:20-18:30</t>
  </si>
  <si>
    <t>18:10-18:20</t>
  </si>
  <si>
    <t>18:00-18:10</t>
  </si>
  <si>
    <t>17時台計</t>
    <rPh sb="1" eb="2">
      <t>ジ</t>
    </rPh>
    <rPh sb="2" eb="3">
      <t>ダイ</t>
    </rPh>
    <rPh sb="3" eb="4">
      <t>ケイ</t>
    </rPh>
    <phoneticPr fontId="12"/>
  </si>
  <si>
    <t>17:50-18:00</t>
    <phoneticPr fontId="12"/>
  </si>
  <si>
    <t>17:40-17:50</t>
  </si>
  <si>
    <t>17:30-17:40</t>
  </si>
  <si>
    <t>17:20-17:30</t>
  </si>
  <si>
    <t>17:10-17:20</t>
  </si>
  <si>
    <t>17:00-17:10</t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</si>
  <si>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</si>
  <si>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</si>
  <si>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</si>
  <si>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</si>
  <si>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</si>
  <si>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</si>
  <si>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</si>
  <si>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</si>
  <si>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8時台計</t>
    <rPh sb="1" eb="2">
      <t>ジ</t>
    </rPh>
    <rPh sb="2" eb="3">
      <t>ダイ</t>
    </rPh>
    <rPh sb="3" eb="4">
      <t>ケイ</t>
    </rPh>
    <phoneticPr fontId="12"/>
  </si>
  <si>
    <t xml:space="preserve"> 8:50- 9:00</t>
    <phoneticPr fontId="12"/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</si>
  <si>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</si>
  <si>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</si>
  <si>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</si>
  <si>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</si>
  <si>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</si>
  <si>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7時台計</t>
    <rPh sb="2" eb="3">
      <t>ジ</t>
    </rPh>
    <rPh sb="3" eb="4">
      <t>ダイ</t>
    </rPh>
    <rPh sb="4" eb="5">
      <t>ケイ</t>
    </rPh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</si>
  <si>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</si>
  <si>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</si>
  <si>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</si>
  <si>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</si>
  <si>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</si>
  <si>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3"/>
  </si>
  <si>
    <t>区分</t>
    <rPh sb="0" eb="2">
      <t>クブン</t>
    </rPh>
    <phoneticPr fontId="3"/>
  </si>
  <si>
    <t>時間帯</t>
    <rPh sb="0" eb="3">
      <t>ジカンタイ</t>
    </rPh>
    <phoneticPr fontId="3"/>
  </si>
  <si>
    <t>方向</t>
    <rPh sb="0" eb="2">
      <t>ホウコウ</t>
    </rPh>
    <phoneticPr fontId="3"/>
  </si>
  <si>
    <t>単位：台・%</t>
    <rPh sb="0" eb="2">
      <t>タンイ</t>
    </rPh>
    <rPh sb="3" eb="4">
      <t>ダイ</t>
    </rPh>
    <phoneticPr fontId="3"/>
  </si>
  <si>
    <t>天　　候</t>
    <rPh sb="0" eb="1">
      <t>テン</t>
    </rPh>
    <rPh sb="3" eb="4">
      <t>コウ</t>
    </rPh>
    <phoneticPr fontId="3"/>
  </si>
  <si>
    <t>　7:00～19:00</t>
    <phoneticPr fontId="3"/>
  </si>
  <si>
    <t>調査日時</t>
    <rPh sb="0" eb="2">
      <t>チョウサ</t>
    </rPh>
    <rPh sb="2" eb="4">
      <t>ニチジ</t>
    </rPh>
    <phoneticPr fontId="3"/>
  </si>
  <si>
    <t>　(仮称)三代王神社バス停前</t>
    <rPh sb="2" eb="4">
      <t>カショウ</t>
    </rPh>
    <rPh sb="5" eb="7">
      <t>ミシロ</t>
    </rPh>
    <rPh sb="7" eb="8">
      <t>オウ</t>
    </rPh>
    <rPh sb="8" eb="10">
      <t>ジンジャ</t>
    </rPh>
    <rPh sb="12" eb="13">
      <t>テイ</t>
    </rPh>
    <rPh sb="13" eb="14">
      <t>マエ</t>
    </rPh>
    <phoneticPr fontId="12"/>
  </si>
  <si>
    <t>No.5</t>
    <phoneticPr fontId="1"/>
  </si>
  <si>
    <t>調査地点</t>
    <rPh sb="0" eb="2">
      <t>チョウサ</t>
    </rPh>
    <rPh sb="2" eb="4">
      <t>チテン</t>
    </rPh>
    <phoneticPr fontId="3"/>
  </si>
  <si>
    <t>方向案内図</t>
    <rPh sb="0" eb="2">
      <t>ホウコウ</t>
    </rPh>
    <rPh sb="2" eb="5">
      <t>アンナイズ</t>
    </rPh>
    <phoneticPr fontId="3"/>
  </si>
  <si>
    <t>自動車交通量調査　調査結果</t>
    <rPh sb="0" eb="2">
      <t>ジドウ</t>
    </rPh>
    <rPh sb="2" eb="3">
      <t>シャ</t>
    </rPh>
    <rPh sb="3" eb="5">
      <t>コウツウ</t>
    </rPh>
    <rPh sb="5" eb="6">
      <t>リョウ</t>
    </rPh>
    <rPh sb="6" eb="8">
      <t>チョウサ</t>
    </rPh>
    <rPh sb="9" eb="11">
      <t>チョウサ</t>
    </rPh>
    <rPh sb="11" eb="13">
      <t>ケッカ</t>
    </rPh>
    <phoneticPr fontId="3"/>
  </si>
  <si>
    <t>18:50-19:00</t>
    <phoneticPr fontId="12"/>
  </si>
  <si>
    <t>17:50-18:00</t>
    <phoneticPr fontId="12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</si>
  <si>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</si>
  <si>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</si>
  <si>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</si>
  <si>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</si>
  <si>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</si>
  <si>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</si>
  <si>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</si>
  <si>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</si>
  <si>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</si>
  <si>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</si>
  <si>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</si>
  <si>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</si>
  <si>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</si>
  <si>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</si>
  <si>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3"/>
  </si>
  <si>
    <t>18:50-19:00</t>
    <phoneticPr fontId="12"/>
  </si>
  <si>
    <t>17:50-18:00</t>
    <phoneticPr fontId="12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</si>
  <si>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</si>
  <si>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</si>
  <si>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</si>
  <si>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</si>
  <si>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</si>
  <si>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</si>
  <si>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</si>
  <si>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</si>
  <si>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</si>
  <si>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</si>
  <si>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</si>
  <si>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</si>
  <si>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</si>
  <si>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</si>
  <si>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3"/>
  </si>
  <si>
    <t>18:50-19:00</t>
    <phoneticPr fontId="12"/>
  </si>
  <si>
    <t>17:50-18:00</t>
    <phoneticPr fontId="12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</si>
  <si>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</si>
  <si>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</si>
  <si>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</si>
  <si>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</si>
  <si>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</si>
  <si>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</si>
  <si>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</si>
  <si>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</si>
  <si>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</si>
  <si>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</si>
  <si>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</si>
  <si>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</si>
  <si>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</si>
  <si>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</si>
  <si>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3"/>
  </si>
  <si>
    <t>18:50-19:00</t>
    <phoneticPr fontId="12"/>
  </si>
  <si>
    <t>17:50-18:00</t>
    <phoneticPr fontId="12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</si>
  <si>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</si>
  <si>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</si>
  <si>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</si>
  <si>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</si>
  <si>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</si>
  <si>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</si>
  <si>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</si>
  <si>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</si>
  <si>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</si>
  <si>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</si>
  <si>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</si>
  <si>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</si>
  <si>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</si>
  <si>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</si>
  <si>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3"/>
  </si>
  <si>
    <t>A断面流入計(1+2+3)</t>
    <phoneticPr fontId="1"/>
  </si>
  <si>
    <t>A断面流出計(4+8+12)</t>
    <phoneticPr fontId="1"/>
  </si>
  <si>
    <t>A断面計(1+2+3+4+8+12)</t>
    <phoneticPr fontId="1"/>
  </si>
  <si>
    <t>B断面流入計(4+5+6)</t>
    <phoneticPr fontId="1"/>
  </si>
  <si>
    <t>18:50-19:00</t>
    <phoneticPr fontId="12"/>
  </si>
  <si>
    <t>17:50-18:00</t>
    <phoneticPr fontId="12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</si>
  <si>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</si>
  <si>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</si>
  <si>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</si>
  <si>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</si>
  <si>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</si>
  <si>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</si>
  <si>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</si>
  <si>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</si>
  <si>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</si>
  <si>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</si>
  <si>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</si>
  <si>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</si>
  <si>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</si>
  <si>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</si>
  <si>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3"/>
  </si>
  <si>
    <t>B断面流出計(3+7+11)</t>
    <phoneticPr fontId="1"/>
  </si>
  <si>
    <t>18:50-19:00</t>
    <phoneticPr fontId="12"/>
  </si>
  <si>
    <t>17:50-18:00</t>
    <phoneticPr fontId="12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</si>
  <si>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</si>
  <si>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</si>
  <si>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</si>
  <si>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</si>
  <si>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</si>
  <si>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</si>
  <si>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</si>
  <si>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</si>
  <si>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</si>
  <si>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</si>
  <si>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</si>
  <si>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</si>
  <si>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</si>
  <si>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</si>
  <si>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3"/>
  </si>
  <si>
    <t>B断面計(4+5+6+3+7+11)</t>
    <phoneticPr fontId="1"/>
  </si>
  <si>
    <t>C断面流入計(7+8+9)</t>
    <phoneticPr fontId="1"/>
  </si>
  <si>
    <t>C断面流出計(2+6+10)</t>
    <phoneticPr fontId="1"/>
  </si>
  <si>
    <t>C断面計(7+8+9+2+6+10)</t>
    <phoneticPr fontId="1"/>
  </si>
  <si>
    <t>D断面流入計(10+11+12)</t>
    <phoneticPr fontId="1"/>
  </si>
  <si>
    <t>D断面流出計(1+5+9)</t>
    <phoneticPr fontId="1"/>
  </si>
  <si>
    <t>18:50-19:00</t>
    <phoneticPr fontId="12"/>
  </si>
  <si>
    <t>17:50-18:00</t>
    <phoneticPr fontId="12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</si>
  <si>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</si>
  <si>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</si>
  <si>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</si>
  <si>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</si>
  <si>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</si>
  <si>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</si>
  <si>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</si>
  <si>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</si>
  <si>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</si>
  <si>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</si>
  <si>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</si>
  <si>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</si>
  <si>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</si>
  <si>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</si>
  <si>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3"/>
  </si>
  <si>
    <t>D断面計(10+11+12+1+5+9)</t>
    <phoneticPr fontId="1"/>
  </si>
  <si>
    <t>交差点計(1+2+3+4+5+6+7+8+9+10+11+12)</t>
    <phoneticPr fontId="1"/>
  </si>
  <si>
    <t>15.先詰まり　　16.自然渋滞　　17.踏切　　18.その他</t>
    <rPh sb="3" eb="4">
      <t>サキ</t>
    </rPh>
    <rPh sb="4" eb="5">
      <t>ヅ</t>
    </rPh>
    <rPh sb="12" eb="14">
      <t>シゼン</t>
    </rPh>
    <rPh sb="14" eb="16">
      <t>ジュウタイ</t>
    </rPh>
    <rPh sb="21" eb="23">
      <t>フミキリ</t>
    </rPh>
    <rPh sb="30" eb="31">
      <t>タ</t>
    </rPh>
    <phoneticPr fontId="3"/>
  </si>
  <si>
    <t>9.駐車車両　　10.バス停、バスレーン　　11.工事・事故　　12.沿道出入車両　　13.道路線形　　14.交差点形状</t>
    <rPh sb="2" eb="4">
      <t>チュウシャ</t>
    </rPh>
    <rPh sb="4" eb="6">
      <t>シャリョウ</t>
    </rPh>
    <rPh sb="13" eb="14">
      <t>テイ</t>
    </rPh>
    <rPh sb="25" eb="27">
      <t>コウジ</t>
    </rPh>
    <rPh sb="28" eb="30">
      <t>ジコ</t>
    </rPh>
    <rPh sb="35" eb="37">
      <t>エンドウ</t>
    </rPh>
    <rPh sb="37" eb="39">
      <t>デイ</t>
    </rPh>
    <rPh sb="39" eb="41">
      <t>シャリョウ</t>
    </rPh>
    <rPh sb="46" eb="48">
      <t>ドウロ</t>
    </rPh>
    <rPh sb="48" eb="50">
      <t>センケイ</t>
    </rPh>
    <rPh sb="55" eb="58">
      <t>コウサテン</t>
    </rPh>
    <rPh sb="58" eb="60">
      <t>ケイジョウ</t>
    </rPh>
    <phoneticPr fontId="3"/>
  </si>
  <si>
    <t>渋滞原因</t>
  </si>
  <si>
    <t>1.車線減少　　2.信号現示不適　　3.橋梁　　4.右折、対向直進　　5.左折車　　6.大型車　　7.二輪車　　8.歩行者</t>
    <rPh sb="2" eb="4">
      <t>シャセン</t>
    </rPh>
    <rPh sb="4" eb="6">
      <t>ゲンショウ</t>
    </rPh>
    <rPh sb="10" eb="12">
      <t>シンゴウ</t>
    </rPh>
    <rPh sb="12" eb="14">
      <t>ゲンジ</t>
    </rPh>
    <rPh sb="14" eb="16">
      <t>フテキ</t>
    </rPh>
    <rPh sb="20" eb="22">
      <t>キョウリョウ</t>
    </rPh>
    <rPh sb="26" eb="28">
      <t>ウセツ</t>
    </rPh>
    <rPh sb="29" eb="31">
      <t>タイコウ</t>
    </rPh>
    <rPh sb="31" eb="33">
      <t>チョクシン</t>
    </rPh>
    <rPh sb="37" eb="40">
      <t>サセツシャ</t>
    </rPh>
    <rPh sb="44" eb="47">
      <t>オオガタシャ</t>
    </rPh>
    <rPh sb="51" eb="54">
      <t>ニリンシャ</t>
    </rPh>
    <rPh sb="58" eb="61">
      <t>ホコウシャ</t>
    </rPh>
    <phoneticPr fontId="3"/>
  </si>
  <si>
    <t>※複数車線がある場合は歩道側から1・2…とした</t>
    <rPh sb="0" eb="1">
      <t>フクスウ</t>
    </rPh>
    <rPh sb="1" eb="3">
      <t>シャセン</t>
    </rPh>
    <rPh sb="6" eb="8">
      <t>バアイ</t>
    </rPh>
    <rPh sb="9" eb="11">
      <t>ホドウ</t>
    </rPh>
    <rPh sb="11" eb="12">
      <t>ガワ</t>
    </rPh>
    <phoneticPr fontId="3"/>
  </si>
  <si>
    <t>[分:秒]</t>
    <rPh sb="1" eb="2">
      <t>フン</t>
    </rPh>
    <rPh sb="3" eb="4">
      <t>ビョウ</t>
    </rPh>
    <phoneticPr fontId="3"/>
  </si>
  <si>
    <t>【ｍ】</t>
  </si>
  <si>
    <t>【ｍ】</t>
    <phoneticPr fontId="3"/>
  </si>
  <si>
    <t xml:space="preserve"> 時間帯</t>
    <rPh sb="1" eb="4">
      <t>ジカンタイ</t>
    </rPh>
    <phoneticPr fontId="3"/>
  </si>
  <si>
    <t>滞留長</t>
    <rPh sb="0" eb="2">
      <t>タイリュウ</t>
    </rPh>
    <rPh sb="2" eb="3">
      <t>チョウ</t>
    </rPh>
    <phoneticPr fontId="3"/>
  </si>
  <si>
    <t>渋滞原因</t>
    <rPh sb="0" eb="2">
      <t>ジュウタイ</t>
    </rPh>
    <rPh sb="2" eb="4">
      <t>ゲンイン</t>
    </rPh>
    <phoneticPr fontId="3"/>
  </si>
  <si>
    <t>通過時間</t>
    <rPh sb="0" eb="2">
      <t>ツウカ</t>
    </rPh>
    <rPh sb="2" eb="4">
      <t>ジカン</t>
    </rPh>
    <phoneticPr fontId="3"/>
  </si>
  <si>
    <t>渋滞長</t>
    <rPh sb="0" eb="2">
      <t>ジュウタイ</t>
    </rPh>
    <rPh sb="2" eb="3">
      <t>チョウ</t>
    </rPh>
    <phoneticPr fontId="3"/>
  </si>
  <si>
    <t>グラフ描画データ</t>
  </si>
  <si>
    <t>　</t>
    <phoneticPr fontId="3"/>
  </si>
  <si>
    <t>時 間 変 動 図</t>
    <rPh sb="0" eb="1">
      <t>トキ</t>
    </rPh>
    <rPh sb="2" eb="3">
      <t>アイダ</t>
    </rPh>
    <rPh sb="4" eb="5">
      <t>ヘン</t>
    </rPh>
    <rPh sb="6" eb="7">
      <t>ドウ</t>
    </rPh>
    <rPh sb="8" eb="9">
      <t>ズ</t>
    </rPh>
    <phoneticPr fontId="3"/>
  </si>
  <si>
    <t>①</t>
    <phoneticPr fontId="3"/>
  </si>
  <si>
    <t>凡　例</t>
    <rPh sb="0" eb="1">
      <t>ボン</t>
    </rPh>
    <rPh sb="2" eb="3">
      <t>レイ</t>
    </rPh>
    <phoneticPr fontId="3"/>
  </si>
  <si>
    <t>No.5　(仮称)三代王神社バス停前</t>
    <rPh sb="6" eb="8">
      <t>カショウ</t>
    </rPh>
    <rPh sb="9" eb="11">
      <t>サンダイ</t>
    </rPh>
    <rPh sb="11" eb="12">
      <t>オウ</t>
    </rPh>
    <rPh sb="12" eb="14">
      <t>ジンジャ</t>
    </rPh>
    <rPh sb="16" eb="17">
      <t>テイ</t>
    </rPh>
    <rPh sb="17" eb="18">
      <t>マエ</t>
    </rPh>
    <phoneticPr fontId="3"/>
  </si>
  <si>
    <t>調査地点</t>
  </si>
  <si>
    <t>7:00～19:00（12時間）</t>
    <phoneticPr fontId="3"/>
  </si>
  <si>
    <t>調査時間</t>
    <rPh sb="0" eb="2">
      <t>チョウサ</t>
    </rPh>
    <rPh sb="2" eb="4">
      <t>ジカン</t>
    </rPh>
    <phoneticPr fontId="3"/>
  </si>
  <si>
    <t>平成30年11月13日(火)</t>
    <rPh sb="12" eb="13">
      <t>ヒ</t>
    </rPh>
    <phoneticPr fontId="3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</si>
  <si>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3"/>
  </si>
  <si>
    <t>調査年月日</t>
    <rPh sb="0" eb="2">
      <t>チョウサ</t>
    </rPh>
    <rPh sb="2" eb="5">
      <t>ネンガッピ</t>
    </rPh>
    <phoneticPr fontId="3"/>
  </si>
  <si>
    <t>渋 滞 長 調 査 結 果 集 計 表</t>
    <rPh sb="0" eb="1">
      <t>シブ</t>
    </rPh>
    <rPh sb="2" eb="3">
      <t>トドコオ</t>
    </rPh>
    <rPh sb="4" eb="5">
      <t>チョウ</t>
    </rPh>
    <rPh sb="6" eb="7">
      <t>チョウ</t>
    </rPh>
    <rPh sb="8" eb="9">
      <t>ジャ</t>
    </rPh>
    <rPh sb="10" eb="11">
      <t>ケツ</t>
    </rPh>
    <rPh sb="12" eb="13">
      <t>カ</t>
    </rPh>
    <rPh sb="14" eb="15">
      <t>シュウ</t>
    </rPh>
    <rPh sb="16" eb="17">
      <t>ケイ</t>
    </rPh>
    <rPh sb="18" eb="19">
      <t>ヒョウ</t>
    </rPh>
    <phoneticPr fontId="3"/>
  </si>
  <si>
    <t>【ｍ】</t>
    <phoneticPr fontId="3"/>
  </si>
  <si>
    <t>　</t>
    <phoneticPr fontId="3"/>
  </si>
  <si>
    <t>②</t>
    <phoneticPr fontId="3"/>
  </si>
  <si>
    <t>7:00～19:00（12時間）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</si>
</sst>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_);[Red]\(0.0\)"/>
    <numFmt numFmtId="177" formatCode="0.0_ "/>
    <numFmt numFmtId="178" formatCode="#,##0_ "/>
    <numFmt numFmtId="179" formatCode="#,##0.0"/>
    <numFmt numFmtId="180" formatCode="[m]:ss"/>
    <numFmt numFmtId="181" formatCode="0.0000000000000000_);[Red]\(0.0000000000000000\)"/>
    <numFmt numFmtId="182" formatCode="&quot;方向: &quot;0"/>
  </numFmts>
  <fonts count="33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Ｐゴシック"/>
      <family val="3"/>
      <charset val="128"/>
    </font>
    <font>
      <sz val="9"/>
      <color indexed="9"/>
      <name val="ＭＳ 明朝"/>
      <family val="1"/>
      <charset val="128"/>
    </font>
    <font>
      <sz val="11"/>
      <color indexed="9"/>
      <name val="ＭＳ Ｐゴシック"/>
      <family val="3"/>
      <charset val="128"/>
    </font>
    <font>
      <sz val="6.5"/>
      <color indexed="9"/>
      <name val="ＭＳ 明朝"/>
      <family val="1"/>
      <charset val="128"/>
    </font>
    <font>
      <sz val="7.5"/>
      <name val="ＭＳ 明朝"/>
      <family val="1"/>
      <charset val="128"/>
    </font>
    <font>
      <sz val="8"/>
      <name val="ＭＳ 明朝"/>
      <family val="1"/>
      <charset val="128"/>
    </font>
    <font>
      <sz val="7"/>
      <name val="ＭＳ 明朝"/>
      <family val="1"/>
      <charset val="128"/>
    </font>
    <font>
      <sz val="6.5"/>
      <name val="ＭＳ 明朝"/>
      <family val="1"/>
      <charset val="128"/>
    </font>
    <font>
      <sz val="7"/>
      <color indexed="9"/>
      <name val="ＭＳ 明朝"/>
      <family val="1"/>
      <charset val="128"/>
    </font>
    <font>
      <sz val="8"/>
      <color indexed="9"/>
      <name val="ＭＳ 明朝"/>
      <family val="1"/>
      <charset val="128"/>
    </font>
    <font>
      <sz val="11"/>
      <name val="ＭＳ 明朝"/>
      <family val="1"/>
      <charset val="128"/>
    </font>
    <font>
      <sz val="8.5"/>
      <name val="ＭＳ 明朝"/>
      <family val="1"/>
      <charset val="128"/>
    </font>
    <font>
      <b/>
      <sz val="14"/>
      <name val="ＭＳ 明朝"/>
      <family val="1"/>
      <charset val="128"/>
    </font>
    <font>
      <b/>
      <sz val="11"/>
      <name val="ＭＳ 明朝"/>
      <family val="1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8.5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10">
    <xf numFmtId="0" fontId="0" fillId="0" borderId="0">
      <alignment vertical="center"/>
    </xf>
    <xf numFmtId="38" fontId="8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0" fontId="8" fillId="0" borderId="0"/>
    <xf numFmtId="0" fontId="13" fillId="0" borderId="0"/>
    <xf numFmtId="0" fontId="5" fillId="0" borderId="0"/>
    <xf numFmtId="0" fontId="5" fillId="0" borderId="0"/>
    <xf numFmtId="0" fontId="7" fillId="0" borderId="0"/>
    <xf numFmtId="0" fontId="5" fillId="0" borderId="0"/>
  </cellStyleXfs>
  <cellXfs count="370">
    <xf numFmtId="0" fontId="0" fillId="0" borderId="0" xfId="0">
      <alignment vertical="center"/>
    </xf>
    <xf numFmtId="0" fontId="27" fillId="0" borderId="1" xfId="0" applyFont="1" applyBorder="1">
      <alignment vertical="center"/>
    </xf>
    <xf numFmtId="0" fontId="27" fillId="0" borderId="2" xfId="0" applyFont="1" applyBorder="1">
      <alignment vertical="center"/>
    </xf>
    <xf numFmtId="0" fontId="27" fillId="0" borderId="3" xfId="0" applyFont="1" applyBorder="1" applyAlignment="1"/>
    <xf numFmtId="0" fontId="27" fillId="0" borderId="4" xfId="0" applyFont="1" applyBorder="1">
      <alignment vertical="center"/>
    </xf>
    <xf numFmtId="0" fontId="27" fillId="0" borderId="5" xfId="0" applyFont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Border="1">
      <alignment vertical="center"/>
    </xf>
    <xf numFmtId="0" fontId="27" fillId="0" borderId="6" xfId="0" applyFont="1" applyBorder="1">
      <alignment vertical="center"/>
    </xf>
    <xf numFmtId="0" fontId="27" fillId="0" borderId="7" xfId="0" applyFont="1" applyBorder="1">
      <alignment vertical="center"/>
    </xf>
    <xf numFmtId="0" fontId="27" fillId="0" borderId="0" xfId="0" applyFont="1" applyBorder="1" applyAlignment="1">
      <alignment horizontal="centerContinuous" vertical="center"/>
    </xf>
    <xf numFmtId="0" fontId="27" fillId="0" borderId="8" xfId="0" applyFont="1" applyBorder="1" applyAlignment="1">
      <alignment horizontal="center" vertical="center" wrapText="1"/>
    </xf>
    <xf numFmtId="20" fontId="2" fillId="0" borderId="9" xfId="0" quotePrefix="1" applyNumberFormat="1" applyFont="1" applyBorder="1" applyAlignment="1">
      <alignment horizontal="right" vertical="center"/>
    </xf>
    <xf numFmtId="0" fontId="2" fillId="0" borderId="10" xfId="0" applyFont="1" applyBorder="1" applyAlignment="1">
      <alignment horizontal="center" vertical="center"/>
    </xf>
    <xf numFmtId="20" fontId="2" fillId="0" borderId="11" xfId="0" quotePrefix="1" applyNumberFormat="1" applyFont="1" applyBorder="1" applyAlignment="1">
      <alignment horizontal="right" vertical="center"/>
    </xf>
    <xf numFmtId="20" fontId="2" fillId="0" borderId="12" xfId="0" quotePrefix="1" applyNumberFormat="1" applyFont="1" applyBorder="1" applyAlignment="1">
      <alignment horizontal="right" vertical="center"/>
    </xf>
    <xf numFmtId="0" fontId="2" fillId="0" borderId="13" xfId="0" applyFont="1" applyBorder="1" applyAlignment="1">
      <alignment horizontal="center" vertical="center"/>
    </xf>
    <xf numFmtId="20" fontId="2" fillId="0" borderId="14" xfId="0" quotePrefix="1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right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18" xfId="0" applyFont="1" applyBorder="1">
      <alignment vertical="center"/>
    </xf>
    <xf numFmtId="0" fontId="2" fillId="0" borderId="19" xfId="0" applyFont="1" applyBorder="1">
      <alignment vertical="center"/>
    </xf>
    <xf numFmtId="177" fontId="2" fillId="0" borderId="18" xfId="0" applyNumberFormat="1" applyFont="1" applyBorder="1">
      <alignment vertical="center"/>
    </xf>
    <xf numFmtId="177" fontId="2" fillId="0" borderId="19" xfId="0" applyNumberFormat="1" applyFont="1" applyBorder="1">
      <alignment vertical="center"/>
    </xf>
    <xf numFmtId="0" fontId="2" fillId="0" borderId="20" xfId="0" applyFont="1" applyBorder="1">
      <alignment vertical="center"/>
    </xf>
    <xf numFmtId="0" fontId="2" fillId="0" borderId="21" xfId="0" applyFont="1" applyBorder="1">
      <alignment vertical="center"/>
    </xf>
    <xf numFmtId="0" fontId="27" fillId="0" borderId="22" xfId="0" applyFont="1" applyBorder="1">
      <alignment vertical="center"/>
    </xf>
    <xf numFmtId="0" fontId="27" fillId="0" borderId="23" xfId="0" applyFont="1" applyBorder="1" applyAlignment="1">
      <alignment horizontal="right" vertical="center"/>
    </xf>
    <xf numFmtId="0" fontId="27" fillId="0" borderId="7" xfId="0" applyFont="1" applyBorder="1" applyAlignment="1">
      <alignment horizontal="right" vertical="center"/>
    </xf>
    <xf numFmtId="0" fontId="28" fillId="0" borderId="0" xfId="0" applyFont="1" applyBorder="1">
      <alignment vertical="center"/>
    </xf>
    <xf numFmtId="0" fontId="27" fillId="0" borderId="24" xfId="0" applyFont="1" applyBorder="1">
      <alignment vertical="center"/>
    </xf>
    <xf numFmtId="0" fontId="27" fillId="0" borderId="23" xfId="0" applyFont="1" applyBorder="1">
      <alignment vertical="center"/>
    </xf>
    <xf numFmtId="0" fontId="27" fillId="0" borderId="25" xfId="0" applyFont="1" applyBorder="1">
      <alignment vertical="center"/>
    </xf>
    <xf numFmtId="0" fontId="27" fillId="0" borderId="26" xfId="0" applyFont="1" applyBorder="1">
      <alignment vertical="center"/>
    </xf>
    <xf numFmtId="0" fontId="27" fillId="0" borderId="0" xfId="0" applyFont="1" applyAlignment="1">
      <alignment horizontal="right" vertical="center"/>
    </xf>
    <xf numFmtId="0" fontId="27" fillId="0" borderId="2" xfId="0" applyFont="1" applyBorder="1" applyAlignment="1">
      <alignment horizontal="centerContinuous" vertical="center"/>
    </xf>
    <xf numFmtId="0" fontId="28" fillId="0" borderId="0" xfId="0" applyFont="1" applyAlignment="1">
      <alignment vertical="center"/>
    </xf>
    <xf numFmtId="0" fontId="27" fillId="0" borderId="27" xfId="0" applyFont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0" fontId="27" fillId="0" borderId="0" xfId="0" applyFont="1" applyBorder="1" applyAlignment="1">
      <alignment horizontal="center" vertical="center" wrapText="1"/>
    </xf>
    <xf numFmtId="0" fontId="2" fillId="0" borderId="0" xfId="0" applyFont="1" applyBorder="1">
      <alignment vertical="center"/>
    </xf>
    <xf numFmtId="177" fontId="2" fillId="0" borderId="0" xfId="0" applyNumberFormat="1" applyFont="1" applyBorder="1">
      <alignment vertical="center"/>
    </xf>
    <xf numFmtId="176" fontId="2" fillId="0" borderId="0" xfId="0" applyNumberFormat="1" applyFont="1" applyBorder="1">
      <alignment vertical="center"/>
    </xf>
    <xf numFmtId="177" fontId="27" fillId="0" borderId="0" xfId="0" applyNumberFormat="1" applyFont="1" applyBorder="1" applyAlignment="1">
      <alignment vertical="center"/>
    </xf>
    <xf numFmtId="10" fontId="27" fillId="0" borderId="0" xfId="0" applyNumberFormat="1" applyFont="1" applyBorder="1">
      <alignment vertical="center"/>
    </xf>
    <xf numFmtId="0" fontId="29" fillId="0" borderId="0" xfId="0" applyFo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Border="1" applyAlignment="1">
      <alignment horizontal="centerContinuous" vertical="center"/>
    </xf>
    <xf numFmtId="176" fontId="2" fillId="0" borderId="5" xfId="0" applyNumberFormat="1" applyFont="1" applyBorder="1">
      <alignment vertical="center"/>
    </xf>
    <xf numFmtId="0" fontId="27" fillId="0" borderId="9" xfId="0" applyFont="1" applyBorder="1" applyAlignment="1">
      <alignment vertical="center"/>
    </xf>
    <xf numFmtId="0" fontId="27" fillId="0" borderId="10" xfId="0" applyFont="1" applyBorder="1" applyAlignment="1">
      <alignment vertical="center"/>
    </xf>
    <xf numFmtId="0" fontId="27" fillId="0" borderId="11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29" fillId="0" borderId="0" xfId="0" applyFont="1" applyAlignment="1"/>
    <xf numFmtId="0" fontId="27" fillId="0" borderId="0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 wrapText="1"/>
    </xf>
    <xf numFmtId="177" fontId="2" fillId="0" borderId="29" xfId="0" applyNumberFormat="1" applyFont="1" applyBorder="1">
      <alignment vertical="center"/>
    </xf>
    <xf numFmtId="176" fontId="2" fillId="0" borderId="30" xfId="0" applyNumberFormat="1" applyFont="1" applyBorder="1">
      <alignment vertical="center"/>
    </xf>
    <xf numFmtId="176" fontId="2" fillId="0" borderId="31" xfId="0" applyNumberFormat="1" applyFont="1" applyBorder="1">
      <alignment vertical="center"/>
    </xf>
    <xf numFmtId="0" fontId="30" fillId="0" borderId="0" xfId="0" applyFont="1" applyAlignment="1">
      <alignment horizontal="right" vertical="top"/>
    </xf>
    <xf numFmtId="0" fontId="9" fillId="0" borderId="0" xfId="4" applyFont="1"/>
    <xf numFmtId="0" fontId="9" fillId="0" borderId="7" xfId="4" applyFont="1" applyBorder="1"/>
    <xf numFmtId="0" fontId="9" fillId="0" borderId="4" xfId="4" applyFont="1" applyBorder="1"/>
    <xf numFmtId="0" fontId="9" fillId="0" borderId="3" xfId="4" applyFont="1" applyBorder="1"/>
    <xf numFmtId="0" fontId="9" fillId="0" borderId="6" xfId="4" applyFont="1" applyBorder="1"/>
    <xf numFmtId="0" fontId="9" fillId="0" borderId="0" xfId="4" applyFont="1" applyBorder="1"/>
    <xf numFmtId="0" fontId="9" fillId="0" borderId="33" xfId="4" applyFont="1" applyBorder="1"/>
    <xf numFmtId="0" fontId="9" fillId="0" borderId="23" xfId="4" applyFont="1" applyBorder="1"/>
    <xf numFmtId="0" fontId="9" fillId="0" borderId="2" xfId="4" applyFont="1" applyBorder="1"/>
    <xf numFmtId="0" fontId="9" fillId="0" borderId="1" xfId="4" applyFont="1" applyBorder="1"/>
    <xf numFmtId="0" fontId="9" fillId="0" borderId="0" xfId="4" applyFont="1" applyAlignment="1">
      <alignment horizontal="right"/>
    </xf>
    <xf numFmtId="0" fontId="11" fillId="0" borderId="0" xfId="4" applyFont="1"/>
    <xf numFmtId="0" fontId="2" fillId="0" borderId="0" xfId="3" applyFont="1" applyFill="1">
      <alignment vertical="center"/>
    </xf>
    <xf numFmtId="0" fontId="2" fillId="0" borderId="0" xfId="3" applyFont="1" applyFill="1" applyAlignment="1">
      <alignment horizontal="center" vertical="center"/>
    </xf>
    <xf numFmtId="0" fontId="2" fillId="0" borderId="0" xfId="3" applyFont="1" applyFill="1" applyBorder="1">
      <alignment vertical="center"/>
    </xf>
    <xf numFmtId="0" fontId="2" fillId="0" borderId="0" xfId="3" applyFont="1" applyFill="1" applyBorder="1" applyAlignment="1">
      <alignment horizontal="center" vertical="center"/>
    </xf>
    <xf numFmtId="177" fontId="9" fillId="0" borderId="2" xfId="3" applyNumberFormat="1" applyFont="1" applyFill="1" applyBorder="1">
      <alignment vertical="center"/>
    </xf>
    <xf numFmtId="0" fontId="9" fillId="0" borderId="2" xfId="3" applyFont="1" applyFill="1" applyBorder="1">
      <alignment vertical="center"/>
    </xf>
    <xf numFmtId="20" fontId="9" fillId="0" borderId="2" xfId="3" quotePrefix="1" applyNumberFormat="1" applyFont="1" applyFill="1" applyBorder="1" applyAlignment="1">
      <alignment horizontal="centerContinuous" vertical="center"/>
    </xf>
    <xf numFmtId="177" fontId="9" fillId="0" borderId="31" xfId="3" applyNumberFormat="1" applyFont="1" applyFill="1" applyBorder="1">
      <alignment vertical="center"/>
    </xf>
    <xf numFmtId="177" fontId="9" fillId="0" borderId="5" xfId="3" applyNumberFormat="1" applyFont="1" applyFill="1" applyBorder="1">
      <alignment vertical="center"/>
    </xf>
    <xf numFmtId="0" fontId="9" fillId="0" borderId="5" xfId="3" applyFont="1" applyFill="1" applyBorder="1">
      <alignment vertical="center"/>
    </xf>
    <xf numFmtId="0" fontId="9" fillId="0" borderId="50" xfId="3" applyFont="1" applyFill="1" applyBorder="1">
      <alignment vertical="center"/>
    </xf>
    <xf numFmtId="0" fontId="9" fillId="0" borderId="17" xfId="3" applyFont="1" applyFill="1" applyBorder="1" applyAlignment="1">
      <alignment horizontal="centerContinuous" vertical="center"/>
    </xf>
    <xf numFmtId="0" fontId="9" fillId="0" borderId="15" xfId="3" applyFont="1" applyFill="1" applyBorder="1" applyAlignment="1">
      <alignment horizontal="centerContinuous" vertical="center"/>
    </xf>
    <xf numFmtId="177" fontId="9" fillId="0" borderId="51" xfId="3" applyNumberFormat="1" applyFont="1" applyFill="1" applyBorder="1">
      <alignment vertical="center"/>
    </xf>
    <xf numFmtId="177" fontId="9" fillId="0" borderId="52" xfId="3" applyNumberFormat="1" applyFont="1" applyFill="1" applyBorder="1">
      <alignment vertical="center"/>
    </xf>
    <xf numFmtId="0" fontId="9" fillId="0" borderId="52" xfId="3" applyFont="1" applyFill="1" applyBorder="1">
      <alignment vertical="center"/>
    </xf>
    <xf numFmtId="0" fontId="9" fillId="0" borderId="53" xfId="3" applyNumberFormat="1" applyFont="1" applyFill="1" applyBorder="1">
      <alignment vertical="center"/>
    </xf>
    <xf numFmtId="20" fontId="9" fillId="0" borderId="54" xfId="3" quotePrefix="1" applyNumberFormat="1" applyFont="1" applyFill="1" applyBorder="1" applyAlignment="1">
      <alignment horizontal="centerContinuous" vertical="center"/>
    </xf>
    <xf numFmtId="20" fontId="9" fillId="0" borderId="55" xfId="3" quotePrefix="1" applyNumberFormat="1" applyFont="1" applyFill="1" applyBorder="1" applyAlignment="1">
      <alignment horizontal="centerContinuous" vertical="center"/>
    </xf>
    <xf numFmtId="177" fontId="9" fillId="0" borderId="56" xfId="3" applyNumberFormat="1" applyFont="1" applyFill="1" applyBorder="1">
      <alignment vertical="center"/>
    </xf>
    <xf numFmtId="177" fontId="9" fillId="0" borderId="57" xfId="3" applyNumberFormat="1" applyFont="1" applyFill="1" applyBorder="1">
      <alignment vertical="center"/>
    </xf>
    <xf numFmtId="0" fontId="9" fillId="0" borderId="57" xfId="3" applyFont="1" applyFill="1" applyBorder="1">
      <alignment vertical="center"/>
    </xf>
    <xf numFmtId="0" fontId="9" fillId="0" borderId="58" xfId="3" applyNumberFormat="1" applyFont="1" applyFill="1" applyBorder="1">
      <alignment vertical="center"/>
    </xf>
    <xf numFmtId="20" fontId="9" fillId="0" borderId="6" xfId="3" quotePrefix="1" applyNumberFormat="1" applyFont="1" applyFill="1" applyBorder="1" applyAlignment="1">
      <alignment horizontal="centerContinuous" vertical="center"/>
    </xf>
    <xf numFmtId="20" fontId="9" fillId="0" borderId="33" xfId="3" quotePrefix="1" applyNumberFormat="1" applyFont="1" applyFill="1" applyBorder="1" applyAlignment="1">
      <alignment horizontal="centerContinuous" vertical="center"/>
    </xf>
    <xf numFmtId="177" fontId="9" fillId="0" borderId="59" xfId="3" applyNumberFormat="1" applyFont="1" applyFill="1" applyBorder="1">
      <alignment vertical="center"/>
    </xf>
    <xf numFmtId="177" fontId="9" fillId="0" borderId="60" xfId="3" applyNumberFormat="1" applyFont="1" applyFill="1" applyBorder="1">
      <alignment vertical="center"/>
    </xf>
    <xf numFmtId="0" fontId="9" fillId="0" borderId="60" xfId="3" applyFont="1" applyFill="1" applyBorder="1">
      <alignment vertical="center"/>
    </xf>
    <xf numFmtId="0" fontId="9" fillId="0" borderId="61" xfId="3" applyNumberFormat="1" applyFont="1" applyFill="1" applyBorder="1">
      <alignment vertical="center"/>
    </xf>
    <xf numFmtId="20" fontId="9" fillId="0" borderId="62" xfId="3" quotePrefix="1" applyNumberFormat="1" applyFont="1" applyFill="1" applyBorder="1" applyAlignment="1">
      <alignment horizontal="centerContinuous" vertical="center"/>
    </xf>
    <xf numFmtId="20" fontId="9" fillId="0" borderId="63" xfId="3" quotePrefix="1" applyNumberFormat="1" applyFont="1" applyFill="1" applyBorder="1" applyAlignment="1">
      <alignment horizontal="centerContinuous" vertical="center"/>
    </xf>
    <xf numFmtId="177" fontId="9" fillId="0" borderId="29" xfId="3" applyNumberFormat="1" applyFont="1" applyFill="1" applyBorder="1">
      <alignment vertical="center"/>
    </xf>
    <xf numFmtId="177" fontId="9" fillId="0" borderId="18" xfId="3" applyNumberFormat="1" applyFont="1" applyFill="1" applyBorder="1">
      <alignment vertical="center"/>
    </xf>
    <xf numFmtId="0" fontId="9" fillId="0" borderId="18" xfId="3" applyFont="1" applyFill="1" applyBorder="1">
      <alignment vertical="center"/>
    </xf>
    <xf numFmtId="0" fontId="9" fillId="0" borderId="64" xfId="3" applyNumberFormat="1" applyFont="1" applyFill="1" applyBorder="1">
      <alignment vertical="center"/>
    </xf>
    <xf numFmtId="20" fontId="9" fillId="0" borderId="11" xfId="3" quotePrefix="1" applyNumberFormat="1" applyFont="1" applyFill="1" applyBorder="1" applyAlignment="1">
      <alignment horizontal="centerContinuous" vertical="center"/>
    </xf>
    <xf numFmtId="20" fontId="9" fillId="0" borderId="9" xfId="3" quotePrefix="1" applyNumberFormat="1" applyFont="1" applyFill="1" applyBorder="1" applyAlignment="1">
      <alignment horizontal="centerContinuous" vertical="center"/>
    </xf>
    <xf numFmtId="177" fontId="9" fillId="0" borderId="65" xfId="3" applyNumberFormat="1" applyFont="1" applyFill="1" applyBorder="1">
      <alignment vertical="center"/>
    </xf>
    <xf numFmtId="177" fontId="9" fillId="0" borderId="66" xfId="3" applyNumberFormat="1" applyFont="1" applyFill="1" applyBorder="1">
      <alignment vertical="center"/>
    </xf>
    <xf numFmtId="0" fontId="9" fillId="0" borderId="66" xfId="3" applyFont="1" applyFill="1" applyBorder="1">
      <alignment vertical="center"/>
    </xf>
    <xf numFmtId="0" fontId="9" fillId="0" borderId="67" xfId="3" applyFont="1" applyFill="1" applyBorder="1">
      <alignment vertical="center"/>
    </xf>
    <xf numFmtId="20" fontId="9" fillId="0" borderId="48" xfId="3" quotePrefix="1" applyNumberFormat="1" applyFont="1" applyFill="1" applyBorder="1" applyAlignment="1">
      <alignment horizontal="centerContinuous" vertical="center"/>
    </xf>
    <xf numFmtId="20" fontId="9" fillId="0" borderId="49" xfId="3" quotePrefix="1" applyNumberFormat="1" applyFont="1" applyFill="1" applyBorder="1" applyAlignment="1">
      <alignment horizontal="centerContinuous" vertical="center"/>
    </xf>
    <xf numFmtId="20" fontId="9" fillId="0" borderId="17" xfId="3" quotePrefix="1" applyNumberFormat="1" applyFont="1" applyFill="1" applyBorder="1" applyAlignment="1">
      <alignment horizontal="centerContinuous" vertical="center"/>
    </xf>
    <xf numFmtId="20" fontId="9" fillId="0" borderId="15" xfId="3" quotePrefix="1" applyNumberFormat="1" applyFont="1" applyFill="1" applyBorder="1" applyAlignment="1">
      <alignment horizontal="centerContinuous" vertical="center"/>
    </xf>
    <xf numFmtId="0" fontId="9" fillId="0" borderId="28" xfId="3" applyFont="1" applyFill="1" applyBorder="1" applyAlignment="1">
      <alignment horizontal="center" vertical="center" wrapText="1"/>
    </xf>
    <xf numFmtId="0" fontId="9" fillId="0" borderId="8" xfId="3" applyFont="1" applyFill="1" applyBorder="1" applyAlignment="1">
      <alignment horizontal="center" vertical="center" wrapText="1"/>
    </xf>
    <xf numFmtId="0" fontId="9" fillId="0" borderId="27" xfId="3" applyFont="1" applyFill="1" applyBorder="1" applyAlignment="1">
      <alignment horizontal="center" vertical="center" wrapText="1"/>
    </xf>
    <xf numFmtId="0" fontId="9" fillId="0" borderId="7" xfId="3" applyFont="1" applyFill="1" applyBorder="1" applyAlignment="1">
      <alignment horizontal="right" vertical="top"/>
    </xf>
    <xf numFmtId="0" fontId="9" fillId="0" borderId="3" xfId="3" applyFont="1" applyFill="1" applyBorder="1" applyAlignment="1">
      <alignment horizontal="center"/>
    </xf>
    <xf numFmtId="0" fontId="9" fillId="0" borderId="23" xfId="3" applyFont="1" applyFill="1" applyBorder="1" applyAlignment="1">
      <alignment horizontal="right" vertical="center"/>
    </xf>
    <xf numFmtId="0" fontId="9" fillId="0" borderId="1" xfId="3" applyFont="1" applyFill="1" applyBorder="1" applyAlignment="1">
      <alignment horizontal="center" vertical="center"/>
    </xf>
    <xf numFmtId="0" fontId="2" fillId="0" borderId="0" xfId="3" applyFont="1" applyFill="1" applyAlignment="1">
      <alignment horizontal="right"/>
    </xf>
    <xf numFmtId="0" fontId="2" fillId="0" borderId="7" xfId="3" applyFont="1" applyFill="1" applyBorder="1">
      <alignment vertical="center"/>
    </xf>
    <xf numFmtId="0" fontId="2" fillId="0" borderId="4" xfId="3" applyFont="1" applyFill="1" applyBorder="1">
      <alignment vertical="center"/>
    </xf>
    <xf numFmtId="0" fontId="2" fillId="0" borderId="3" xfId="3" applyFont="1" applyFill="1" applyBorder="1">
      <alignment vertical="center"/>
    </xf>
    <xf numFmtId="0" fontId="9" fillId="0" borderId="26" xfId="3" applyFont="1" applyFill="1" applyBorder="1" applyAlignment="1">
      <alignment vertical="distributed" textRotation="255"/>
    </xf>
    <xf numFmtId="0" fontId="9" fillId="0" borderId="0" xfId="3" applyFont="1" applyFill="1">
      <alignment vertical="center"/>
    </xf>
    <xf numFmtId="0" fontId="2" fillId="0" borderId="6" xfId="3" applyFont="1" applyFill="1" applyBorder="1">
      <alignment vertical="center"/>
    </xf>
    <xf numFmtId="0" fontId="2" fillId="0" borderId="33" xfId="3" applyFont="1" applyFill="1" applyBorder="1">
      <alignment vertical="center"/>
    </xf>
    <xf numFmtId="0" fontId="9" fillId="0" borderId="24" xfId="3" applyFont="1" applyFill="1" applyBorder="1" applyAlignment="1">
      <alignment vertical="distributed" textRotation="255"/>
    </xf>
    <xf numFmtId="0" fontId="9" fillId="0" borderId="0" xfId="3" applyFont="1" applyFill="1" applyAlignment="1">
      <alignment horizontal="left" vertical="center"/>
    </xf>
    <xf numFmtId="0" fontId="9" fillId="0" borderId="0" xfId="3" applyFont="1" applyFill="1" applyAlignment="1">
      <alignment horizontal="center" vertical="center"/>
    </xf>
    <xf numFmtId="0" fontId="2" fillId="0" borderId="24" xfId="3" applyFont="1" applyFill="1" applyBorder="1">
      <alignment vertical="center"/>
    </xf>
    <xf numFmtId="20" fontId="2" fillId="0" borderId="0" xfId="3" applyNumberFormat="1" applyFont="1" applyFill="1">
      <alignment vertical="center"/>
    </xf>
    <xf numFmtId="0" fontId="2" fillId="0" borderId="23" xfId="3" applyFont="1" applyFill="1" applyBorder="1">
      <alignment vertical="center"/>
    </xf>
    <xf numFmtId="0" fontId="2" fillId="0" borderId="2" xfId="3" applyFont="1" applyFill="1" applyBorder="1">
      <alignment vertical="center"/>
    </xf>
    <xf numFmtId="0" fontId="2" fillId="0" borderId="1" xfId="3" applyFont="1" applyFill="1" applyBorder="1">
      <alignment vertical="center"/>
    </xf>
    <xf numFmtId="0" fontId="2" fillId="0" borderId="25" xfId="3" applyFont="1" applyFill="1" applyBorder="1">
      <alignment vertical="center"/>
    </xf>
    <xf numFmtId="0" fontId="11" fillId="0" borderId="0" xfId="3" applyFont="1" applyFill="1">
      <alignment vertical="center"/>
    </xf>
    <xf numFmtId="0" fontId="9" fillId="0" borderId="0" xfId="5" applyFont="1"/>
    <xf numFmtId="0" fontId="14" fillId="0" borderId="0" xfId="5" applyFont="1"/>
    <xf numFmtId="0" fontId="14" fillId="0" borderId="0" xfId="5" applyFont="1" applyBorder="1"/>
    <xf numFmtId="49" fontId="9" fillId="0" borderId="0" xfId="5" applyNumberFormat="1" applyFont="1"/>
    <xf numFmtId="0" fontId="9" fillId="0" borderId="0" xfId="5" applyFont="1" applyFill="1"/>
    <xf numFmtId="0" fontId="14" fillId="0" borderId="0" xfId="5" applyNumberFormat="1" applyFont="1"/>
    <xf numFmtId="0" fontId="14" fillId="0" borderId="0" xfId="5" applyNumberFormat="1" applyFont="1" applyBorder="1"/>
    <xf numFmtId="0" fontId="15" fillId="0" borderId="0" xfId="5" applyNumberFormat="1" applyFont="1" applyBorder="1"/>
    <xf numFmtId="0" fontId="16" fillId="0" borderId="0" xfId="5" applyNumberFormat="1" applyFont="1" applyBorder="1" applyAlignment="1">
      <alignment horizontal="center" vertical="center"/>
    </xf>
    <xf numFmtId="0" fontId="9" fillId="0" borderId="7" xfId="5" applyFont="1" applyBorder="1" applyAlignment="1">
      <alignment vertical="center"/>
    </xf>
    <xf numFmtId="0" fontId="9" fillId="0" borderId="4" xfId="5" applyFont="1" applyBorder="1" applyAlignment="1">
      <alignment vertical="center"/>
    </xf>
    <xf numFmtId="49" fontId="9" fillId="0" borderId="4" xfId="5" applyNumberFormat="1" applyFont="1" applyBorder="1" applyAlignment="1">
      <alignment vertical="center"/>
    </xf>
    <xf numFmtId="0" fontId="9" fillId="0" borderId="3" xfId="5" applyFont="1" applyFill="1" applyBorder="1"/>
    <xf numFmtId="0" fontId="9" fillId="0" borderId="6" xfId="5" applyFont="1" applyBorder="1"/>
    <xf numFmtId="0" fontId="17" fillId="0" borderId="7" xfId="5" applyFont="1" applyBorder="1"/>
    <xf numFmtId="0" fontId="17" fillId="0" borderId="4" xfId="5" applyFont="1" applyBorder="1"/>
    <xf numFmtId="49" fontId="17" fillId="0" borderId="4" xfId="5" applyNumberFormat="1" applyFont="1" applyBorder="1" applyAlignment="1">
      <alignment horizontal="center" vertical="center"/>
    </xf>
    <xf numFmtId="3" fontId="17" fillId="0" borderId="4" xfId="5" applyNumberFormat="1" applyFont="1" applyFill="1" applyBorder="1" applyAlignment="1">
      <alignment vertical="center"/>
    </xf>
    <xf numFmtId="179" fontId="17" fillId="0" borderId="4" xfId="5" applyNumberFormat="1" applyFont="1" applyFill="1" applyBorder="1" applyAlignment="1">
      <alignment vertical="center"/>
    </xf>
    <xf numFmtId="3" fontId="17" fillId="0" borderId="4" xfId="5" quotePrefix="1" applyNumberFormat="1" applyFont="1" applyFill="1" applyBorder="1" applyAlignment="1">
      <alignment horizontal="left" vertical="center"/>
    </xf>
    <xf numFmtId="49" fontId="17" fillId="0" borderId="26" xfId="5" quotePrefix="1" applyNumberFormat="1" applyFont="1" applyBorder="1" applyAlignment="1">
      <alignment horizontal="center" vertical="center"/>
    </xf>
    <xf numFmtId="0" fontId="9" fillId="0" borderId="33" xfId="5" applyFont="1" applyFill="1" applyBorder="1"/>
    <xf numFmtId="0" fontId="17" fillId="0" borderId="6" xfId="5" applyFont="1" applyBorder="1"/>
    <xf numFmtId="0" fontId="17" fillId="0" borderId="0" xfId="5" applyFont="1" applyBorder="1"/>
    <xf numFmtId="49" fontId="17" fillId="0" borderId="0" xfId="5" applyNumberFormat="1" applyFont="1" applyBorder="1" applyAlignment="1">
      <alignment horizontal="center" vertical="center"/>
    </xf>
    <xf numFmtId="3" fontId="17" fillId="0" borderId="0" xfId="5" applyNumberFormat="1" applyFont="1" applyFill="1" applyBorder="1" applyAlignment="1">
      <alignment vertical="center"/>
    </xf>
    <xf numFmtId="179" fontId="17" fillId="0" borderId="0" xfId="5" applyNumberFormat="1" applyFont="1" applyFill="1" applyBorder="1" applyAlignment="1">
      <alignment vertical="center"/>
    </xf>
    <xf numFmtId="3" fontId="17" fillId="0" borderId="0" xfId="5" quotePrefix="1" applyNumberFormat="1" applyFont="1" applyFill="1" applyBorder="1" applyAlignment="1">
      <alignment horizontal="left" vertical="center"/>
    </xf>
    <xf numFmtId="49" fontId="17" fillId="0" borderId="24" xfId="5" quotePrefix="1" applyNumberFormat="1" applyFont="1" applyBorder="1" applyAlignment="1">
      <alignment horizontal="center" vertical="center"/>
    </xf>
    <xf numFmtId="0" fontId="17" fillId="0" borderId="23" xfId="5" applyFont="1" applyBorder="1"/>
    <xf numFmtId="0" fontId="17" fillId="0" borderId="2" xfId="5" applyFont="1" applyBorder="1"/>
    <xf numFmtId="49" fontId="17" fillId="0" borderId="2" xfId="5" applyNumberFormat="1" applyFont="1" applyBorder="1" applyAlignment="1">
      <alignment horizontal="center" vertical="center"/>
    </xf>
    <xf numFmtId="3" fontId="17" fillId="0" borderId="2" xfId="5" applyNumberFormat="1" applyFont="1" applyFill="1" applyBorder="1" applyAlignment="1">
      <alignment vertical="center"/>
    </xf>
    <xf numFmtId="179" fontId="17" fillId="0" borderId="2" xfId="5" applyNumberFormat="1" applyFont="1" applyFill="1" applyBorder="1" applyAlignment="1">
      <alignment vertical="center"/>
    </xf>
    <xf numFmtId="3" fontId="17" fillId="0" borderId="2" xfId="5" quotePrefix="1" applyNumberFormat="1" applyFont="1" applyFill="1" applyBorder="1" applyAlignment="1">
      <alignment horizontal="left" vertical="center"/>
    </xf>
    <xf numFmtId="49" fontId="17" fillId="0" borderId="25" xfId="5" applyNumberFormat="1" applyFont="1" applyBorder="1" applyAlignment="1">
      <alignment horizontal="center" vertical="center"/>
    </xf>
    <xf numFmtId="0" fontId="9" fillId="0" borderId="0" xfId="5" applyFont="1" applyBorder="1"/>
    <xf numFmtId="49" fontId="18" fillId="0" borderId="0" xfId="5" applyNumberFormat="1" applyFont="1" applyBorder="1" applyAlignment="1">
      <alignment horizontal="center" vertical="center"/>
    </xf>
    <xf numFmtId="3" fontId="19" fillId="0" borderId="0" xfId="5" applyNumberFormat="1" applyFont="1" applyFill="1" applyBorder="1" applyAlignment="1">
      <alignment vertical="center"/>
    </xf>
    <xf numFmtId="179" fontId="19" fillId="0" borderId="0" xfId="5" applyNumberFormat="1" applyFont="1" applyFill="1" applyBorder="1" applyAlignment="1">
      <alignment vertical="center"/>
    </xf>
    <xf numFmtId="49" fontId="19" fillId="0" borderId="0" xfId="5" quotePrefix="1" applyNumberFormat="1" applyFont="1" applyBorder="1" applyAlignment="1">
      <alignment horizontal="center" vertical="center"/>
    </xf>
    <xf numFmtId="0" fontId="9" fillId="0" borderId="7" xfId="5" applyFont="1" applyBorder="1"/>
    <xf numFmtId="0" fontId="9" fillId="0" borderId="4" xfId="5" applyFont="1" applyBorder="1"/>
    <xf numFmtId="49" fontId="18" fillId="0" borderId="4" xfId="5" applyNumberFormat="1" applyFont="1" applyBorder="1" applyAlignment="1">
      <alignment horizontal="center" vertical="center"/>
    </xf>
    <xf numFmtId="3" fontId="19" fillId="0" borderId="4" xfId="5" applyNumberFormat="1" applyFont="1" applyFill="1" applyBorder="1" applyAlignment="1">
      <alignment vertical="center"/>
    </xf>
    <xf numFmtId="179" fontId="19" fillId="0" borderId="4" xfId="5" applyNumberFormat="1" applyFont="1" applyFill="1" applyBorder="1" applyAlignment="1">
      <alignment vertical="center"/>
    </xf>
    <xf numFmtId="179" fontId="19" fillId="0" borderId="3" xfId="5" applyNumberFormat="1" applyFont="1" applyFill="1" applyBorder="1" applyAlignment="1">
      <alignment vertical="center"/>
    </xf>
    <xf numFmtId="49" fontId="19" fillId="0" borderId="0" xfId="5" quotePrefix="1" applyNumberFormat="1" applyFont="1" applyBorder="1" applyAlignment="1">
      <alignment vertical="center"/>
    </xf>
    <xf numFmtId="0" fontId="9" fillId="0" borderId="0" xfId="5" applyNumberFormat="1" applyFont="1"/>
    <xf numFmtId="0" fontId="13" fillId="0" borderId="0" xfId="5" applyNumberFormat="1" applyFont="1" applyBorder="1"/>
    <xf numFmtId="0" fontId="20" fillId="0" borderId="0" xfId="5" applyNumberFormat="1" applyFont="1" applyBorder="1" applyAlignment="1">
      <alignment horizontal="center" vertical="center"/>
    </xf>
    <xf numFmtId="0" fontId="9" fillId="0" borderId="0" xfId="5" applyNumberFormat="1" applyFont="1" applyBorder="1"/>
    <xf numFmtId="0" fontId="21" fillId="0" borderId="0" xfId="6" applyNumberFormat="1" applyFont="1" applyBorder="1" applyAlignment="1">
      <alignment vertical="center"/>
    </xf>
    <xf numFmtId="178" fontId="16" fillId="0" borderId="0" xfId="5" applyNumberFormat="1" applyFont="1" applyBorder="1" applyAlignment="1">
      <alignment horizontal="center" vertical="center"/>
    </xf>
    <xf numFmtId="45" fontId="20" fillId="0" borderId="6" xfId="5" applyNumberFormat="1" applyFont="1" applyFill="1" applyBorder="1" applyAlignment="1">
      <alignment horizontal="center" vertical="center"/>
    </xf>
    <xf numFmtId="3" fontId="20" fillId="0" borderId="6" xfId="5" applyNumberFormat="1" applyFont="1" applyFill="1" applyBorder="1" applyAlignment="1">
      <alignment vertical="center"/>
    </xf>
    <xf numFmtId="49" fontId="20" fillId="0" borderId="0" xfId="5" quotePrefix="1" applyNumberFormat="1" applyFont="1" applyBorder="1" applyAlignment="1">
      <alignment horizontal="center" vertical="center"/>
    </xf>
    <xf numFmtId="3" fontId="20" fillId="0" borderId="0" xfId="5" applyNumberFormat="1" applyFont="1" applyFill="1" applyBorder="1" applyAlignment="1">
      <alignment vertical="center"/>
    </xf>
    <xf numFmtId="179" fontId="20" fillId="0" borderId="0" xfId="5" applyNumberFormat="1" applyFont="1" applyFill="1" applyBorder="1" applyAlignment="1">
      <alignment vertical="center"/>
    </xf>
    <xf numFmtId="3" fontId="20" fillId="0" borderId="33" xfId="5" applyNumberFormat="1" applyFont="1" applyFill="1" applyBorder="1" applyAlignment="1">
      <alignment vertical="center"/>
    </xf>
    <xf numFmtId="49" fontId="18" fillId="0" borderId="28" xfId="5" applyNumberFormat="1" applyFont="1" applyBorder="1" applyAlignment="1">
      <alignment horizontal="center" vertical="center"/>
    </xf>
    <xf numFmtId="49" fontId="20" fillId="0" borderId="68" xfId="5" applyNumberFormat="1" applyFont="1" applyBorder="1" applyAlignment="1">
      <alignment horizontal="center" vertical="center" shrinkToFit="1"/>
    </xf>
    <xf numFmtId="180" fontId="18" fillId="0" borderId="68" xfId="5" applyNumberFormat="1" applyFont="1" applyBorder="1" applyAlignment="1">
      <alignment vertical="center"/>
    </xf>
    <xf numFmtId="178" fontId="18" fillId="0" borderId="68" xfId="5" applyNumberFormat="1" applyFont="1" applyBorder="1" applyAlignment="1">
      <alignment vertical="center"/>
    </xf>
    <xf numFmtId="178" fontId="18" fillId="0" borderId="69" xfId="5" applyNumberFormat="1" applyFont="1" applyBorder="1" applyAlignment="1">
      <alignment vertical="center"/>
    </xf>
    <xf numFmtId="20" fontId="18" fillId="0" borderId="36" xfId="5" applyNumberFormat="1" applyFont="1" applyBorder="1" applyAlignment="1">
      <alignment horizontal="center" vertical="center"/>
    </xf>
    <xf numFmtId="49" fontId="18" fillId="0" borderId="30" xfId="5" applyNumberFormat="1" applyFont="1" applyFill="1" applyBorder="1" applyAlignment="1">
      <alignment horizontal="center" vertical="center"/>
    </xf>
    <xf numFmtId="49" fontId="20" fillId="0" borderId="70" xfId="5" applyNumberFormat="1" applyFont="1" applyFill="1" applyBorder="1" applyAlignment="1">
      <alignment horizontal="center" vertical="center" shrinkToFit="1"/>
    </xf>
    <xf numFmtId="180" fontId="18" fillId="0" borderId="70" xfId="5" applyNumberFormat="1" applyFont="1" applyFill="1" applyBorder="1" applyAlignment="1">
      <alignment vertical="center"/>
    </xf>
    <xf numFmtId="178" fontId="18" fillId="0" borderId="70" xfId="5" applyNumberFormat="1" applyFont="1" applyFill="1" applyBorder="1" applyAlignment="1">
      <alignment vertical="center"/>
    </xf>
    <xf numFmtId="178" fontId="18" fillId="0" borderId="12" xfId="5" applyNumberFormat="1" applyFont="1" applyFill="1" applyBorder="1" applyAlignment="1">
      <alignment vertical="center"/>
    </xf>
    <xf numFmtId="20" fontId="18" fillId="0" borderId="38" xfId="5" applyNumberFormat="1" applyFont="1" applyBorder="1" applyAlignment="1">
      <alignment horizontal="center" vertical="center"/>
    </xf>
    <xf numFmtId="49" fontId="20" fillId="0" borderId="71" xfId="5" applyNumberFormat="1" applyFont="1" applyFill="1" applyBorder="1" applyAlignment="1">
      <alignment horizontal="center" vertical="center" shrinkToFit="1"/>
    </xf>
    <xf numFmtId="49" fontId="20" fillId="0" borderId="72" xfId="5" applyNumberFormat="1" applyFont="1" applyFill="1" applyBorder="1" applyAlignment="1">
      <alignment horizontal="center" vertical="center" shrinkToFit="1"/>
    </xf>
    <xf numFmtId="180" fontId="18" fillId="0" borderId="72" xfId="5" applyNumberFormat="1" applyFont="1" applyFill="1" applyBorder="1" applyAlignment="1">
      <alignment vertical="center"/>
    </xf>
    <xf numFmtId="178" fontId="18" fillId="0" borderId="72" xfId="5" applyNumberFormat="1" applyFont="1" applyFill="1" applyBorder="1" applyAlignment="1">
      <alignment vertical="center"/>
    </xf>
    <xf numFmtId="178" fontId="18" fillId="0" borderId="9" xfId="5" applyNumberFormat="1" applyFont="1" applyFill="1" applyBorder="1" applyAlignment="1">
      <alignment vertical="center"/>
    </xf>
    <xf numFmtId="20" fontId="18" fillId="0" borderId="45" xfId="5" applyNumberFormat="1" applyFont="1" applyBorder="1" applyAlignment="1">
      <alignment horizontal="center" vertical="center"/>
    </xf>
    <xf numFmtId="181" fontId="14" fillId="0" borderId="0" xfId="5" applyNumberFormat="1" applyFont="1" applyBorder="1"/>
    <xf numFmtId="49" fontId="18" fillId="0" borderId="29" xfId="5" applyNumberFormat="1" applyFont="1" applyFill="1" applyBorder="1" applyAlignment="1">
      <alignment horizontal="center" vertical="center"/>
    </xf>
    <xf numFmtId="49" fontId="18" fillId="0" borderId="65" xfId="5" applyNumberFormat="1" applyFont="1" applyBorder="1" applyAlignment="1">
      <alignment horizontal="center" vertical="center"/>
    </xf>
    <xf numFmtId="49" fontId="20" fillId="0" borderId="73" xfId="5" applyNumberFormat="1" applyFont="1" applyBorder="1" applyAlignment="1">
      <alignment horizontal="center" vertical="center" shrinkToFit="1"/>
    </xf>
    <xf numFmtId="180" fontId="18" fillId="0" borderId="73" xfId="5" applyNumberFormat="1" applyFont="1" applyBorder="1" applyAlignment="1">
      <alignment vertical="center"/>
    </xf>
    <xf numFmtId="178" fontId="18" fillId="0" borderId="73" xfId="5" applyNumberFormat="1" applyFont="1" applyBorder="1" applyAlignment="1">
      <alignment vertical="center"/>
    </xf>
    <xf numFmtId="178" fontId="18" fillId="0" borderId="49" xfId="5" applyNumberFormat="1" applyFont="1" applyBorder="1" applyAlignment="1">
      <alignment vertical="center"/>
    </xf>
    <xf numFmtId="20" fontId="18" fillId="0" borderId="47" xfId="5" applyNumberFormat="1" applyFont="1" applyBorder="1" applyAlignment="1">
      <alignment horizontal="center" vertical="center"/>
    </xf>
    <xf numFmtId="49" fontId="18" fillId="0" borderId="65" xfId="5" applyNumberFormat="1" applyFont="1" applyFill="1" applyBorder="1" applyAlignment="1">
      <alignment horizontal="center" vertical="center"/>
    </xf>
    <xf numFmtId="49" fontId="20" fillId="0" borderId="73" xfId="6" applyNumberFormat="1" applyFont="1" applyBorder="1" applyAlignment="1">
      <alignment horizontal="center" vertical="center" shrinkToFit="1"/>
    </xf>
    <xf numFmtId="180" fontId="18" fillId="0" borderId="73" xfId="5" applyNumberFormat="1" applyFont="1" applyFill="1" applyBorder="1" applyAlignment="1">
      <alignment vertical="center"/>
    </xf>
    <xf numFmtId="178" fontId="18" fillId="0" borderId="73" xfId="5" applyNumberFormat="1" applyFont="1" applyFill="1" applyBorder="1" applyAlignment="1">
      <alignment vertical="center"/>
    </xf>
    <xf numFmtId="178" fontId="18" fillId="0" borderId="49" xfId="5" applyNumberFormat="1" applyFont="1" applyFill="1" applyBorder="1" applyAlignment="1">
      <alignment vertical="center"/>
    </xf>
    <xf numFmtId="49" fontId="20" fillId="0" borderId="73" xfId="5" applyNumberFormat="1" applyFont="1" applyFill="1" applyBorder="1" applyAlignment="1">
      <alignment horizontal="center" vertical="center" shrinkToFit="1"/>
    </xf>
    <xf numFmtId="45" fontId="20" fillId="0" borderId="6" xfId="5" applyNumberFormat="1" applyFont="1" applyBorder="1" applyAlignment="1">
      <alignment horizontal="center" vertical="center"/>
    </xf>
    <xf numFmtId="3" fontId="20" fillId="0" borderId="6" xfId="5" applyNumberFormat="1" applyFont="1" applyBorder="1" applyAlignment="1">
      <alignment vertical="center"/>
    </xf>
    <xf numFmtId="3" fontId="20" fillId="0" borderId="0" xfId="5" applyNumberFormat="1" applyFont="1" applyBorder="1" applyAlignment="1">
      <alignment vertical="center"/>
    </xf>
    <xf numFmtId="179" fontId="20" fillId="0" borderId="0" xfId="5" applyNumberFormat="1" applyFont="1" applyBorder="1" applyAlignment="1">
      <alignment vertical="center"/>
    </xf>
    <xf numFmtId="3" fontId="20" fillId="0" borderId="33" xfId="5" applyNumberFormat="1" applyFont="1" applyBorder="1" applyAlignment="1">
      <alignment vertical="center"/>
    </xf>
    <xf numFmtId="49" fontId="20" fillId="0" borderId="0" xfId="5" applyNumberFormat="1" applyFont="1" applyBorder="1" applyAlignment="1">
      <alignment horizontal="center" vertical="center"/>
    </xf>
    <xf numFmtId="49" fontId="18" fillId="0" borderId="28" xfId="5" applyNumberFormat="1" applyFont="1" applyFill="1" applyBorder="1" applyAlignment="1">
      <alignment horizontal="center" vertical="center"/>
    </xf>
    <xf numFmtId="49" fontId="20" fillId="0" borderId="68" xfId="6" applyNumberFormat="1" applyFont="1" applyBorder="1" applyAlignment="1">
      <alignment horizontal="center" vertical="center" shrinkToFit="1"/>
    </xf>
    <xf numFmtId="180" fontId="18" fillId="0" borderId="68" xfId="5" applyNumberFormat="1" applyFont="1" applyFill="1" applyBorder="1" applyAlignment="1">
      <alignment vertical="center"/>
    </xf>
    <xf numFmtId="178" fontId="18" fillId="0" borderId="68" xfId="5" applyNumberFormat="1" applyFont="1" applyFill="1" applyBorder="1" applyAlignment="1">
      <alignment vertical="center"/>
    </xf>
    <xf numFmtId="178" fontId="18" fillId="0" borderId="69" xfId="5" applyNumberFormat="1" applyFont="1" applyFill="1" applyBorder="1" applyAlignment="1">
      <alignment vertical="center"/>
    </xf>
    <xf numFmtId="49" fontId="18" fillId="0" borderId="30" xfId="5" applyNumberFormat="1" applyFont="1" applyBorder="1" applyAlignment="1">
      <alignment horizontal="center" vertical="center"/>
    </xf>
    <xf numFmtId="49" fontId="20" fillId="0" borderId="70" xfId="6" applyNumberFormat="1" applyFont="1" applyBorder="1" applyAlignment="1">
      <alignment horizontal="center" vertical="center" shrinkToFit="1"/>
    </xf>
    <xf numFmtId="180" fontId="18" fillId="0" borderId="70" xfId="5" applyNumberFormat="1" applyFont="1" applyBorder="1" applyAlignment="1">
      <alignment vertical="center"/>
    </xf>
    <xf numFmtId="178" fontId="18" fillId="0" borderId="70" xfId="5" applyNumberFormat="1" applyFont="1" applyBorder="1" applyAlignment="1">
      <alignment vertical="center"/>
    </xf>
    <xf numFmtId="178" fontId="18" fillId="0" borderId="12" xfId="5" applyNumberFormat="1" applyFont="1" applyBorder="1" applyAlignment="1">
      <alignment vertical="center"/>
    </xf>
    <xf numFmtId="3" fontId="20" fillId="0" borderId="24" xfId="5" applyNumberFormat="1" applyFont="1" applyBorder="1" applyAlignment="1">
      <alignment vertical="center"/>
    </xf>
    <xf numFmtId="49" fontId="18" fillId="0" borderId="29" xfId="5" applyNumberFormat="1" applyFont="1" applyBorder="1" applyAlignment="1">
      <alignment horizontal="center" vertical="center"/>
    </xf>
    <xf numFmtId="49" fontId="20" fillId="0" borderId="72" xfId="6" applyNumberFormat="1" applyFont="1" applyBorder="1" applyAlignment="1">
      <alignment horizontal="center" vertical="center" shrinkToFit="1"/>
    </xf>
    <xf numFmtId="180" fontId="18" fillId="0" borderId="72" xfId="5" applyNumberFormat="1" applyFont="1" applyBorder="1" applyAlignment="1">
      <alignment vertical="center"/>
    </xf>
    <xf numFmtId="178" fontId="18" fillId="0" borderId="72" xfId="5" applyNumberFormat="1" applyFont="1" applyBorder="1" applyAlignment="1">
      <alignment vertical="center"/>
    </xf>
    <xf numFmtId="178" fontId="18" fillId="0" borderId="9" xfId="5" applyNumberFormat="1" applyFont="1" applyBorder="1" applyAlignment="1">
      <alignment vertical="center"/>
    </xf>
    <xf numFmtId="20" fontId="18" fillId="0" borderId="25" xfId="5" applyNumberFormat="1" applyFont="1" applyBorder="1" applyAlignment="1">
      <alignment horizontal="center" vertical="center"/>
    </xf>
    <xf numFmtId="3" fontId="20" fillId="0" borderId="24" xfId="5" applyNumberFormat="1" applyFont="1" applyFill="1" applyBorder="1" applyAlignment="1">
      <alignment vertical="center"/>
    </xf>
    <xf numFmtId="45" fontId="19" fillId="0" borderId="6" xfId="6" quotePrefix="1" applyNumberFormat="1" applyFont="1" applyBorder="1" applyAlignment="1">
      <alignment horizontal="center" vertical="center"/>
    </xf>
    <xf numFmtId="49" fontId="18" fillId="0" borderId="74" xfId="5" applyNumberFormat="1" applyFont="1" applyBorder="1" applyAlignment="1">
      <alignment horizontal="center" vertical="center"/>
    </xf>
    <xf numFmtId="49" fontId="20" fillId="0" borderId="75" xfId="6" applyNumberFormat="1" applyFont="1" applyBorder="1" applyAlignment="1">
      <alignment horizontal="center" vertical="center" shrinkToFit="1"/>
    </xf>
    <xf numFmtId="180" fontId="18" fillId="0" borderId="75" xfId="5" applyNumberFormat="1" applyFont="1" applyBorder="1" applyAlignment="1">
      <alignment vertical="center"/>
    </xf>
    <xf numFmtId="178" fontId="18" fillId="0" borderId="75" xfId="5" applyNumberFormat="1" applyFont="1" applyBorder="1" applyAlignment="1">
      <alignment vertical="center"/>
    </xf>
    <xf numFmtId="178" fontId="18" fillId="0" borderId="1" xfId="5" applyNumberFormat="1" applyFont="1" applyBorder="1" applyAlignment="1">
      <alignment vertical="center"/>
    </xf>
    <xf numFmtId="0" fontId="9" fillId="0" borderId="0" xfId="5" quotePrefix="1" applyNumberFormat="1" applyFont="1" applyBorder="1" applyAlignment="1">
      <alignment horizontal="left"/>
    </xf>
    <xf numFmtId="0" fontId="21" fillId="0" borderId="0" xfId="6" applyNumberFormat="1" applyFont="1" applyBorder="1" applyAlignment="1">
      <alignment horizontal="center" vertical="center"/>
    </xf>
    <xf numFmtId="0" fontId="20" fillId="0" borderId="6" xfId="5" quotePrefix="1" applyFont="1" applyBorder="1" applyAlignment="1">
      <alignment horizontal="center" vertical="center"/>
    </xf>
    <xf numFmtId="49" fontId="20" fillId="0" borderId="0" xfId="5" quotePrefix="1" applyNumberFormat="1" applyFont="1" applyBorder="1" applyAlignment="1">
      <alignment horizontal="left" vertical="center"/>
    </xf>
    <xf numFmtId="49" fontId="20" fillId="0" borderId="0" xfId="5" quotePrefix="1" applyNumberFormat="1" applyFont="1" applyBorder="1" applyAlignment="1">
      <alignment horizontal="right" vertical="center"/>
    </xf>
    <xf numFmtId="0" fontId="20" fillId="0" borderId="0" xfId="5" quotePrefix="1" applyFont="1" applyBorder="1" applyAlignment="1">
      <alignment horizontal="center" vertical="center"/>
    </xf>
    <xf numFmtId="0" fontId="20" fillId="0" borderId="33" xfId="5" quotePrefix="1" applyFont="1" applyBorder="1" applyAlignment="1">
      <alignment horizontal="center" vertical="center"/>
    </xf>
    <xf numFmtId="0" fontId="20" fillId="0" borderId="4" xfId="5" quotePrefix="1" applyFont="1" applyBorder="1" applyAlignment="1">
      <alignment horizontal="center" vertical="center"/>
    </xf>
    <xf numFmtId="0" fontId="20" fillId="0" borderId="76" xfId="5" quotePrefix="1" applyFont="1" applyBorder="1" applyAlignment="1">
      <alignment horizontal="center" vertical="center"/>
    </xf>
    <xf numFmtId="49" fontId="20" fillId="0" borderId="26" xfId="5" quotePrefix="1" applyNumberFormat="1" applyFont="1" applyBorder="1" applyAlignment="1">
      <alignment horizontal="left" vertical="center"/>
    </xf>
    <xf numFmtId="0" fontId="22" fillId="0" borderId="0" xfId="5" applyNumberFormat="1" applyFont="1" applyBorder="1" applyAlignment="1">
      <alignment horizontal="centerContinuous" vertical="center"/>
    </xf>
    <xf numFmtId="0" fontId="22" fillId="0" borderId="0" xfId="5" applyNumberFormat="1" applyFont="1" applyBorder="1" applyAlignment="1">
      <alignment horizontal="center" vertical="center"/>
    </xf>
    <xf numFmtId="0" fontId="20" fillId="0" borderId="6" xfId="5" applyFont="1" applyBorder="1" applyAlignment="1">
      <alignment horizontal="center" vertical="center"/>
    </xf>
    <xf numFmtId="0" fontId="20" fillId="0" borderId="6" xfId="5" applyFont="1" applyBorder="1" applyAlignment="1">
      <alignment horizontal="centerContinuous" vertical="center"/>
    </xf>
    <xf numFmtId="0" fontId="20" fillId="0" borderId="0" xfId="5" applyFont="1" applyBorder="1" applyAlignment="1">
      <alignment horizontal="center" vertical="center"/>
    </xf>
    <xf numFmtId="0" fontId="20" fillId="0" borderId="33" xfId="5" applyFont="1" applyBorder="1" applyAlignment="1">
      <alignment horizontal="center" vertical="center"/>
    </xf>
    <xf numFmtId="0" fontId="20" fillId="0" borderId="75" xfId="5" applyFont="1" applyBorder="1" applyAlignment="1">
      <alignment horizontal="centerContinuous" vertical="center"/>
    </xf>
    <xf numFmtId="0" fontId="20" fillId="0" borderId="1" xfId="5" applyFont="1" applyBorder="1" applyAlignment="1">
      <alignment horizontal="centerContinuous" vertical="center"/>
    </xf>
    <xf numFmtId="49" fontId="20" fillId="0" borderId="24" xfId="5" applyNumberFormat="1" applyFont="1" applyBorder="1" applyAlignment="1">
      <alignment horizontal="center" vertical="center"/>
    </xf>
    <xf numFmtId="0" fontId="20" fillId="0" borderId="48" xfId="5" applyFont="1" applyBorder="1" applyAlignment="1">
      <alignment horizontal="centerContinuous" vertical="center"/>
    </xf>
    <xf numFmtId="49" fontId="20" fillId="0" borderId="32" xfId="5" applyNumberFormat="1" applyFont="1" applyBorder="1" applyAlignment="1">
      <alignment horizontal="centerContinuous" vertical="center"/>
    </xf>
    <xf numFmtId="0" fontId="20" fillId="0" borderId="32" xfId="5" applyFont="1" applyBorder="1" applyAlignment="1">
      <alignment horizontal="centerContinuous" vertical="center"/>
    </xf>
    <xf numFmtId="0" fontId="20" fillId="0" borderId="49" xfId="5" applyFont="1" applyBorder="1" applyAlignment="1">
      <alignment horizontal="centerContinuous" vertical="center"/>
    </xf>
    <xf numFmtId="0" fontId="20" fillId="0" borderId="33" xfId="5" applyFont="1" applyBorder="1" applyAlignment="1">
      <alignment horizontal="centerContinuous" vertical="center"/>
    </xf>
    <xf numFmtId="49" fontId="20" fillId="0" borderId="25" xfId="5" applyNumberFormat="1" applyFont="1" applyBorder="1" applyAlignment="1">
      <alignment horizontal="right" vertical="center"/>
    </xf>
    <xf numFmtId="0" fontId="9" fillId="0" borderId="23" xfId="5" applyFont="1" applyBorder="1"/>
    <xf numFmtId="0" fontId="9" fillId="0" borderId="2" xfId="5" applyFont="1" applyBorder="1"/>
    <xf numFmtId="49" fontId="9" fillId="0" borderId="2" xfId="5" applyNumberFormat="1" applyFont="1" applyBorder="1"/>
    <xf numFmtId="0" fontId="9" fillId="0" borderId="1" xfId="5" applyFont="1" applyFill="1" applyBorder="1"/>
    <xf numFmtId="49" fontId="24" fillId="0" borderId="0" xfId="5" quotePrefix="1" applyNumberFormat="1" applyFont="1" applyBorder="1" applyAlignment="1">
      <alignment horizontal="left" vertical="center" indent="1"/>
    </xf>
    <xf numFmtId="49" fontId="24" fillId="0" borderId="0" xfId="5" quotePrefix="1" applyNumberFormat="1" applyFont="1" applyBorder="1" applyAlignment="1">
      <alignment horizontal="left" indent="1"/>
    </xf>
    <xf numFmtId="0" fontId="24" fillId="0" borderId="4" xfId="5" quotePrefix="1" applyNumberFormat="1" applyFont="1" applyBorder="1" applyAlignment="1">
      <alignment horizontal="left" vertical="center" indent="1"/>
    </xf>
    <xf numFmtId="0" fontId="24" fillId="0" borderId="2" xfId="5" applyNumberFormat="1" applyFont="1" applyBorder="1" applyAlignment="1">
      <alignment horizontal="left" indent="1"/>
    </xf>
    <xf numFmtId="49" fontId="24" fillId="0" borderId="2" xfId="5" applyNumberFormat="1" applyFont="1" applyBorder="1" applyAlignment="1">
      <alignment horizontal="left" indent="1"/>
    </xf>
    <xf numFmtId="0" fontId="23" fillId="0" borderId="4" xfId="5" applyFont="1" applyBorder="1" applyAlignment="1">
      <alignment vertical="center"/>
    </xf>
    <xf numFmtId="0" fontId="24" fillId="0" borderId="4" xfId="5" quotePrefix="1" applyFont="1" applyBorder="1" applyAlignment="1">
      <alignment horizontal="left" vertical="center" indent="1"/>
    </xf>
    <xf numFmtId="0" fontId="23" fillId="0" borderId="0" xfId="5" applyFont="1" applyBorder="1" applyAlignment="1">
      <alignment vertical="center"/>
    </xf>
    <xf numFmtId="0" fontId="25" fillId="0" borderId="48" xfId="5" applyFont="1" applyBorder="1" applyAlignment="1">
      <alignment horizontal="centerContinuous" vertical="center"/>
    </xf>
    <xf numFmtId="0" fontId="25" fillId="0" borderId="32" xfId="5" applyFont="1" applyBorder="1" applyAlignment="1">
      <alignment horizontal="centerContinuous" vertical="center"/>
    </xf>
    <xf numFmtId="49" fontId="25" fillId="0" borderId="32" xfId="5" applyNumberFormat="1" applyFont="1" applyBorder="1" applyAlignment="1">
      <alignment horizontal="centerContinuous" vertical="center"/>
    </xf>
    <xf numFmtId="0" fontId="26" fillId="0" borderId="49" xfId="5" applyFont="1" applyFill="1" applyBorder="1" applyAlignment="1">
      <alignment horizontal="centerContinuous" vertical="center"/>
    </xf>
    <xf numFmtId="0" fontId="9" fillId="0" borderId="1" xfId="4" applyFont="1" applyBorder="1" applyAlignment="1">
      <alignment vertical="center"/>
    </xf>
    <xf numFmtId="0" fontId="9" fillId="0" borderId="23" xfId="4" applyFont="1" applyBorder="1" applyAlignment="1">
      <alignment vertical="center"/>
    </xf>
    <xf numFmtId="0" fontId="9" fillId="0" borderId="2" xfId="4" applyFont="1" applyBorder="1" applyAlignment="1">
      <alignment vertical="center"/>
    </xf>
    <xf numFmtId="0" fontId="9" fillId="0" borderId="0" xfId="4" applyFont="1" applyAlignment="1">
      <alignment vertical="center"/>
    </xf>
    <xf numFmtId="0" fontId="9" fillId="0" borderId="3" xfId="4" applyFont="1" applyBorder="1" applyAlignment="1">
      <alignment vertical="center"/>
    </xf>
    <xf numFmtId="0" fontId="9" fillId="0" borderId="7" xfId="4" applyFont="1" applyBorder="1" applyAlignment="1">
      <alignment vertical="center"/>
    </xf>
    <xf numFmtId="0" fontId="9" fillId="0" borderId="7" xfId="4" applyFont="1" applyBorder="1" applyAlignment="1">
      <alignment horizontal="center" vertical="center"/>
    </xf>
    <xf numFmtId="0" fontId="9" fillId="0" borderId="47" xfId="4" applyFont="1" applyBorder="1" applyAlignment="1">
      <alignment horizontal="center" vertical="center"/>
    </xf>
    <xf numFmtId="0" fontId="9" fillId="0" borderId="46" xfId="4" applyFont="1" applyBorder="1" applyAlignment="1">
      <alignment horizontal="center" vertical="center"/>
    </xf>
    <xf numFmtId="178" fontId="9" fillId="0" borderId="45" xfId="4" applyNumberFormat="1" applyFont="1" applyBorder="1" applyAlignment="1">
      <alignment horizontal="center" vertical="center" shrinkToFit="1"/>
    </xf>
    <xf numFmtId="178" fontId="9" fillId="2" borderId="45" xfId="4" applyNumberFormat="1" applyFont="1" applyFill="1" applyBorder="1" applyAlignment="1">
      <alignment vertical="center" shrinkToFit="1"/>
    </xf>
    <xf numFmtId="178" fontId="9" fillId="0" borderId="45" xfId="4" applyNumberFormat="1" applyFont="1" applyBorder="1" applyAlignment="1">
      <alignment vertical="center" shrinkToFit="1"/>
    </xf>
    <xf numFmtId="178" fontId="9" fillId="0" borderId="44" xfId="4" applyNumberFormat="1" applyFont="1" applyBorder="1" applyAlignment="1">
      <alignment vertical="center"/>
    </xf>
    <xf numFmtId="178" fontId="9" fillId="0" borderId="38" xfId="4" applyNumberFormat="1" applyFont="1" applyBorder="1" applyAlignment="1">
      <alignment horizontal="center" vertical="center" shrinkToFit="1"/>
    </xf>
    <xf numFmtId="178" fontId="9" fillId="2" borderId="38" xfId="4" applyNumberFormat="1" applyFont="1" applyFill="1" applyBorder="1" applyAlignment="1">
      <alignment vertical="center" shrinkToFit="1"/>
    </xf>
    <xf numFmtId="178" fontId="9" fillId="0" borderId="38" xfId="4" applyNumberFormat="1" applyFont="1" applyBorder="1" applyAlignment="1">
      <alignment vertical="center" shrinkToFit="1"/>
    </xf>
    <xf numFmtId="178" fontId="9" fillId="0" borderId="37" xfId="4" applyNumberFormat="1" applyFont="1" applyBorder="1" applyAlignment="1">
      <alignment vertical="center"/>
    </xf>
    <xf numFmtId="178" fontId="9" fillId="0" borderId="36" xfId="4" applyNumberFormat="1" applyFont="1" applyBorder="1" applyAlignment="1">
      <alignment horizontal="center" vertical="center" shrinkToFit="1"/>
    </xf>
    <xf numFmtId="178" fontId="9" fillId="2" borderId="36" xfId="4" applyNumberFormat="1" applyFont="1" applyFill="1" applyBorder="1" applyAlignment="1">
      <alignment vertical="center" shrinkToFit="1"/>
    </xf>
    <xf numFmtId="178" fontId="9" fillId="0" borderId="36" xfId="4" applyNumberFormat="1" applyFont="1" applyBorder="1" applyAlignment="1">
      <alignment vertical="center" shrinkToFit="1"/>
    </xf>
    <xf numFmtId="178" fontId="9" fillId="0" borderId="35" xfId="4" applyNumberFormat="1" applyFont="1" applyBorder="1" applyAlignment="1">
      <alignment vertical="center"/>
    </xf>
    <xf numFmtId="178" fontId="9" fillId="0" borderId="42" xfId="4" applyNumberFormat="1" applyFont="1" applyBorder="1" applyAlignment="1">
      <alignment horizontal="center" vertical="center" shrinkToFit="1"/>
    </xf>
    <xf numFmtId="178" fontId="9" fillId="2" borderId="42" xfId="4" applyNumberFormat="1" applyFont="1" applyFill="1" applyBorder="1" applyAlignment="1">
      <alignment vertical="center" shrinkToFit="1"/>
    </xf>
    <xf numFmtId="178" fontId="9" fillId="0" borderId="42" xfId="4" applyNumberFormat="1" applyFont="1" applyBorder="1" applyAlignment="1">
      <alignment vertical="center" shrinkToFit="1"/>
    </xf>
    <xf numFmtId="178" fontId="9" fillId="0" borderId="41" xfId="4" applyNumberFormat="1" applyFont="1" applyBorder="1" applyAlignment="1">
      <alignment vertical="center"/>
    </xf>
    <xf numFmtId="178" fontId="9" fillId="0" borderId="43" xfId="4" applyNumberFormat="1" applyFont="1" applyBorder="1" applyAlignment="1">
      <alignment horizontal="center" vertical="center" shrinkToFit="1"/>
    </xf>
    <xf numFmtId="178" fontId="9" fillId="0" borderId="40" xfId="4" applyNumberFormat="1" applyFont="1" applyBorder="1" applyAlignment="1">
      <alignment horizontal="center" vertical="center" shrinkToFit="1"/>
    </xf>
    <xf numFmtId="178" fontId="9" fillId="0" borderId="40" xfId="4" applyNumberFormat="1" applyFont="1" applyBorder="1" applyAlignment="1">
      <alignment vertical="center"/>
    </xf>
    <xf numFmtId="178" fontId="9" fillId="0" borderId="39" xfId="4" applyNumberFormat="1" applyFont="1" applyBorder="1" applyAlignment="1">
      <alignment vertical="center"/>
    </xf>
    <xf numFmtId="178" fontId="9" fillId="0" borderId="38" xfId="4" applyNumberFormat="1" applyFont="1" applyBorder="1" applyAlignment="1">
      <alignment vertical="center"/>
    </xf>
    <xf numFmtId="178" fontId="9" fillId="0" borderId="36" xfId="4" applyNumberFormat="1" applyFont="1" applyBorder="1" applyAlignment="1">
      <alignment vertical="center"/>
    </xf>
    <xf numFmtId="178" fontId="9" fillId="0" borderId="26" xfId="4" applyNumberFormat="1" applyFont="1" applyBorder="1" applyAlignment="1">
      <alignment horizontal="center" vertical="center" shrinkToFit="1"/>
    </xf>
    <xf numFmtId="178" fontId="9" fillId="0" borderId="26" xfId="4" applyNumberFormat="1" applyFont="1" applyBorder="1" applyAlignment="1">
      <alignment vertical="center"/>
    </xf>
    <xf numFmtId="178" fontId="9" fillId="0" borderId="34" xfId="4" applyNumberFormat="1" applyFont="1" applyBorder="1" applyAlignment="1">
      <alignment vertical="center"/>
    </xf>
    <xf numFmtId="0" fontId="6" fillId="0" borderId="24" xfId="3" applyFont="1" applyFill="1" applyBorder="1" applyAlignment="1">
      <alignment horizontal="center" vertical="distributed" textRotation="255"/>
    </xf>
    <xf numFmtId="49" fontId="9" fillId="0" borderId="9" xfId="3" applyNumberFormat="1" applyFont="1" applyFill="1" applyBorder="1" applyAlignment="1">
      <alignment horizontal="center" vertical="center" wrapText="1"/>
    </xf>
    <xf numFmtId="49" fontId="9" fillId="0" borderId="10" xfId="3" applyNumberFormat="1" applyFont="1" applyFill="1" applyBorder="1" applyAlignment="1">
      <alignment horizontal="center" vertical="center" wrapText="1"/>
    </xf>
    <xf numFmtId="49" fontId="9" fillId="0" borderId="11" xfId="3" applyNumberFormat="1" applyFont="1" applyFill="1" applyBorder="1" applyAlignment="1">
      <alignment horizontal="center" vertical="center" wrapText="1"/>
    </xf>
    <xf numFmtId="0" fontId="9" fillId="0" borderId="49" xfId="4" applyFont="1" applyBorder="1" applyAlignment="1">
      <alignment horizontal="center" vertical="center"/>
    </xf>
    <xf numFmtId="0" fontId="9" fillId="0" borderId="32" xfId="4" applyFont="1" applyBorder="1" applyAlignment="1">
      <alignment horizontal="center" vertical="center"/>
    </xf>
    <xf numFmtId="0" fontId="9" fillId="0" borderId="48" xfId="4" applyFont="1" applyBorder="1" applyAlignment="1">
      <alignment horizontal="center" vertical="center"/>
    </xf>
    <xf numFmtId="0" fontId="9" fillId="0" borderId="25" xfId="4" applyFont="1" applyBorder="1" applyAlignment="1">
      <alignment horizontal="center" vertical="center" textRotation="255"/>
    </xf>
    <xf numFmtId="0" fontId="9" fillId="0" borderId="24" xfId="4" applyFont="1" applyBorder="1" applyAlignment="1">
      <alignment horizontal="center" vertical="center" textRotation="255"/>
    </xf>
    <xf numFmtId="0" fontId="9" fillId="0" borderId="26" xfId="4" applyFont="1" applyBorder="1" applyAlignment="1">
      <alignment horizontal="center" vertical="center" textRotation="255"/>
    </xf>
    <xf numFmtId="0" fontId="9" fillId="0" borderId="25" xfId="4" applyFont="1" applyBorder="1" applyAlignment="1">
      <alignment vertical="center" textRotation="255"/>
    </xf>
    <xf numFmtId="0" fontId="9" fillId="0" borderId="24" xfId="4" applyFont="1" applyBorder="1" applyAlignment="1">
      <alignment vertical="center" textRotation="255"/>
    </xf>
    <xf numFmtId="0" fontId="9" fillId="0" borderId="42" xfId="4" applyFont="1" applyBorder="1" applyAlignment="1">
      <alignment vertical="center" textRotation="255"/>
    </xf>
    <xf numFmtId="0" fontId="9" fillId="0" borderId="26" xfId="4" applyFont="1" applyBorder="1" applyAlignment="1">
      <alignment vertical="center" textRotation="255"/>
    </xf>
    <xf numFmtId="0" fontId="27" fillId="0" borderId="0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distributed" textRotation="255"/>
    </xf>
    <xf numFmtId="0" fontId="31" fillId="0" borderId="0" xfId="0" applyFont="1" applyAlignment="1">
      <alignment horizontal="center" vertical="center" wrapText="1"/>
    </xf>
    <xf numFmtId="0" fontId="6" fillId="0" borderId="24" xfId="5" quotePrefix="1" applyFont="1" applyBorder="1" applyAlignment="1">
      <alignment horizontal="center" vertical="center" textRotation="255"/>
    </xf>
    <xf numFmtId="0" fontId="23" fillId="0" borderId="24" xfId="5" applyFont="1" applyBorder="1" applyAlignment="1">
      <alignment horizontal="center" vertical="center" textRotation="255"/>
    </xf>
    <xf numFmtId="182" fontId="20" fillId="0" borderId="49" xfId="5" quotePrefix="1" applyNumberFormat="1" applyFont="1" applyBorder="1" applyAlignment="1">
      <alignment horizontal="center" vertical="center"/>
    </xf>
    <xf numFmtId="0" fontId="23" fillId="0" borderId="32" xfId="5" applyFont="1" applyBorder="1" applyAlignment="1">
      <alignment horizontal="center"/>
    </xf>
    <xf numFmtId="0" fontId="23" fillId="0" borderId="48" xfId="5" applyFont="1" applyBorder="1" applyAlignment="1">
      <alignment horizontal="center"/>
    </xf>
    <xf numFmtId="0" fontId="20" fillId="0" borderId="75" xfId="5" quotePrefix="1" applyFont="1" applyBorder="1" applyAlignment="1">
      <alignment horizontal="center" vertical="center"/>
    </xf>
    <xf numFmtId="0" fontId="20" fillId="0" borderId="2" xfId="5" quotePrefix="1" applyFont="1" applyBorder="1" applyAlignment="1">
      <alignment horizontal="center" vertical="center"/>
    </xf>
    <xf numFmtId="0" fontId="20" fillId="0" borderId="23" xfId="5" quotePrefix="1" applyFont="1" applyBorder="1" applyAlignment="1">
      <alignment horizontal="center" vertical="center"/>
    </xf>
    <xf numFmtId="0" fontId="20" fillId="0" borderId="76" xfId="5" quotePrefix="1" applyFont="1" applyBorder="1" applyAlignment="1">
      <alignment horizontal="center" vertical="center"/>
    </xf>
    <xf numFmtId="0" fontId="20" fillId="0" borderId="4" xfId="5" quotePrefix="1" applyFont="1" applyBorder="1" applyAlignment="1">
      <alignment horizontal="center" vertical="center"/>
    </xf>
    <xf numFmtId="0" fontId="20" fillId="0" borderId="7" xfId="5" quotePrefix="1" applyFont="1" applyBorder="1" applyAlignment="1">
      <alignment horizontal="center" vertical="center"/>
    </xf>
  </cellXfs>
  <cellStyles count="10">
    <cellStyle name="桁区切り 2" xfId="1"/>
    <cellStyle name="標準" xfId="0" builtinId="0"/>
    <cellStyle name="標準 2" xfId="2"/>
    <cellStyle name="標準 2 2" xfId="3"/>
    <cellStyle name="標準 3" xfId="4"/>
    <cellStyle name="標準 3 2" xfId="9"/>
    <cellStyle name="標準_01渋滞長NO.4" xfId="5"/>
    <cellStyle name="標準_渋滞表" xfId="6"/>
    <cellStyle name="標準表" xfId="7"/>
    <cellStyle name="未定義" xfId="8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'自動車変動図(1)'!$J$73:$J$84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'自動車変動図(1)'!$I$72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'自動車変動図(1)'!$I$73:$I$84</c:f>
              <c:numCache>
                <c:formatCode>General</c:formatCode>
                <c:ptCount val="12"/>
                <c:pt idx="0">
                  <c:v>17</c:v>
                </c:pt>
                <c:pt idx="1">
                  <c:v>19</c:v>
                </c:pt>
                <c:pt idx="2">
                  <c:v>25</c:v>
                </c:pt>
                <c:pt idx="3">
                  <c:v>23</c:v>
                </c:pt>
                <c:pt idx="4">
                  <c:v>15</c:v>
                </c:pt>
                <c:pt idx="5">
                  <c:v>18</c:v>
                </c:pt>
                <c:pt idx="6">
                  <c:v>19</c:v>
                </c:pt>
                <c:pt idx="7">
                  <c:v>15</c:v>
                </c:pt>
                <c:pt idx="8">
                  <c:v>22</c:v>
                </c:pt>
                <c:pt idx="9">
                  <c:v>21</c:v>
                </c:pt>
                <c:pt idx="10">
                  <c:v>27</c:v>
                </c:pt>
                <c:pt idx="1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4153088"/>
        <c:axId val="104155008"/>
      </c:barChart>
      <c:lineChart>
        <c:grouping val="stacked"/>
        <c:varyColors val="0"/>
        <c:ser>
          <c:idx val="3"/>
          <c:order val="2"/>
          <c:tx>
            <c:strRef>
              <c:f>'自動車変動図(1)'!$L$72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'自動車変動図(1)'!$L$73:$L$84</c:f>
              <c:numCache>
                <c:formatCode>0.0_ </c:formatCode>
                <c:ptCount val="12"/>
                <c:pt idx="0">
                  <c:v>10.5</c:v>
                </c:pt>
                <c:pt idx="1">
                  <c:v>0</c:v>
                </c:pt>
                <c:pt idx="2">
                  <c:v>3.8</c:v>
                </c:pt>
                <c:pt idx="3">
                  <c:v>0</c:v>
                </c:pt>
                <c:pt idx="4">
                  <c:v>6.3</c:v>
                </c:pt>
                <c:pt idx="5">
                  <c:v>5.3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3.6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56544"/>
        <c:axId val="104162432"/>
      </c:lineChart>
      <c:catAx>
        <c:axId val="10415308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1550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415500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153088"/>
        <c:crosses val="autoZero"/>
        <c:crossBetween val="between"/>
        <c:majorUnit val="1000"/>
        <c:minorUnit val="50"/>
      </c:valAx>
      <c:catAx>
        <c:axId val="10415654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4162432"/>
        <c:crosses val="autoZero"/>
        <c:auto val="1"/>
        <c:lblAlgn val="ctr"/>
        <c:lblOffset val="100"/>
        <c:noMultiLvlLbl val="0"/>
      </c:catAx>
      <c:valAx>
        <c:axId val="10416243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15654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'自動車変動図(3)'!$J$89:$J$100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'自動車変動図(3)'!$I$89:$I$100</c:f>
              <c:numCache>
                <c:formatCode>General</c:formatCode>
                <c:ptCount val="12"/>
                <c:pt idx="0">
                  <c:v>19</c:v>
                </c:pt>
                <c:pt idx="1">
                  <c:v>25</c:v>
                </c:pt>
                <c:pt idx="2">
                  <c:v>29</c:v>
                </c:pt>
                <c:pt idx="3">
                  <c:v>22</c:v>
                </c:pt>
                <c:pt idx="4">
                  <c:v>30</c:v>
                </c:pt>
                <c:pt idx="5">
                  <c:v>17</c:v>
                </c:pt>
                <c:pt idx="6">
                  <c:v>26</c:v>
                </c:pt>
                <c:pt idx="7">
                  <c:v>30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737856"/>
        <c:axId val="112481408"/>
      </c:barChart>
      <c:lineChart>
        <c:grouping val="stacked"/>
        <c:varyColors val="0"/>
        <c:ser>
          <c:idx val="3"/>
          <c:order val="2"/>
          <c:tx>
            <c:strRef>
              <c:f>'自動車変動図(3)'!$L$88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'自動車変動図(3)'!$L$89:$L$100</c:f>
              <c:numCache>
                <c:formatCode>0.0_ </c:formatCode>
                <c:ptCount val="12"/>
                <c:pt idx="0">
                  <c:v>9.5</c:v>
                </c:pt>
                <c:pt idx="1">
                  <c:v>13.8</c:v>
                </c:pt>
                <c:pt idx="2">
                  <c:v>6.5</c:v>
                </c:pt>
                <c:pt idx="3">
                  <c:v>12</c:v>
                </c:pt>
                <c:pt idx="4">
                  <c:v>3.2</c:v>
                </c:pt>
                <c:pt idx="5">
                  <c:v>0</c:v>
                </c:pt>
                <c:pt idx="6">
                  <c:v>13.3</c:v>
                </c:pt>
                <c:pt idx="7">
                  <c:v>3.2</c:v>
                </c:pt>
                <c:pt idx="8">
                  <c:v>2.9</c:v>
                </c:pt>
                <c:pt idx="9">
                  <c:v>5.9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82944"/>
        <c:axId val="111739264"/>
      </c:lineChart>
      <c:catAx>
        <c:axId val="11173785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81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48140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737856"/>
        <c:crosses val="autoZero"/>
        <c:crossBetween val="between"/>
        <c:majorUnit val="1000"/>
        <c:minorUnit val="50"/>
      </c:valAx>
      <c:catAx>
        <c:axId val="11248294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739264"/>
        <c:crosses val="autoZero"/>
        <c:auto val="1"/>
        <c:lblAlgn val="ctr"/>
        <c:lblOffset val="100"/>
        <c:noMultiLvlLbl val="0"/>
      </c:catAx>
      <c:valAx>
        <c:axId val="11173926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8294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'自動車変動図(3)'!$J$105:$J$116</c:f>
              <c:numCache>
                <c:formatCode>General</c:formatCode>
                <c:ptCount val="12"/>
                <c:pt idx="0">
                  <c:v>21</c:v>
                </c:pt>
                <c:pt idx="1">
                  <c:v>45</c:v>
                </c:pt>
                <c:pt idx="2">
                  <c:v>27</c:v>
                </c:pt>
                <c:pt idx="3">
                  <c:v>29</c:v>
                </c:pt>
                <c:pt idx="4">
                  <c:v>21</c:v>
                </c:pt>
                <c:pt idx="5">
                  <c:v>14</c:v>
                </c:pt>
                <c:pt idx="6">
                  <c:v>23</c:v>
                </c:pt>
                <c:pt idx="7">
                  <c:v>28</c:v>
                </c:pt>
                <c:pt idx="8">
                  <c:v>20</c:v>
                </c:pt>
                <c:pt idx="9">
                  <c:v>26</c:v>
                </c:pt>
                <c:pt idx="10">
                  <c:v>24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'自動車変動図(3)'!$I$104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'自動車変動図(3)'!$I$105:$I$116</c:f>
              <c:numCache>
                <c:formatCode>General</c:formatCode>
                <c:ptCount val="12"/>
                <c:pt idx="0">
                  <c:v>143</c:v>
                </c:pt>
                <c:pt idx="1">
                  <c:v>123</c:v>
                </c:pt>
                <c:pt idx="2">
                  <c:v>137</c:v>
                </c:pt>
                <c:pt idx="3">
                  <c:v>133</c:v>
                </c:pt>
                <c:pt idx="4">
                  <c:v>200</c:v>
                </c:pt>
                <c:pt idx="5">
                  <c:v>219</c:v>
                </c:pt>
                <c:pt idx="6">
                  <c:v>224</c:v>
                </c:pt>
                <c:pt idx="7">
                  <c:v>223</c:v>
                </c:pt>
                <c:pt idx="8">
                  <c:v>235</c:v>
                </c:pt>
                <c:pt idx="9">
                  <c:v>266</c:v>
                </c:pt>
                <c:pt idx="10">
                  <c:v>341</c:v>
                </c:pt>
                <c:pt idx="11">
                  <c:v>351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765376"/>
        <c:axId val="111775744"/>
      </c:barChart>
      <c:lineChart>
        <c:grouping val="stacked"/>
        <c:varyColors val="0"/>
        <c:ser>
          <c:idx val="3"/>
          <c:order val="2"/>
          <c:tx>
            <c:strRef>
              <c:f>'自動車変動図(3)'!$L$104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'自動車変動図(3)'!$L$105:$L$116</c:f>
              <c:numCache>
                <c:formatCode>0.0_ </c:formatCode>
                <c:ptCount val="12"/>
                <c:pt idx="0">
                  <c:v>12.8</c:v>
                </c:pt>
                <c:pt idx="1">
                  <c:v>26.8</c:v>
                </c:pt>
                <c:pt idx="2">
                  <c:v>16.5</c:v>
                </c:pt>
                <c:pt idx="3">
                  <c:v>17.899999999999999</c:v>
                </c:pt>
                <c:pt idx="4">
                  <c:v>9.5</c:v>
                </c:pt>
                <c:pt idx="5">
                  <c:v>6</c:v>
                </c:pt>
                <c:pt idx="6">
                  <c:v>9.3000000000000007</c:v>
                </c:pt>
                <c:pt idx="7">
                  <c:v>11.2</c:v>
                </c:pt>
                <c:pt idx="8">
                  <c:v>7.8</c:v>
                </c:pt>
                <c:pt idx="9">
                  <c:v>8.9</c:v>
                </c:pt>
                <c:pt idx="10">
                  <c:v>6.6</c:v>
                </c:pt>
                <c:pt idx="11">
                  <c:v>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77280"/>
        <c:axId val="111778816"/>
      </c:lineChart>
      <c:catAx>
        <c:axId val="11176537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77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77574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765376"/>
        <c:crosses val="autoZero"/>
        <c:crossBetween val="between"/>
        <c:majorUnit val="1000"/>
        <c:minorUnit val="50"/>
      </c:valAx>
      <c:catAx>
        <c:axId val="11177728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778816"/>
        <c:crosses val="autoZero"/>
        <c:auto val="1"/>
        <c:lblAlgn val="ctr"/>
        <c:lblOffset val="100"/>
        <c:noMultiLvlLbl val="0"/>
      </c:catAx>
      <c:valAx>
        <c:axId val="11177881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77728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'自動車変動図(3)'!$J$121:$J$132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'自動車変動図(3)'!$I$121:$I$132</c:f>
              <c:numCache>
                <c:formatCode>General</c:formatCode>
                <c:ptCount val="12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5</c:v>
                </c:pt>
                <c:pt idx="4">
                  <c:v>16</c:v>
                </c:pt>
                <c:pt idx="5">
                  <c:v>11</c:v>
                </c:pt>
                <c:pt idx="6">
                  <c:v>13</c:v>
                </c:pt>
                <c:pt idx="7">
                  <c:v>8</c:v>
                </c:pt>
                <c:pt idx="8">
                  <c:v>17</c:v>
                </c:pt>
                <c:pt idx="9">
                  <c:v>9</c:v>
                </c:pt>
                <c:pt idx="10">
                  <c:v>5</c:v>
                </c:pt>
                <c:pt idx="11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813376"/>
        <c:axId val="111815296"/>
      </c:barChart>
      <c:lineChart>
        <c:grouping val="stacked"/>
        <c:varyColors val="0"/>
        <c:ser>
          <c:idx val="3"/>
          <c:order val="2"/>
          <c:tx>
            <c:strRef>
              <c:f>'自動車変動図(3)'!$L$120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'自動車変動図(3)'!$L$121:$L$132</c:f>
              <c:numCache>
                <c:formatCode>0.0_ </c:formatCode>
                <c:ptCount val="12"/>
                <c:pt idx="0">
                  <c:v>42.9</c:v>
                </c:pt>
                <c:pt idx="1">
                  <c:v>12.5</c:v>
                </c:pt>
                <c:pt idx="2">
                  <c:v>11.1</c:v>
                </c:pt>
                <c:pt idx="3">
                  <c:v>28.6</c:v>
                </c:pt>
                <c:pt idx="4">
                  <c:v>0</c:v>
                </c:pt>
                <c:pt idx="5">
                  <c:v>15.4</c:v>
                </c:pt>
                <c:pt idx="6">
                  <c:v>0</c:v>
                </c:pt>
                <c:pt idx="7">
                  <c:v>27.3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29376"/>
        <c:axId val="111830912"/>
      </c:lineChart>
      <c:catAx>
        <c:axId val="11181337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8152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81529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813376"/>
        <c:crosses val="autoZero"/>
        <c:crossBetween val="between"/>
        <c:majorUnit val="1000"/>
        <c:minorUnit val="50"/>
      </c:valAx>
      <c:catAx>
        <c:axId val="11182937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830912"/>
        <c:crosses val="autoZero"/>
        <c:auto val="1"/>
        <c:lblAlgn val="ctr"/>
        <c:lblOffset val="100"/>
        <c:noMultiLvlLbl val="0"/>
      </c:catAx>
      <c:valAx>
        <c:axId val="11183091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82937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'自動車変動図(4)'!$J$73:$J$84</c:f>
              <c:numCache>
                <c:formatCode>General</c:formatCode>
                <c:ptCount val="12"/>
                <c:pt idx="0">
                  <c:v>8</c:v>
                </c:pt>
                <c:pt idx="1">
                  <c:v>14</c:v>
                </c:pt>
                <c:pt idx="2">
                  <c:v>16</c:v>
                </c:pt>
                <c:pt idx="3">
                  <c:v>11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11</c:v>
                </c:pt>
                <c:pt idx="8">
                  <c:v>11</c:v>
                </c:pt>
                <c:pt idx="9">
                  <c:v>10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strRef>
              <c:f>'自動車変動図(4)'!$I$72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'自動車変動図(4)'!$I$73:$I$84</c:f>
              <c:numCache>
                <c:formatCode>General</c:formatCode>
                <c:ptCount val="12"/>
                <c:pt idx="0">
                  <c:v>236</c:v>
                </c:pt>
                <c:pt idx="1">
                  <c:v>271</c:v>
                </c:pt>
                <c:pt idx="2">
                  <c:v>200</c:v>
                </c:pt>
                <c:pt idx="3">
                  <c:v>171</c:v>
                </c:pt>
                <c:pt idx="4">
                  <c:v>184</c:v>
                </c:pt>
                <c:pt idx="5">
                  <c:v>205</c:v>
                </c:pt>
                <c:pt idx="6">
                  <c:v>224</c:v>
                </c:pt>
                <c:pt idx="7">
                  <c:v>214</c:v>
                </c:pt>
                <c:pt idx="8">
                  <c:v>245</c:v>
                </c:pt>
                <c:pt idx="9">
                  <c:v>246</c:v>
                </c:pt>
                <c:pt idx="10">
                  <c:v>300</c:v>
                </c:pt>
                <c:pt idx="11">
                  <c:v>251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326144"/>
        <c:axId val="112327680"/>
      </c:barChart>
      <c:lineChart>
        <c:grouping val="stacked"/>
        <c:varyColors val="0"/>
        <c:ser>
          <c:idx val="3"/>
          <c:order val="2"/>
          <c:tx>
            <c:strRef>
              <c:f>'自動車変動図(4)'!$L$72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'自動車変動図(4)'!$L$73:$L$84</c:f>
              <c:numCache>
                <c:formatCode>0.0_ </c:formatCode>
                <c:ptCount val="12"/>
                <c:pt idx="0">
                  <c:v>3.3</c:v>
                </c:pt>
                <c:pt idx="1">
                  <c:v>4.9000000000000004</c:v>
                </c:pt>
                <c:pt idx="2">
                  <c:v>7.4</c:v>
                </c:pt>
                <c:pt idx="3">
                  <c:v>6</c:v>
                </c:pt>
                <c:pt idx="4">
                  <c:v>4.7</c:v>
                </c:pt>
                <c:pt idx="5">
                  <c:v>3.8</c:v>
                </c:pt>
                <c:pt idx="6">
                  <c:v>6.3</c:v>
                </c:pt>
                <c:pt idx="7">
                  <c:v>4.9000000000000004</c:v>
                </c:pt>
                <c:pt idx="8">
                  <c:v>4.3</c:v>
                </c:pt>
                <c:pt idx="9">
                  <c:v>3.9</c:v>
                </c:pt>
                <c:pt idx="10">
                  <c:v>2.6</c:v>
                </c:pt>
                <c:pt idx="11">
                  <c:v>1.2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06208"/>
        <c:axId val="112207744"/>
      </c:lineChart>
      <c:catAx>
        <c:axId val="11232614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327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32768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326144"/>
        <c:crosses val="autoZero"/>
        <c:crossBetween val="between"/>
        <c:majorUnit val="1000"/>
        <c:minorUnit val="50"/>
      </c:valAx>
      <c:catAx>
        <c:axId val="11220620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207744"/>
        <c:crosses val="autoZero"/>
        <c:auto val="1"/>
        <c:lblAlgn val="ctr"/>
        <c:lblOffset val="100"/>
        <c:noMultiLvlLbl val="0"/>
      </c:catAx>
      <c:valAx>
        <c:axId val="11220774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20620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'自動車変動図(4)'!$J$89:$J$100</c:f>
              <c:numCache>
                <c:formatCode>General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9</c:v>
                </c:pt>
                <c:pt idx="3">
                  <c:v>6</c:v>
                </c:pt>
                <c:pt idx="4">
                  <c:v>6</c:v>
                </c:pt>
                <c:pt idx="5">
                  <c:v>10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tx>
            <c:strRef>
              <c:f>'自動車変動図(4)'!$I$88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'自動車変動図(4)'!$I$89:$I$100</c:f>
              <c:numCache>
                <c:formatCode>General</c:formatCode>
                <c:ptCount val="12"/>
                <c:pt idx="0">
                  <c:v>148</c:v>
                </c:pt>
                <c:pt idx="1">
                  <c:v>146</c:v>
                </c:pt>
                <c:pt idx="2">
                  <c:v>132</c:v>
                </c:pt>
                <c:pt idx="3">
                  <c:v>115</c:v>
                </c:pt>
                <c:pt idx="4">
                  <c:v>137</c:v>
                </c:pt>
                <c:pt idx="5">
                  <c:v>124</c:v>
                </c:pt>
                <c:pt idx="6">
                  <c:v>99</c:v>
                </c:pt>
                <c:pt idx="7">
                  <c:v>121</c:v>
                </c:pt>
                <c:pt idx="8">
                  <c:v>126</c:v>
                </c:pt>
                <c:pt idx="9">
                  <c:v>160</c:v>
                </c:pt>
                <c:pt idx="10">
                  <c:v>145</c:v>
                </c:pt>
                <c:pt idx="11">
                  <c:v>152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246144"/>
        <c:axId val="112252416"/>
      </c:barChart>
      <c:lineChart>
        <c:grouping val="stacked"/>
        <c:varyColors val="0"/>
        <c:ser>
          <c:idx val="3"/>
          <c:order val="2"/>
          <c:tx>
            <c:strRef>
              <c:f>'自動車変動図(4)'!$L$88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'自動車変動図(4)'!$L$89:$L$100</c:f>
              <c:numCache>
                <c:formatCode>0.0_ </c:formatCode>
                <c:ptCount val="12"/>
                <c:pt idx="0">
                  <c:v>4.5</c:v>
                </c:pt>
                <c:pt idx="1">
                  <c:v>4.5999999999999996</c:v>
                </c:pt>
                <c:pt idx="2">
                  <c:v>6.4</c:v>
                </c:pt>
                <c:pt idx="3">
                  <c:v>5</c:v>
                </c:pt>
                <c:pt idx="4">
                  <c:v>4.2</c:v>
                </c:pt>
                <c:pt idx="5">
                  <c:v>7.5</c:v>
                </c:pt>
                <c:pt idx="6">
                  <c:v>2.9</c:v>
                </c:pt>
                <c:pt idx="7">
                  <c:v>3.2</c:v>
                </c:pt>
                <c:pt idx="8">
                  <c:v>4.5</c:v>
                </c:pt>
                <c:pt idx="9">
                  <c:v>4.8</c:v>
                </c:pt>
                <c:pt idx="10">
                  <c:v>7.1</c:v>
                </c:pt>
                <c:pt idx="11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3952"/>
        <c:axId val="112259840"/>
      </c:lineChart>
      <c:catAx>
        <c:axId val="11224614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2524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25241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246144"/>
        <c:crosses val="autoZero"/>
        <c:crossBetween val="between"/>
        <c:majorUnit val="1000"/>
        <c:minorUnit val="50"/>
      </c:valAx>
      <c:catAx>
        <c:axId val="11225395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259840"/>
        <c:crosses val="autoZero"/>
        <c:auto val="1"/>
        <c:lblAlgn val="ctr"/>
        <c:lblOffset val="100"/>
        <c:noMultiLvlLbl val="0"/>
      </c:catAx>
      <c:valAx>
        <c:axId val="11225984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25395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'自動車変動図(4)'!$J$105:$J$116</c:f>
              <c:numCache>
                <c:formatCode>General</c:formatCode>
                <c:ptCount val="12"/>
                <c:pt idx="0">
                  <c:v>15</c:v>
                </c:pt>
                <c:pt idx="1">
                  <c:v>21</c:v>
                </c:pt>
                <c:pt idx="2">
                  <c:v>25</c:v>
                </c:pt>
                <c:pt idx="3">
                  <c:v>17</c:v>
                </c:pt>
                <c:pt idx="4">
                  <c:v>15</c:v>
                </c:pt>
                <c:pt idx="5">
                  <c:v>18</c:v>
                </c:pt>
                <c:pt idx="6">
                  <c:v>18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tx>
            <c:strRef>
              <c:f>'自動車変動図(4)'!$I$104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'自動車変動図(4)'!$I$105:$I$116</c:f>
              <c:numCache>
                <c:formatCode>General</c:formatCode>
                <c:ptCount val="12"/>
                <c:pt idx="0">
                  <c:v>384</c:v>
                </c:pt>
                <c:pt idx="1">
                  <c:v>417</c:v>
                </c:pt>
                <c:pt idx="2">
                  <c:v>332</c:v>
                </c:pt>
                <c:pt idx="3">
                  <c:v>286</c:v>
                </c:pt>
                <c:pt idx="4">
                  <c:v>321</c:v>
                </c:pt>
                <c:pt idx="5">
                  <c:v>329</c:v>
                </c:pt>
                <c:pt idx="6">
                  <c:v>323</c:v>
                </c:pt>
                <c:pt idx="7">
                  <c:v>335</c:v>
                </c:pt>
                <c:pt idx="8">
                  <c:v>371</c:v>
                </c:pt>
                <c:pt idx="9">
                  <c:v>406</c:v>
                </c:pt>
                <c:pt idx="10">
                  <c:v>445</c:v>
                </c:pt>
                <c:pt idx="11">
                  <c:v>403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351488"/>
        <c:axId val="112361856"/>
      </c:barChart>
      <c:lineChart>
        <c:grouping val="stacked"/>
        <c:varyColors val="0"/>
        <c:ser>
          <c:idx val="3"/>
          <c:order val="2"/>
          <c:tx>
            <c:strRef>
              <c:f>'自動車変動図(4)'!$L$104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'自動車変動図(4)'!$L$105:$L$116</c:f>
              <c:numCache>
                <c:formatCode>0.0_ </c:formatCode>
                <c:ptCount val="12"/>
                <c:pt idx="0">
                  <c:v>3.8</c:v>
                </c:pt>
                <c:pt idx="1">
                  <c:v>4.8</c:v>
                </c:pt>
                <c:pt idx="2">
                  <c:v>7</c:v>
                </c:pt>
                <c:pt idx="3">
                  <c:v>5.6</c:v>
                </c:pt>
                <c:pt idx="4">
                  <c:v>4.5</c:v>
                </c:pt>
                <c:pt idx="5">
                  <c:v>5.2</c:v>
                </c:pt>
                <c:pt idx="6">
                  <c:v>5.3</c:v>
                </c:pt>
                <c:pt idx="7">
                  <c:v>4.3</c:v>
                </c:pt>
                <c:pt idx="8">
                  <c:v>4.4000000000000004</c:v>
                </c:pt>
                <c:pt idx="9">
                  <c:v>4.2</c:v>
                </c:pt>
                <c:pt idx="10">
                  <c:v>4.0999999999999996</c:v>
                </c:pt>
                <c:pt idx="11">
                  <c:v>1.7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63392"/>
        <c:axId val="112364928"/>
      </c:lineChart>
      <c:catAx>
        <c:axId val="11235148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3618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36185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351488"/>
        <c:crosses val="autoZero"/>
        <c:crossBetween val="between"/>
        <c:majorUnit val="1000"/>
        <c:minorUnit val="50"/>
      </c:valAx>
      <c:catAx>
        <c:axId val="11236339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364928"/>
        <c:crosses val="autoZero"/>
        <c:auto val="1"/>
        <c:lblAlgn val="ctr"/>
        <c:lblOffset val="100"/>
        <c:noMultiLvlLbl val="0"/>
      </c:catAx>
      <c:valAx>
        <c:axId val="11236492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36339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'自動車変動図(4)'!$J$121:$J$132</c:f>
              <c:numCache>
                <c:formatCode>General</c:formatCode>
                <c:ptCount val="12"/>
                <c:pt idx="0">
                  <c:v>33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27</c:v>
                </c:pt>
                <c:pt idx="5">
                  <c:v>34</c:v>
                </c:pt>
                <c:pt idx="6">
                  <c:v>19</c:v>
                </c:pt>
                <c:pt idx="7">
                  <c:v>16</c:v>
                </c:pt>
                <c:pt idx="8">
                  <c:v>23</c:v>
                </c:pt>
                <c:pt idx="9">
                  <c:v>27</c:v>
                </c:pt>
                <c:pt idx="10">
                  <c:v>22</c:v>
                </c:pt>
                <c:pt idx="11">
                  <c:v>17</c:v>
                </c:pt>
              </c:numCache>
            </c:numRef>
          </c:val>
        </c:ser>
        <c:ser>
          <c:idx val="1"/>
          <c:order val="1"/>
          <c:tx>
            <c:strRef>
              <c:f>'自動車変動図(4)'!$I$120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'自動車変動図(4)'!$I$121:$I$132</c:f>
              <c:numCache>
                <c:formatCode>General</c:formatCode>
                <c:ptCount val="12"/>
                <c:pt idx="0">
                  <c:v>355</c:v>
                </c:pt>
                <c:pt idx="1">
                  <c:v>405</c:v>
                </c:pt>
                <c:pt idx="2">
                  <c:v>374</c:v>
                </c:pt>
                <c:pt idx="3">
                  <c:v>360</c:v>
                </c:pt>
                <c:pt idx="4">
                  <c:v>352</c:v>
                </c:pt>
                <c:pt idx="5">
                  <c:v>314</c:v>
                </c:pt>
                <c:pt idx="6">
                  <c:v>281</c:v>
                </c:pt>
                <c:pt idx="7">
                  <c:v>304</c:v>
                </c:pt>
                <c:pt idx="8">
                  <c:v>299</c:v>
                </c:pt>
                <c:pt idx="9">
                  <c:v>354</c:v>
                </c:pt>
                <c:pt idx="10">
                  <c:v>320</c:v>
                </c:pt>
                <c:pt idx="11">
                  <c:v>279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403584"/>
        <c:axId val="112405504"/>
      </c:barChart>
      <c:lineChart>
        <c:grouping val="stacked"/>
        <c:varyColors val="0"/>
        <c:ser>
          <c:idx val="3"/>
          <c:order val="2"/>
          <c:tx>
            <c:strRef>
              <c:f>'自動車変動図(4)'!$L$120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'自動車変動図(4)'!$L$121:$L$132</c:f>
              <c:numCache>
                <c:formatCode>0.0_ </c:formatCode>
                <c:ptCount val="12"/>
                <c:pt idx="0">
                  <c:v>8.5</c:v>
                </c:pt>
                <c:pt idx="1">
                  <c:v>8.1999999999999993</c:v>
                </c:pt>
                <c:pt idx="2">
                  <c:v>8.8000000000000007</c:v>
                </c:pt>
                <c:pt idx="3">
                  <c:v>8.9</c:v>
                </c:pt>
                <c:pt idx="4">
                  <c:v>7.1</c:v>
                </c:pt>
                <c:pt idx="5">
                  <c:v>9.8000000000000007</c:v>
                </c:pt>
                <c:pt idx="6">
                  <c:v>6.3</c:v>
                </c:pt>
                <c:pt idx="7">
                  <c:v>5</c:v>
                </c:pt>
                <c:pt idx="8">
                  <c:v>7.1</c:v>
                </c:pt>
                <c:pt idx="9">
                  <c:v>7.1</c:v>
                </c:pt>
                <c:pt idx="10">
                  <c:v>6.4</c:v>
                </c:pt>
                <c:pt idx="11">
                  <c:v>5.7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11392"/>
        <c:axId val="112412928"/>
      </c:lineChart>
      <c:catAx>
        <c:axId val="11240358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05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40550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03584"/>
        <c:crosses val="autoZero"/>
        <c:crossBetween val="between"/>
        <c:majorUnit val="1000"/>
        <c:minorUnit val="50"/>
      </c:valAx>
      <c:catAx>
        <c:axId val="11241139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412928"/>
        <c:crosses val="autoZero"/>
        <c:auto val="1"/>
        <c:lblAlgn val="ctr"/>
        <c:lblOffset val="100"/>
        <c:noMultiLvlLbl val="0"/>
      </c:catAx>
      <c:valAx>
        <c:axId val="11241292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1139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'自動車変動図(5)'!$J$73:$J$84</c:f>
              <c:numCache>
                <c:formatCode>General</c:formatCode>
                <c:ptCount val="12"/>
                <c:pt idx="0">
                  <c:v>27</c:v>
                </c:pt>
                <c:pt idx="1">
                  <c:v>56</c:v>
                </c:pt>
                <c:pt idx="2">
                  <c:v>36</c:v>
                </c:pt>
                <c:pt idx="3">
                  <c:v>38</c:v>
                </c:pt>
                <c:pt idx="4">
                  <c:v>28</c:v>
                </c:pt>
                <c:pt idx="5">
                  <c:v>18</c:v>
                </c:pt>
                <c:pt idx="6">
                  <c:v>39</c:v>
                </c:pt>
                <c:pt idx="7">
                  <c:v>39</c:v>
                </c:pt>
                <c:pt idx="8">
                  <c:v>32</c:v>
                </c:pt>
                <c:pt idx="9">
                  <c:v>36</c:v>
                </c:pt>
                <c:pt idx="10">
                  <c:v>29</c:v>
                </c:pt>
                <c:pt idx="11">
                  <c:v>23</c:v>
                </c:pt>
              </c:numCache>
            </c:numRef>
          </c:val>
        </c:ser>
        <c:ser>
          <c:idx val="1"/>
          <c:order val="1"/>
          <c:tx>
            <c:strRef>
              <c:f>'自動車変動図(5)'!$I$72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'自動車変動図(5)'!$I$73:$I$84</c:f>
              <c:numCache>
                <c:formatCode>General</c:formatCode>
                <c:ptCount val="12"/>
                <c:pt idx="0">
                  <c:v>273</c:v>
                </c:pt>
                <c:pt idx="1">
                  <c:v>292</c:v>
                </c:pt>
                <c:pt idx="2">
                  <c:v>273</c:v>
                </c:pt>
                <c:pt idx="3">
                  <c:v>246</c:v>
                </c:pt>
                <c:pt idx="4">
                  <c:v>345</c:v>
                </c:pt>
                <c:pt idx="5">
                  <c:v>370</c:v>
                </c:pt>
                <c:pt idx="6">
                  <c:v>385</c:v>
                </c:pt>
                <c:pt idx="7">
                  <c:v>381</c:v>
                </c:pt>
                <c:pt idx="8">
                  <c:v>409</c:v>
                </c:pt>
                <c:pt idx="9">
                  <c:v>442</c:v>
                </c:pt>
                <c:pt idx="10">
                  <c:v>562</c:v>
                </c:pt>
                <c:pt idx="11">
                  <c:v>551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645248"/>
        <c:axId val="112647168"/>
      </c:barChart>
      <c:lineChart>
        <c:grouping val="stacked"/>
        <c:varyColors val="0"/>
        <c:ser>
          <c:idx val="3"/>
          <c:order val="2"/>
          <c:tx>
            <c:strRef>
              <c:f>'自動車変動図(5)'!$L$72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'自動車変動図(5)'!$L$73:$L$84</c:f>
              <c:numCache>
                <c:formatCode>0.0_ </c:formatCode>
                <c:ptCount val="12"/>
                <c:pt idx="0">
                  <c:v>9</c:v>
                </c:pt>
                <c:pt idx="1">
                  <c:v>16.100000000000001</c:v>
                </c:pt>
                <c:pt idx="2">
                  <c:v>11.7</c:v>
                </c:pt>
                <c:pt idx="3">
                  <c:v>13.4</c:v>
                </c:pt>
                <c:pt idx="4">
                  <c:v>7.5</c:v>
                </c:pt>
                <c:pt idx="5">
                  <c:v>4.5999999999999996</c:v>
                </c:pt>
                <c:pt idx="6">
                  <c:v>9.1999999999999993</c:v>
                </c:pt>
                <c:pt idx="7">
                  <c:v>9.3000000000000007</c:v>
                </c:pt>
                <c:pt idx="8">
                  <c:v>7.3</c:v>
                </c:pt>
                <c:pt idx="9">
                  <c:v>7.5</c:v>
                </c:pt>
                <c:pt idx="10">
                  <c:v>4.9000000000000004</c:v>
                </c:pt>
                <c:pt idx="11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61248"/>
        <c:axId val="112662784"/>
      </c:lineChart>
      <c:catAx>
        <c:axId val="11264524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64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64716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645248"/>
        <c:crosses val="autoZero"/>
        <c:crossBetween val="between"/>
        <c:majorUnit val="1000"/>
        <c:minorUnit val="50"/>
      </c:valAx>
      <c:catAx>
        <c:axId val="11266124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662784"/>
        <c:crosses val="autoZero"/>
        <c:auto val="1"/>
        <c:lblAlgn val="ctr"/>
        <c:lblOffset val="100"/>
        <c:noMultiLvlLbl val="0"/>
      </c:catAx>
      <c:valAx>
        <c:axId val="11266278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66124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'自動車変動図(5)'!$J$89:$J$100</c:f>
              <c:numCache>
                <c:formatCode>General</c:formatCode>
                <c:ptCount val="12"/>
                <c:pt idx="0">
                  <c:v>60</c:v>
                </c:pt>
                <c:pt idx="1">
                  <c:v>92</c:v>
                </c:pt>
                <c:pt idx="2">
                  <c:v>72</c:v>
                </c:pt>
                <c:pt idx="3">
                  <c:v>73</c:v>
                </c:pt>
                <c:pt idx="4">
                  <c:v>55</c:v>
                </c:pt>
                <c:pt idx="5">
                  <c:v>52</c:v>
                </c:pt>
                <c:pt idx="6">
                  <c:v>58</c:v>
                </c:pt>
                <c:pt idx="7">
                  <c:v>55</c:v>
                </c:pt>
                <c:pt idx="8">
                  <c:v>55</c:v>
                </c:pt>
                <c:pt idx="9">
                  <c:v>63</c:v>
                </c:pt>
                <c:pt idx="10">
                  <c:v>51</c:v>
                </c:pt>
                <c:pt idx="11">
                  <c:v>40</c:v>
                </c:pt>
              </c:numCache>
            </c:numRef>
          </c:val>
        </c:ser>
        <c:ser>
          <c:idx val="1"/>
          <c:order val="1"/>
          <c:tx>
            <c:strRef>
              <c:f>'自動車変動図(5)'!$I$88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'自動車変動図(5)'!$I$89:$I$100</c:f>
              <c:numCache>
                <c:formatCode>General</c:formatCode>
                <c:ptCount val="12"/>
                <c:pt idx="0">
                  <c:v>628</c:v>
                </c:pt>
                <c:pt idx="1">
                  <c:v>697</c:v>
                </c:pt>
                <c:pt idx="2">
                  <c:v>647</c:v>
                </c:pt>
                <c:pt idx="3">
                  <c:v>606</c:v>
                </c:pt>
                <c:pt idx="4">
                  <c:v>697</c:v>
                </c:pt>
                <c:pt idx="5">
                  <c:v>684</c:v>
                </c:pt>
                <c:pt idx="6">
                  <c:v>666</c:v>
                </c:pt>
                <c:pt idx="7">
                  <c:v>685</c:v>
                </c:pt>
                <c:pt idx="8">
                  <c:v>708</c:v>
                </c:pt>
                <c:pt idx="9">
                  <c:v>796</c:v>
                </c:pt>
                <c:pt idx="10">
                  <c:v>882</c:v>
                </c:pt>
                <c:pt idx="11">
                  <c:v>830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705536"/>
        <c:axId val="112707456"/>
      </c:barChart>
      <c:lineChart>
        <c:grouping val="stacked"/>
        <c:varyColors val="0"/>
        <c:ser>
          <c:idx val="3"/>
          <c:order val="2"/>
          <c:tx>
            <c:strRef>
              <c:f>'自動車変動図(5)'!$L$88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'自動車変動図(5)'!$L$89:$L$100</c:f>
              <c:numCache>
                <c:formatCode>0.0_ </c:formatCode>
                <c:ptCount val="12"/>
                <c:pt idx="0">
                  <c:v>8.6999999999999993</c:v>
                </c:pt>
                <c:pt idx="1">
                  <c:v>11.7</c:v>
                </c:pt>
                <c:pt idx="2">
                  <c:v>10</c:v>
                </c:pt>
                <c:pt idx="3">
                  <c:v>10.8</c:v>
                </c:pt>
                <c:pt idx="4">
                  <c:v>7.3</c:v>
                </c:pt>
                <c:pt idx="5">
                  <c:v>7.1</c:v>
                </c:pt>
                <c:pt idx="6">
                  <c:v>8</c:v>
                </c:pt>
                <c:pt idx="7">
                  <c:v>7.4</c:v>
                </c:pt>
                <c:pt idx="8">
                  <c:v>7.2</c:v>
                </c:pt>
                <c:pt idx="9">
                  <c:v>7.3</c:v>
                </c:pt>
                <c:pt idx="10">
                  <c:v>5.5</c:v>
                </c:pt>
                <c:pt idx="11">
                  <c:v>4.5999999999999996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8992"/>
        <c:axId val="112714880"/>
      </c:lineChart>
      <c:catAx>
        <c:axId val="11270553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7074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70745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705536"/>
        <c:crosses val="autoZero"/>
        <c:crossBetween val="between"/>
        <c:majorUnit val="1000"/>
        <c:minorUnit val="50"/>
      </c:valAx>
      <c:catAx>
        <c:axId val="11270899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714880"/>
        <c:crosses val="autoZero"/>
        <c:auto val="1"/>
        <c:lblAlgn val="ctr"/>
        <c:lblOffset val="100"/>
        <c:noMultiLvlLbl val="0"/>
      </c:catAx>
      <c:valAx>
        <c:axId val="11271488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70899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'自動車変動図(5)'!$J$105:$J$116</c:f>
              <c:numCache>
                <c:formatCode>General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7</c:v>
                </c:pt>
                <c:pt idx="7">
                  <c:v>5</c:v>
                </c:pt>
                <c:pt idx="8">
                  <c:v>3</c:v>
                </c:pt>
                <c:pt idx="9">
                  <c:v>2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'自動車変動図(5)'!$I$104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'自動車変動図(5)'!$I$105:$I$116</c:f>
              <c:numCache>
                <c:formatCode>General</c:formatCode>
                <c:ptCount val="12"/>
                <c:pt idx="0">
                  <c:v>96</c:v>
                </c:pt>
                <c:pt idx="1">
                  <c:v>95</c:v>
                </c:pt>
                <c:pt idx="2">
                  <c:v>69</c:v>
                </c:pt>
                <c:pt idx="3">
                  <c:v>55</c:v>
                </c:pt>
                <c:pt idx="4">
                  <c:v>61</c:v>
                </c:pt>
                <c:pt idx="5">
                  <c:v>54</c:v>
                </c:pt>
                <c:pt idx="6">
                  <c:v>51</c:v>
                </c:pt>
                <c:pt idx="7">
                  <c:v>63</c:v>
                </c:pt>
                <c:pt idx="8">
                  <c:v>70</c:v>
                </c:pt>
                <c:pt idx="9">
                  <c:v>75</c:v>
                </c:pt>
                <c:pt idx="10">
                  <c:v>85</c:v>
                </c:pt>
                <c:pt idx="11">
                  <c:v>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740992"/>
        <c:axId val="112751360"/>
      </c:barChart>
      <c:lineChart>
        <c:grouping val="stacked"/>
        <c:varyColors val="0"/>
        <c:ser>
          <c:idx val="3"/>
          <c:order val="2"/>
          <c:tx>
            <c:strRef>
              <c:f>'自動車変動図(5)'!$L$104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'自動車変動図(5)'!$L$105:$L$116</c:f>
              <c:numCache>
                <c:formatCode>0.0_ 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5.5</c:v>
                </c:pt>
                <c:pt idx="3">
                  <c:v>0</c:v>
                </c:pt>
                <c:pt idx="4">
                  <c:v>0</c:v>
                </c:pt>
                <c:pt idx="5">
                  <c:v>6.9</c:v>
                </c:pt>
                <c:pt idx="6">
                  <c:v>12.1</c:v>
                </c:pt>
                <c:pt idx="7">
                  <c:v>7.4</c:v>
                </c:pt>
                <c:pt idx="8">
                  <c:v>4.0999999999999996</c:v>
                </c:pt>
                <c:pt idx="9">
                  <c:v>2.6</c:v>
                </c:pt>
                <c:pt idx="10">
                  <c:v>6.6</c:v>
                </c:pt>
                <c:pt idx="11">
                  <c:v>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52896"/>
        <c:axId val="112758784"/>
      </c:lineChart>
      <c:catAx>
        <c:axId val="11274099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7513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75136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740992"/>
        <c:crosses val="autoZero"/>
        <c:crossBetween val="between"/>
        <c:majorUnit val="1000"/>
        <c:minorUnit val="50"/>
      </c:valAx>
      <c:catAx>
        <c:axId val="11275289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758784"/>
        <c:crosses val="autoZero"/>
        <c:auto val="1"/>
        <c:lblAlgn val="ctr"/>
        <c:lblOffset val="100"/>
        <c:noMultiLvlLbl val="0"/>
      </c:catAx>
      <c:valAx>
        <c:axId val="11275878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75289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'自動車変動図(1)'!$J$89:$J$100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'自動車変動図(1)'!$I$88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'自動車変動図(1)'!$I$89:$I$100</c:f>
              <c:numCache>
                <c:formatCode>General</c:formatCode>
                <c:ptCount val="12"/>
                <c:pt idx="0">
                  <c:v>93</c:v>
                </c:pt>
                <c:pt idx="1">
                  <c:v>87</c:v>
                </c:pt>
                <c:pt idx="2">
                  <c:v>45</c:v>
                </c:pt>
                <c:pt idx="3">
                  <c:v>44</c:v>
                </c:pt>
                <c:pt idx="4">
                  <c:v>32</c:v>
                </c:pt>
                <c:pt idx="5">
                  <c:v>48</c:v>
                </c:pt>
                <c:pt idx="6">
                  <c:v>50</c:v>
                </c:pt>
                <c:pt idx="7">
                  <c:v>51</c:v>
                </c:pt>
                <c:pt idx="8">
                  <c:v>60</c:v>
                </c:pt>
                <c:pt idx="9">
                  <c:v>63</c:v>
                </c:pt>
                <c:pt idx="10">
                  <c:v>65</c:v>
                </c:pt>
                <c:pt idx="11">
                  <c:v>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4188544"/>
        <c:axId val="104198912"/>
      </c:barChart>
      <c:lineChart>
        <c:grouping val="stacked"/>
        <c:varyColors val="0"/>
        <c:ser>
          <c:idx val="3"/>
          <c:order val="2"/>
          <c:tx>
            <c:strRef>
              <c:f>'自動車変動図(1)'!$L$88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'自動車変動図(1)'!$L$89:$L$100</c:f>
              <c:numCache>
                <c:formatCode>0.0_ </c:formatCode>
                <c:ptCount val="12"/>
                <c:pt idx="0">
                  <c:v>1.1000000000000001</c:v>
                </c:pt>
                <c:pt idx="1">
                  <c:v>3.3</c:v>
                </c:pt>
                <c:pt idx="2">
                  <c:v>11.8</c:v>
                </c:pt>
                <c:pt idx="3">
                  <c:v>4.3</c:v>
                </c:pt>
                <c:pt idx="4">
                  <c:v>3</c:v>
                </c:pt>
                <c:pt idx="5">
                  <c:v>5.9</c:v>
                </c:pt>
                <c:pt idx="6">
                  <c:v>5.7</c:v>
                </c:pt>
                <c:pt idx="7">
                  <c:v>1.9</c:v>
                </c:pt>
                <c:pt idx="8">
                  <c:v>1.6</c:v>
                </c:pt>
                <c:pt idx="9">
                  <c:v>1.6</c:v>
                </c:pt>
                <c:pt idx="10">
                  <c:v>3</c:v>
                </c:pt>
                <c:pt idx="11">
                  <c:v>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00448"/>
        <c:axId val="104333312"/>
      </c:lineChart>
      <c:catAx>
        <c:axId val="10418854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1989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419891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188544"/>
        <c:crosses val="autoZero"/>
        <c:crossBetween val="between"/>
        <c:majorUnit val="1000"/>
        <c:minorUnit val="50"/>
      </c:valAx>
      <c:catAx>
        <c:axId val="10420044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4333312"/>
        <c:crosses val="autoZero"/>
        <c:auto val="1"/>
        <c:lblAlgn val="ctr"/>
        <c:lblOffset val="100"/>
        <c:noMultiLvlLbl val="0"/>
      </c:catAx>
      <c:valAx>
        <c:axId val="10433331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20044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'自動車変動図(5)'!$J$121:$J$132</c:f>
              <c:numCache>
                <c:formatCode>General</c:formatCode>
                <c:ptCount val="12"/>
                <c:pt idx="0">
                  <c:v>3</c:v>
                </c:pt>
                <c:pt idx="1">
                  <c:v>9</c:v>
                </c:pt>
                <c:pt idx="2">
                  <c:v>10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8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'自動車変動図(5)'!$I$120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'自動車変動図(5)'!$I$121:$I$132</c:f>
              <c:numCache>
                <c:formatCode>General</c:formatCode>
                <c:ptCount val="12"/>
                <c:pt idx="0">
                  <c:v>121</c:v>
                </c:pt>
                <c:pt idx="1">
                  <c:v>116</c:v>
                </c:pt>
                <c:pt idx="2">
                  <c:v>78</c:v>
                </c:pt>
                <c:pt idx="3">
                  <c:v>75</c:v>
                </c:pt>
                <c:pt idx="4">
                  <c:v>66</c:v>
                </c:pt>
                <c:pt idx="5">
                  <c:v>78</c:v>
                </c:pt>
                <c:pt idx="6">
                  <c:v>91</c:v>
                </c:pt>
                <c:pt idx="7">
                  <c:v>90</c:v>
                </c:pt>
                <c:pt idx="8">
                  <c:v>103</c:v>
                </c:pt>
                <c:pt idx="9">
                  <c:v>101</c:v>
                </c:pt>
                <c:pt idx="10">
                  <c:v>106</c:v>
                </c:pt>
                <c:pt idx="11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444352"/>
        <c:axId val="113446272"/>
      </c:barChart>
      <c:lineChart>
        <c:grouping val="stacked"/>
        <c:varyColors val="0"/>
        <c:ser>
          <c:idx val="3"/>
          <c:order val="2"/>
          <c:tx>
            <c:strRef>
              <c:f>'自動車変動図(5)'!$L$120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'自動車変動図(5)'!$L$121:$L$132</c:f>
              <c:numCache>
                <c:formatCode>0.0_ </c:formatCode>
                <c:ptCount val="12"/>
                <c:pt idx="0">
                  <c:v>2.4</c:v>
                </c:pt>
                <c:pt idx="1">
                  <c:v>7.2</c:v>
                </c:pt>
                <c:pt idx="2">
                  <c:v>11.4</c:v>
                </c:pt>
                <c:pt idx="3">
                  <c:v>6.3</c:v>
                </c:pt>
                <c:pt idx="4">
                  <c:v>5.7</c:v>
                </c:pt>
                <c:pt idx="5">
                  <c:v>6</c:v>
                </c:pt>
                <c:pt idx="6">
                  <c:v>8.1</c:v>
                </c:pt>
                <c:pt idx="7">
                  <c:v>3.2</c:v>
                </c:pt>
                <c:pt idx="8">
                  <c:v>1.9</c:v>
                </c:pt>
                <c:pt idx="9">
                  <c:v>2.9</c:v>
                </c:pt>
                <c:pt idx="10">
                  <c:v>2.8</c:v>
                </c:pt>
                <c:pt idx="11">
                  <c:v>1.1000000000000001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52160"/>
        <c:axId val="113453696"/>
      </c:lineChart>
      <c:catAx>
        <c:axId val="11344435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4462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44627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444352"/>
        <c:crosses val="autoZero"/>
        <c:crossBetween val="between"/>
        <c:majorUnit val="1000"/>
        <c:minorUnit val="50"/>
      </c:valAx>
      <c:catAx>
        <c:axId val="11345216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453696"/>
        <c:crosses val="autoZero"/>
        <c:auto val="1"/>
        <c:lblAlgn val="ctr"/>
        <c:lblOffset val="100"/>
        <c:noMultiLvlLbl val="0"/>
      </c:catAx>
      <c:valAx>
        <c:axId val="11345369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45216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'自動車変動図(6)'!$J$73:$J$84</c:f>
              <c:numCache>
                <c:formatCode>General</c:formatCode>
                <c:ptCount val="12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5</c:v>
                </c:pt>
                <c:pt idx="4">
                  <c:v>4</c:v>
                </c:pt>
                <c:pt idx="5">
                  <c:v>9</c:v>
                </c:pt>
                <c:pt idx="6">
                  <c:v>15</c:v>
                </c:pt>
                <c:pt idx="7">
                  <c:v>8</c:v>
                </c:pt>
                <c:pt idx="8">
                  <c:v>5</c:v>
                </c:pt>
                <c:pt idx="9">
                  <c:v>5</c:v>
                </c:pt>
                <c:pt idx="10">
                  <c:v>9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strRef>
              <c:f>'自動車変動図(6)'!$I$72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'自動車変動図(6)'!$I$73:$I$84</c:f>
              <c:numCache>
                <c:formatCode>General</c:formatCode>
                <c:ptCount val="12"/>
                <c:pt idx="0">
                  <c:v>217</c:v>
                </c:pt>
                <c:pt idx="1">
                  <c:v>211</c:v>
                </c:pt>
                <c:pt idx="2">
                  <c:v>147</c:v>
                </c:pt>
                <c:pt idx="3">
                  <c:v>130</c:v>
                </c:pt>
                <c:pt idx="4">
                  <c:v>127</c:v>
                </c:pt>
                <c:pt idx="5">
                  <c:v>132</c:v>
                </c:pt>
                <c:pt idx="6">
                  <c:v>142</c:v>
                </c:pt>
                <c:pt idx="7">
                  <c:v>153</c:v>
                </c:pt>
                <c:pt idx="8">
                  <c:v>173</c:v>
                </c:pt>
                <c:pt idx="9">
                  <c:v>176</c:v>
                </c:pt>
                <c:pt idx="10">
                  <c:v>191</c:v>
                </c:pt>
                <c:pt idx="11">
                  <c:v>188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858624"/>
        <c:axId val="112860544"/>
      </c:barChart>
      <c:lineChart>
        <c:grouping val="stacked"/>
        <c:varyColors val="0"/>
        <c:ser>
          <c:idx val="3"/>
          <c:order val="2"/>
          <c:tx>
            <c:strRef>
              <c:f>'自動車変動図(6)'!$L$72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'自動車変動図(6)'!$L$73:$L$84</c:f>
              <c:numCache>
                <c:formatCode>0.0_ </c:formatCode>
                <c:ptCount val="12"/>
                <c:pt idx="0">
                  <c:v>3.6</c:v>
                </c:pt>
                <c:pt idx="1">
                  <c:v>5.8</c:v>
                </c:pt>
                <c:pt idx="2">
                  <c:v>8.6999999999999993</c:v>
                </c:pt>
                <c:pt idx="3">
                  <c:v>3.7</c:v>
                </c:pt>
                <c:pt idx="4">
                  <c:v>3.1</c:v>
                </c:pt>
                <c:pt idx="5">
                  <c:v>6.4</c:v>
                </c:pt>
                <c:pt idx="6">
                  <c:v>9.6</c:v>
                </c:pt>
                <c:pt idx="7">
                  <c:v>5</c:v>
                </c:pt>
                <c:pt idx="8">
                  <c:v>2.8</c:v>
                </c:pt>
                <c:pt idx="9">
                  <c:v>2.8</c:v>
                </c:pt>
                <c:pt idx="10">
                  <c:v>4.5</c:v>
                </c:pt>
                <c:pt idx="11">
                  <c:v>1.6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70528"/>
        <c:axId val="112872064"/>
      </c:lineChart>
      <c:catAx>
        <c:axId val="11285862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605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86054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58624"/>
        <c:crosses val="autoZero"/>
        <c:crossBetween val="between"/>
        <c:majorUnit val="1000"/>
        <c:minorUnit val="50"/>
      </c:valAx>
      <c:catAx>
        <c:axId val="11287052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872064"/>
        <c:crosses val="autoZero"/>
        <c:auto val="1"/>
        <c:lblAlgn val="ctr"/>
        <c:lblOffset val="100"/>
        <c:noMultiLvlLbl val="0"/>
      </c:catAx>
      <c:valAx>
        <c:axId val="11287206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7052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'自動車変動図(6)'!$J$89:$J$100</c:f>
              <c:numCache>
                <c:formatCode>General</c:formatCode>
                <c:ptCount val="12"/>
                <c:pt idx="0">
                  <c:v>26</c:v>
                </c:pt>
                <c:pt idx="1">
                  <c:v>50</c:v>
                </c:pt>
                <c:pt idx="2">
                  <c:v>30</c:v>
                </c:pt>
                <c:pt idx="3">
                  <c:v>34</c:v>
                </c:pt>
                <c:pt idx="4">
                  <c:v>22</c:v>
                </c:pt>
                <c:pt idx="5">
                  <c:v>16</c:v>
                </c:pt>
                <c:pt idx="6">
                  <c:v>27</c:v>
                </c:pt>
                <c:pt idx="7">
                  <c:v>32</c:v>
                </c:pt>
                <c:pt idx="8">
                  <c:v>21</c:v>
                </c:pt>
                <c:pt idx="9">
                  <c:v>28</c:v>
                </c:pt>
                <c:pt idx="10">
                  <c:v>25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'自動車変動図(6)'!$I$88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'自動車変動図(6)'!$I$89:$I$100</c:f>
              <c:numCache>
                <c:formatCode>General</c:formatCode>
                <c:ptCount val="12"/>
                <c:pt idx="0">
                  <c:v>166</c:v>
                </c:pt>
                <c:pt idx="1">
                  <c:v>155</c:v>
                </c:pt>
                <c:pt idx="2">
                  <c:v>174</c:v>
                </c:pt>
                <c:pt idx="3">
                  <c:v>160</c:v>
                </c:pt>
                <c:pt idx="4">
                  <c:v>246</c:v>
                </c:pt>
                <c:pt idx="5">
                  <c:v>247</c:v>
                </c:pt>
                <c:pt idx="6">
                  <c:v>263</c:v>
                </c:pt>
                <c:pt idx="7">
                  <c:v>261</c:v>
                </c:pt>
                <c:pt idx="8">
                  <c:v>286</c:v>
                </c:pt>
                <c:pt idx="9">
                  <c:v>307</c:v>
                </c:pt>
                <c:pt idx="10">
                  <c:v>378</c:v>
                </c:pt>
                <c:pt idx="11">
                  <c:v>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910720"/>
        <c:axId val="112912640"/>
      </c:barChart>
      <c:lineChart>
        <c:grouping val="stacked"/>
        <c:varyColors val="0"/>
        <c:ser>
          <c:idx val="3"/>
          <c:order val="2"/>
          <c:tx>
            <c:strRef>
              <c:f>'自動車変動図(6)'!$L$88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'自動車変動図(6)'!$L$89:$L$100</c:f>
              <c:numCache>
                <c:formatCode>0.0_ </c:formatCode>
                <c:ptCount val="12"/>
                <c:pt idx="0">
                  <c:v>13.5</c:v>
                </c:pt>
                <c:pt idx="1">
                  <c:v>24.4</c:v>
                </c:pt>
                <c:pt idx="2">
                  <c:v>14.7</c:v>
                </c:pt>
                <c:pt idx="3">
                  <c:v>17.5</c:v>
                </c:pt>
                <c:pt idx="4">
                  <c:v>8.1999999999999993</c:v>
                </c:pt>
                <c:pt idx="5">
                  <c:v>6.1</c:v>
                </c:pt>
                <c:pt idx="6">
                  <c:v>9.3000000000000007</c:v>
                </c:pt>
                <c:pt idx="7">
                  <c:v>10.9</c:v>
                </c:pt>
                <c:pt idx="8">
                  <c:v>6.8</c:v>
                </c:pt>
                <c:pt idx="9">
                  <c:v>8.4</c:v>
                </c:pt>
                <c:pt idx="10">
                  <c:v>6.2</c:v>
                </c:pt>
                <c:pt idx="11">
                  <c:v>5.0999999999999996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88160"/>
        <c:axId val="112989696"/>
      </c:lineChart>
      <c:catAx>
        <c:axId val="11291072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126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91264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10720"/>
        <c:crosses val="autoZero"/>
        <c:crossBetween val="between"/>
        <c:majorUnit val="1000"/>
        <c:minorUnit val="50"/>
      </c:valAx>
      <c:catAx>
        <c:axId val="11298816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989696"/>
        <c:crosses val="autoZero"/>
        <c:auto val="1"/>
        <c:lblAlgn val="ctr"/>
        <c:lblOffset val="100"/>
        <c:noMultiLvlLbl val="0"/>
      </c:catAx>
      <c:valAx>
        <c:axId val="11298969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8816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'自動車変動図(6)'!$J$105:$J$116</c:f>
              <c:numCache>
                <c:formatCode>General</c:formatCode>
                <c:ptCount val="12"/>
                <c:pt idx="0">
                  <c:v>35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20</c:v>
                </c:pt>
                <c:pt idx="5">
                  <c:v>29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20</c:v>
                </c:pt>
                <c:pt idx="10">
                  <c:v>18</c:v>
                </c:pt>
                <c:pt idx="11">
                  <c:v>15</c:v>
                </c:pt>
              </c:numCache>
            </c:numRef>
          </c:val>
        </c:ser>
        <c:ser>
          <c:idx val="1"/>
          <c:order val="1"/>
          <c:tx>
            <c:strRef>
              <c:f>'自動車変動図(6)'!$I$104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'自動車変動図(6)'!$I$105:$I$116</c:f>
              <c:numCache>
                <c:formatCode>General</c:formatCode>
                <c:ptCount val="12"/>
                <c:pt idx="0">
                  <c:v>311</c:v>
                </c:pt>
                <c:pt idx="1">
                  <c:v>372</c:v>
                </c:pt>
                <c:pt idx="2">
                  <c:v>334</c:v>
                </c:pt>
                <c:pt idx="3">
                  <c:v>310</c:v>
                </c:pt>
                <c:pt idx="4">
                  <c:v>295</c:v>
                </c:pt>
                <c:pt idx="5">
                  <c:v>248</c:v>
                </c:pt>
                <c:pt idx="6">
                  <c:v>244</c:v>
                </c:pt>
                <c:pt idx="7">
                  <c:v>250</c:v>
                </c:pt>
                <c:pt idx="8">
                  <c:v>262</c:v>
                </c:pt>
                <c:pt idx="9">
                  <c:v>279</c:v>
                </c:pt>
                <c:pt idx="10">
                  <c:v>270</c:v>
                </c:pt>
                <c:pt idx="11">
                  <c:v>220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019904"/>
        <c:axId val="113030272"/>
      </c:barChart>
      <c:lineChart>
        <c:grouping val="stacked"/>
        <c:varyColors val="0"/>
        <c:ser>
          <c:idx val="3"/>
          <c:order val="2"/>
          <c:tx>
            <c:strRef>
              <c:f>'自動車変動図(6)'!$L$104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'自動車変動図(6)'!$L$105:$L$116</c:f>
              <c:numCache>
                <c:formatCode>0.0_ </c:formatCode>
                <c:ptCount val="12"/>
                <c:pt idx="0">
                  <c:v>10.1</c:v>
                </c:pt>
                <c:pt idx="1">
                  <c:v>7.9</c:v>
                </c:pt>
                <c:pt idx="2">
                  <c:v>8.5</c:v>
                </c:pt>
                <c:pt idx="3">
                  <c:v>9.1</c:v>
                </c:pt>
                <c:pt idx="4">
                  <c:v>6.3</c:v>
                </c:pt>
                <c:pt idx="5">
                  <c:v>10.5</c:v>
                </c:pt>
                <c:pt idx="6">
                  <c:v>6.9</c:v>
                </c:pt>
                <c:pt idx="7">
                  <c:v>6.7</c:v>
                </c:pt>
                <c:pt idx="8">
                  <c:v>6.4</c:v>
                </c:pt>
                <c:pt idx="9">
                  <c:v>6.7</c:v>
                </c:pt>
                <c:pt idx="10">
                  <c:v>6.3</c:v>
                </c:pt>
                <c:pt idx="11">
                  <c:v>6.4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31808"/>
        <c:axId val="113033600"/>
      </c:lineChart>
      <c:catAx>
        <c:axId val="11301990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302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03027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19904"/>
        <c:crosses val="autoZero"/>
        <c:crossBetween val="between"/>
        <c:majorUnit val="1000"/>
        <c:minorUnit val="50"/>
      </c:valAx>
      <c:catAx>
        <c:axId val="11303180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033600"/>
        <c:crosses val="autoZero"/>
        <c:auto val="1"/>
        <c:lblAlgn val="ctr"/>
        <c:lblOffset val="100"/>
        <c:noMultiLvlLbl val="0"/>
      </c:catAx>
      <c:valAx>
        <c:axId val="11303360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3180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'自動車変動図(6)'!$J$121:$J$132</c:f>
              <c:numCache>
                <c:formatCode>General</c:formatCode>
                <c:ptCount val="12"/>
                <c:pt idx="0">
                  <c:v>61</c:v>
                </c:pt>
                <c:pt idx="1">
                  <c:v>82</c:v>
                </c:pt>
                <c:pt idx="2">
                  <c:v>61</c:v>
                </c:pt>
                <c:pt idx="3">
                  <c:v>65</c:v>
                </c:pt>
                <c:pt idx="4">
                  <c:v>42</c:v>
                </c:pt>
                <c:pt idx="5">
                  <c:v>45</c:v>
                </c:pt>
                <c:pt idx="6">
                  <c:v>45</c:v>
                </c:pt>
                <c:pt idx="7">
                  <c:v>50</c:v>
                </c:pt>
                <c:pt idx="8">
                  <c:v>39</c:v>
                </c:pt>
                <c:pt idx="9">
                  <c:v>48</c:v>
                </c:pt>
                <c:pt idx="10">
                  <c:v>43</c:v>
                </c:pt>
                <c:pt idx="11">
                  <c:v>36</c:v>
                </c:pt>
              </c:numCache>
            </c:numRef>
          </c:val>
        </c:ser>
        <c:ser>
          <c:idx val="1"/>
          <c:order val="1"/>
          <c:tx>
            <c:strRef>
              <c:f>'自動車変動図(6)'!$I$120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'自動車変動図(6)'!$I$121:$I$132</c:f>
              <c:numCache>
                <c:formatCode>General</c:formatCode>
                <c:ptCount val="12"/>
                <c:pt idx="0">
                  <c:v>477</c:v>
                </c:pt>
                <c:pt idx="1">
                  <c:v>527</c:v>
                </c:pt>
                <c:pt idx="2">
                  <c:v>508</c:v>
                </c:pt>
                <c:pt idx="3">
                  <c:v>470</c:v>
                </c:pt>
                <c:pt idx="4">
                  <c:v>541</c:v>
                </c:pt>
                <c:pt idx="5">
                  <c:v>495</c:v>
                </c:pt>
                <c:pt idx="6">
                  <c:v>507</c:v>
                </c:pt>
                <c:pt idx="7">
                  <c:v>511</c:v>
                </c:pt>
                <c:pt idx="8">
                  <c:v>548</c:v>
                </c:pt>
                <c:pt idx="9">
                  <c:v>586</c:v>
                </c:pt>
                <c:pt idx="10">
                  <c:v>648</c:v>
                </c:pt>
                <c:pt idx="11">
                  <c:v>611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072000"/>
        <c:axId val="113078272"/>
      </c:barChart>
      <c:lineChart>
        <c:grouping val="stacked"/>
        <c:varyColors val="0"/>
        <c:ser>
          <c:idx val="3"/>
          <c:order val="2"/>
          <c:tx>
            <c:strRef>
              <c:f>'自動車変動図(6)'!$L$120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'自動車変動図(6)'!$L$121:$L$132</c:f>
              <c:numCache>
                <c:formatCode>0.0_ </c:formatCode>
                <c:ptCount val="12"/>
                <c:pt idx="0">
                  <c:v>11.3</c:v>
                </c:pt>
                <c:pt idx="1">
                  <c:v>13.5</c:v>
                </c:pt>
                <c:pt idx="2">
                  <c:v>10.7</c:v>
                </c:pt>
                <c:pt idx="3">
                  <c:v>12.1</c:v>
                </c:pt>
                <c:pt idx="4">
                  <c:v>7.2</c:v>
                </c:pt>
                <c:pt idx="5">
                  <c:v>8.3000000000000007</c:v>
                </c:pt>
                <c:pt idx="6">
                  <c:v>8.1999999999999993</c:v>
                </c:pt>
                <c:pt idx="7">
                  <c:v>8.9</c:v>
                </c:pt>
                <c:pt idx="8">
                  <c:v>6.6</c:v>
                </c:pt>
                <c:pt idx="9">
                  <c:v>7.6</c:v>
                </c:pt>
                <c:pt idx="10">
                  <c:v>6.2</c:v>
                </c:pt>
                <c:pt idx="11">
                  <c:v>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79808"/>
        <c:axId val="113081344"/>
      </c:lineChart>
      <c:catAx>
        <c:axId val="11307200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782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07827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72000"/>
        <c:crosses val="autoZero"/>
        <c:crossBetween val="between"/>
        <c:majorUnit val="1000"/>
        <c:minorUnit val="50"/>
      </c:valAx>
      <c:catAx>
        <c:axId val="11307980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081344"/>
        <c:crosses val="autoZero"/>
        <c:auto val="1"/>
        <c:lblAlgn val="ctr"/>
        <c:lblOffset val="100"/>
        <c:noMultiLvlLbl val="0"/>
      </c:catAx>
      <c:valAx>
        <c:axId val="11308134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7980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'自動車変動図(7)'!$J$73:$J$84</c:f>
              <c:numCache>
                <c:formatCode>General</c:formatCode>
                <c:ptCount val="12"/>
                <c:pt idx="0">
                  <c:v>72</c:v>
                </c:pt>
                <c:pt idx="1">
                  <c:v>104</c:v>
                </c:pt>
                <c:pt idx="2">
                  <c:v>86</c:v>
                </c:pt>
                <c:pt idx="3">
                  <c:v>80</c:v>
                </c:pt>
                <c:pt idx="4">
                  <c:v>58</c:v>
                </c:pt>
                <c:pt idx="5">
                  <c:v>62</c:v>
                </c:pt>
                <c:pt idx="6">
                  <c:v>68</c:v>
                </c:pt>
                <c:pt idx="7">
                  <c:v>64</c:v>
                </c:pt>
                <c:pt idx="8">
                  <c:v>58</c:v>
                </c:pt>
                <c:pt idx="9">
                  <c:v>67</c:v>
                </c:pt>
                <c:pt idx="10">
                  <c:v>61</c:v>
                </c:pt>
                <c:pt idx="11">
                  <c:v>43</c:v>
                </c:pt>
              </c:numCache>
            </c:numRef>
          </c:val>
        </c:ser>
        <c:ser>
          <c:idx val="1"/>
          <c:order val="1"/>
          <c:tx>
            <c:strRef>
              <c:f>'自動車変動図(7)'!$I$72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'自動車変動図(7)'!$I$73:$I$84</c:f>
              <c:numCache>
                <c:formatCode>General</c:formatCode>
                <c:ptCount val="12"/>
                <c:pt idx="0">
                  <c:v>853</c:v>
                </c:pt>
                <c:pt idx="1">
                  <c:v>926</c:v>
                </c:pt>
                <c:pt idx="2">
                  <c:v>817</c:v>
                </c:pt>
                <c:pt idx="3">
                  <c:v>746</c:v>
                </c:pt>
                <c:pt idx="4">
                  <c:v>843</c:v>
                </c:pt>
                <c:pt idx="5">
                  <c:v>820</c:v>
                </c:pt>
                <c:pt idx="6">
                  <c:v>819</c:v>
                </c:pt>
                <c:pt idx="7">
                  <c:v>842</c:v>
                </c:pt>
                <c:pt idx="8">
                  <c:v>900</c:v>
                </c:pt>
                <c:pt idx="9">
                  <c:v>982</c:v>
                </c:pt>
                <c:pt idx="10">
                  <c:v>1083</c:v>
                </c:pt>
                <c:pt idx="11">
                  <c:v>1016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260416"/>
        <c:axId val="113266688"/>
      </c:barChart>
      <c:lineChart>
        <c:grouping val="stacked"/>
        <c:varyColors val="0"/>
        <c:ser>
          <c:idx val="3"/>
          <c:order val="2"/>
          <c:tx>
            <c:strRef>
              <c:f>'自動車変動図(7)'!$L$72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'自動車変動図(7)'!$L$73:$L$84</c:f>
              <c:numCache>
                <c:formatCode>0.0_ </c:formatCode>
                <c:ptCount val="12"/>
                <c:pt idx="0">
                  <c:v>7.8</c:v>
                </c:pt>
                <c:pt idx="1">
                  <c:v>10.1</c:v>
                </c:pt>
                <c:pt idx="2">
                  <c:v>9.5</c:v>
                </c:pt>
                <c:pt idx="3">
                  <c:v>9.6999999999999993</c:v>
                </c:pt>
                <c:pt idx="4">
                  <c:v>6.4</c:v>
                </c:pt>
                <c:pt idx="5">
                  <c:v>7</c:v>
                </c:pt>
                <c:pt idx="6">
                  <c:v>7.7</c:v>
                </c:pt>
                <c:pt idx="7">
                  <c:v>7.1</c:v>
                </c:pt>
                <c:pt idx="8">
                  <c:v>6.1</c:v>
                </c:pt>
                <c:pt idx="9">
                  <c:v>6.4</c:v>
                </c:pt>
                <c:pt idx="10">
                  <c:v>5.3</c:v>
                </c:pt>
                <c:pt idx="11">
                  <c:v>4.0999999999999996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68224"/>
        <c:axId val="113269760"/>
      </c:lineChart>
      <c:catAx>
        <c:axId val="11326041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2666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26668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260416"/>
        <c:crosses val="autoZero"/>
        <c:crossBetween val="between"/>
        <c:majorUnit val="1000"/>
        <c:minorUnit val="50"/>
      </c:valAx>
      <c:catAx>
        <c:axId val="11326822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269760"/>
        <c:crosses val="autoZero"/>
        <c:auto val="1"/>
        <c:lblAlgn val="ctr"/>
        <c:lblOffset val="100"/>
        <c:noMultiLvlLbl val="0"/>
      </c:catAx>
      <c:valAx>
        <c:axId val="11326976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26822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'渋滞長(1)'!$V$15:$V$46</c:f>
              <c:numCache>
                <c:formatCode>#,##0_ </c:formatCode>
                <c:ptCount val="32"/>
                <c:pt idx="0">
                  <c:v>100</c:v>
                </c:pt>
                <c:pt idx="1">
                  <c:v>20</c:v>
                </c:pt>
                <c:pt idx="2">
                  <c:v>80</c:v>
                </c:pt>
                <c:pt idx="3">
                  <c:v>20</c:v>
                </c:pt>
                <c:pt idx="4">
                  <c:v>80</c:v>
                </c:pt>
                <c:pt idx="5">
                  <c:v>120</c:v>
                </c:pt>
                <c:pt idx="6">
                  <c:v>140</c:v>
                </c:pt>
                <c:pt idx="7">
                  <c:v>70</c:v>
                </c:pt>
                <c:pt idx="8">
                  <c:v>110</c:v>
                </c:pt>
                <c:pt idx="9">
                  <c:v>120</c:v>
                </c:pt>
                <c:pt idx="10">
                  <c:v>50</c:v>
                </c:pt>
                <c:pt idx="11">
                  <c:v>40</c:v>
                </c:pt>
                <c:pt idx="12">
                  <c:v>110</c:v>
                </c:pt>
                <c:pt idx="13">
                  <c:v>120</c:v>
                </c:pt>
                <c:pt idx="14">
                  <c:v>40</c:v>
                </c:pt>
                <c:pt idx="15">
                  <c:v>50</c:v>
                </c:pt>
                <c:pt idx="16">
                  <c:v>10</c:v>
                </c:pt>
                <c:pt idx="17">
                  <c:v>120</c:v>
                </c:pt>
                <c:pt idx="18">
                  <c:v>70</c:v>
                </c:pt>
                <c:pt idx="19">
                  <c:v>10</c:v>
                </c:pt>
                <c:pt idx="20">
                  <c:v>80</c:v>
                </c:pt>
                <c:pt idx="21">
                  <c:v>100</c:v>
                </c:pt>
                <c:pt idx="22">
                  <c:v>40</c:v>
                </c:pt>
                <c:pt idx="23">
                  <c:v>10</c:v>
                </c:pt>
                <c:pt idx="24">
                  <c:v>120</c:v>
                </c:pt>
                <c:pt idx="25">
                  <c:v>100</c:v>
                </c:pt>
                <c:pt idx="26">
                  <c:v>70</c:v>
                </c:pt>
                <c:pt idx="27">
                  <c:v>10</c:v>
                </c:pt>
                <c:pt idx="28">
                  <c:v>40</c:v>
                </c:pt>
                <c:pt idx="29">
                  <c:v>60</c:v>
                </c:pt>
                <c:pt idx="30">
                  <c:v>40</c:v>
                </c:pt>
                <c:pt idx="31">
                  <c:v>110</c:v>
                </c:pt>
              </c:numCache>
            </c:numRef>
          </c:cat>
          <c:val>
            <c:numRef>
              <c:f>'渋滞長(1)'!$W$15:$W$46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'渋滞長(1)'!$V$15:$V$46</c:f>
              <c:numCache>
                <c:formatCode>#,##0_ </c:formatCode>
                <c:ptCount val="32"/>
                <c:pt idx="0">
                  <c:v>100</c:v>
                </c:pt>
                <c:pt idx="1">
                  <c:v>20</c:v>
                </c:pt>
                <c:pt idx="2">
                  <c:v>80</c:v>
                </c:pt>
                <c:pt idx="3">
                  <c:v>20</c:v>
                </c:pt>
                <c:pt idx="4">
                  <c:v>80</c:v>
                </c:pt>
                <c:pt idx="5">
                  <c:v>120</c:v>
                </c:pt>
                <c:pt idx="6">
                  <c:v>140</c:v>
                </c:pt>
                <c:pt idx="7">
                  <c:v>70</c:v>
                </c:pt>
                <c:pt idx="8">
                  <c:v>110</c:v>
                </c:pt>
                <c:pt idx="9">
                  <c:v>120</c:v>
                </c:pt>
                <c:pt idx="10">
                  <c:v>50</c:v>
                </c:pt>
                <c:pt idx="11">
                  <c:v>40</c:v>
                </c:pt>
                <c:pt idx="12">
                  <c:v>110</c:v>
                </c:pt>
                <c:pt idx="13">
                  <c:v>120</c:v>
                </c:pt>
                <c:pt idx="14">
                  <c:v>40</c:v>
                </c:pt>
                <c:pt idx="15">
                  <c:v>50</c:v>
                </c:pt>
                <c:pt idx="16">
                  <c:v>10</c:v>
                </c:pt>
                <c:pt idx="17">
                  <c:v>120</c:v>
                </c:pt>
                <c:pt idx="18">
                  <c:v>70</c:v>
                </c:pt>
                <c:pt idx="19">
                  <c:v>10</c:v>
                </c:pt>
                <c:pt idx="20">
                  <c:v>80</c:v>
                </c:pt>
                <c:pt idx="21">
                  <c:v>100</c:v>
                </c:pt>
                <c:pt idx="22">
                  <c:v>40</c:v>
                </c:pt>
                <c:pt idx="23">
                  <c:v>10</c:v>
                </c:pt>
                <c:pt idx="24">
                  <c:v>120</c:v>
                </c:pt>
                <c:pt idx="25">
                  <c:v>100</c:v>
                </c:pt>
                <c:pt idx="26">
                  <c:v>70</c:v>
                </c:pt>
                <c:pt idx="27">
                  <c:v>10</c:v>
                </c:pt>
                <c:pt idx="28">
                  <c:v>40</c:v>
                </c:pt>
                <c:pt idx="29">
                  <c:v>60</c:v>
                </c:pt>
                <c:pt idx="30">
                  <c:v>40</c:v>
                </c:pt>
                <c:pt idx="31">
                  <c:v>110</c:v>
                </c:pt>
              </c:numCache>
            </c:numRef>
          </c:cat>
          <c:val>
            <c:numRef>
              <c:f>'渋滞長(1)'!$X$15:$X$46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385472"/>
        <c:axId val="113387008"/>
      </c:barChart>
      <c:catAx>
        <c:axId val="113385472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387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3387008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385472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'渋滞長(1)'!$E$15:$E$46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</c:v>
                </c:pt>
                <c:pt idx="8">
                  <c:v>30</c:v>
                </c:pt>
                <c:pt idx="9">
                  <c:v>10</c:v>
                </c:pt>
                <c:pt idx="10">
                  <c:v>100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'渋滞長(1)'!$V$15:$V$46</c:f>
              <c:numCache>
                <c:formatCode>#,##0_ </c:formatCode>
                <c:ptCount val="32"/>
                <c:pt idx="0">
                  <c:v>100</c:v>
                </c:pt>
                <c:pt idx="1">
                  <c:v>20</c:v>
                </c:pt>
                <c:pt idx="2">
                  <c:v>80</c:v>
                </c:pt>
                <c:pt idx="3">
                  <c:v>20</c:v>
                </c:pt>
                <c:pt idx="4">
                  <c:v>80</c:v>
                </c:pt>
                <c:pt idx="5">
                  <c:v>120</c:v>
                </c:pt>
                <c:pt idx="6">
                  <c:v>140</c:v>
                </c:pt>
                <c:pt idx="7">
                  <c:v>70</c:v>
                </c:pt>
                <c:pt idx="8">
                  <c:v>110</c:v>
                </c:pt>
                <c:pt idx="9">
                  <c:v>120</c:v>
                </c:pt>
                <c:pt idx="10">
                  <c:v>50</c:v>
                </c:pt>
                <c:pt idx="11">
                  <c:v>40</c:v>
                </c:pt>
                <c:pt idx="12">
                  <c:v>110</c:v>
                </c:pt>
                <c:pt idx="13">
                  <c:v>120</c:v>
                </c:pt>
                <c:pt idx="14">
                  <c:v>40</c:v>
                </c:pt>
                <c:pt idx="15">
                  <c:v>50</c:v>
                </c:pt>
                <c:pt idx="16">
                  <c:v>10</c:v>
                </c:pt>
                <c:pt idx="17">
                  <c:v>120</c:v>
                </c:pt>
                <c:pt idx="18">
                  <c:v>70</c:v>
                </c:pt>
                <c:pt idx="19">
                  <c:v>10</c:v>
                </c:pt>
                <c:pt idx="20">
                  <c:v>80</c:v>
                </c:pt>
                <c:pt idx="21">
                  <c:v>100</c:v>
                </c:pt>
                <c:pt idx="22">
                  <c:v>40</c:v>
                </c:pt>
                <c:pt idx="23">
                  <c:v>10</c:v>
                </c:pt>
                <c:pt idx="24">
                  <c:v>120</c:v>
                </c:pt>
                <c:pt idx="25">
                  <c:v>100</c:v>
                </c:pt>
                <c:pt idx="26">
                  <c:v>70</c:v>
                </c:pt>
                <c:pt idx="27">
                  <c:v>10</c:v>
                </c:pt>
                <c:pt idx="28">
                  <c:v>40</c:v>
                </c:pt>
                <c:pt idx="29">
                  <c:v>60</c:v>
                </c:pt>
                <c:pt idx="30">
                  <c:v>40</c:v>
                </c:pt>
                <c:pt idx="31">
                  <c:v>110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3442176"/>
        <c:axId val="11423488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'渋滞長(1)'!$F$15:$F$46</c:f>
              <c:numCache>
                <c:formatCode>[m]:ss</c:formatCode>
                <c:ptCount val="32"/>
                <c:pt idx="0">
                  <c:v>2.4305555555555555E-4</c:v>
                </c:pt>
                <c:pt idx="1">
                  <c:v>1.0416666666666667E-4</c:v>
                </c:pt>
                <c:pt idx="2">
                  <c:v>1.1574074074074075E-4</c:v>
                </c:pt>
                <c:pt idx="3">
                  <c:v>1.273148148148148E-4</c:v>
                </c:pt>
                <c:pt idx="4">
                  <c:v>2.3148148148148149E-4</c:v>
                </c:pt>
                <c:pt idx="5">
                  <c:v>2.0833333333333335E-4</c:v>
                </c:pt>
                <c:pt idx="6">
                  <c:v>3.0092592592592595E-4</c:v>
                </c:pt>
                <c:pt idx="7">
                  <c:v>7.9861111111111116E-4</c:v>
                </c:pt>
                <c:pt idx="8">
                  <c:v>7.8703703703703705E-4</c:v>
                </c:pt>
                <c:pt idx="9">
                  <c:v>7.1759259259259259E-4</c:v>
                </c:pt>
                <c:pt idx="10">
                  <c:v>9.1435185185185185E-4</c:v>
                </c:pt>
                <c:pt idx="11">
                  <c:v>1.273148148148148E-4</c:v>
                </c:pt>
                <c:pt idx="12">
                  <c:v>3.0092592592592595E-4</c:v>
                </c:pt>
                <c:pt idx="13">
                  <c:v>3.2407407407407406E-4</c:v>
                </c:pt>
                <c:pt idx="14">
                  <c:v>1.0416666666666667E-4</c:v>
                </c:pt>
                <c:pt idx="15">
                  <c:v>2.3148148148148149E-4</c:v>
                </c:pt>
                <c:pt idx="16">
                  <c:v>3.4722222222222222E-5</c:v>
                </c:pt>
                <c:pt idx="17">
                  <c:v>2.6620370370370372E-4</c:v>
                </c:pt>
                <c:pt idx="18">
                  <c:v>2.8935185185185184E-4</c:v>
                </c:pt>
                <c:pt idx="19">
                  <c:v>6.9444444444444444E-5</c:v>
                </c:pt>
                <c:pt idx="20">
                  <c:v>3.1250000000000001E-4</c:v>
                </c:pt>
                <c:pt idx="21">
                  <c:v>3.4722222222222224E-4</c:v>
                </c:pt>
                <c:pt idx="22">
                  <c:v>1.7361111111111112E-4</c:v>
                </c:pt>
                <c:pt idx="23">
                  <c:v>5.7870370370370373E-5</c:v>
                </c:pt>
                <c:pt idx="24">
                  <c:v>2.6620370370370372E-4</c:v>
                </c:pt>
                <c:pt idx="25">
                  <c:v>3.0092592592592595E-4</c:v>
                </c:pt>
                <c:pt idx="26">
                  <c:v>1.3888888888888889E-4</c:v>
                </c:pt>
                <c:pt idx="27">
                  <c:v>5.7870370370370373E-5</c:v>
                </c:pt>
                <c:pt idx="28">
                  <c:v>1.5046296296296297E-4</c:v>
                </c:pt>
                <c:pt idx="29">
                  <c:v>2.0833333333333335E-4</c:v>
                </c:pt>
                <c:pt idx="30">
                  <c:v>3.5879629629629629E-4</c:v>
                </c:pt>
                <c:pt idx="31">
                  <c:v>2.6620370370370372E-4</c:v>
                </c:pt>
              </c:numCache>
            </c:numRef>
          </c:xVal>
          <c:yVal>
            <c:numRef>
              <c:f>'渋滞長(1)'!$U$15:$U$46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36800"/>
        <c:axId val="114251264"/>
      </c:scatterChart>
      <c:catAx>
        <c:axId val="113442176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234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234880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442176"/>
        <c:crosses val="autoZero"/>
        <c:crossBetween val="between"/>
        <c:majorUnit val="100"/>
      </c:valAx>
      <c:valAx>
        <c:axId val="114236800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251264"/>
        <c:crosses val="max"/>
        <c:crossBetween val="midCat"/>
        <c:majorUnit val="3.4722222222222199E-3"/>
      </c:valAx>
      <c:valAx>
        <c:axId val="114251264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23680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285568"/>
        <c:axId val="11429184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3760"/>
        <c:axId val="114295936"/>
      </c:scatterChart>
      <c:catAx>
        <c:axId val="11428556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29184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29184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285568"/>
        <c:crosses val="autoZero"/>
        <c:crossBetween val="between"/>
        <c:majorUnit val="200"/>
      </c:valAx>
      <c:valAx>
        <c:axId val="11429376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295936"/>
        <c:crosses val="max"/>
        <c:crossBetween val="midCat"/>
        <c:majorUnit val="3.4722222222222225E-3"/>
      </c:valAx>
      <c:valAx>
        <c:axId val="114295936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29376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326144"/>
        <c:axId val="11433241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34336"/>
        <c:axId val="114340608"/>
      </c:scatterChart>
      <c:catAx>
        <c:axId val="11432614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33241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33241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326144"/>
        <c:crosses val="autoZero"/>
        <c:crossBetween val="between"/>
        <c:majorUnit val="200"/>
      </c:valAx>
      <c:valAx>
        <c:axId val="114334336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340608"/>
        <c:crosses val="max"/>
        <c:crossBetween val="midCat"/>
        <c:majorUnit val="3.4722222222222225E-3"/>
      </c:valAx>
      <c:valAx>
        <c:axId val="11434060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33433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'自動車変動図(1)'!$J$105:$J$116</c:f>
              <c:numCache>
                <c:formatCode>General</c:formatCode>
                <c:ptCount val="12"/>
                <c:pt idx="0">
                  <c:v>5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  <c:pt idx="5">
                  <c:v>4</c:v>
                </c:pt>
                <c:pt idx="6">
                  <c:v>12</c:v>
                </c:pt>
                <c:pt idx="7">
                  <c:v>10</c:v>
                </c:pt>
                <c:pt idx="8">
                  <c:v>10</c:v>
                </c:pt>
                <c:pt idx="9">
                  <c:v>9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'自動車変動図(1)'!$I$104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'自動車変動図(1)'!$I$105:$I$116</c:f>
              <c:numCache>
                <c:formatCode>General</c:formatCode>
                <c:ptCount val="12"/>
                <c:pt idx="0">
                  <c:v>126</c:v>
                </c:pt>
                <c:pt idx="1">
                  <c:v>165</c:v>
                </c:pt>
                <c:pt idx="2">
                  <c:v>130</c:v>
                </c:pt>
                <c:pt idx="3">
                  <c:v>104</c:v>
                </c:pt>
                <c:pt idx="4">
                  <c:v>137</c:v>
                </c:pt>
                <c:pt idx="5">
                  <c:v>139</c:v>
                </c:pt>
                <c:pt idx="6">
                  <c:v>155</c:v>
                </c:pt>
                <c:pt idx="7">
                  <c:v>148</c:v>
                </c:pt>
                <c:pt idx="8">
                  <c:v>163</c:v>
                </c:pt>
                <c:pt idx="9">
                  <c:v>162</c:v>
                </c:pt>
                <c:pt idx="10">
                  <c:v>208</c:v>
                </c:pt>
                <c:pt idx="11">
                  <c:v>185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014848"/>
        <c:axId val="112016768"/>
      </c:barChart>
      <c:lineChart>
        <c:grouping val="stacked"/>
        <c:varyColors val="0"/>
        <c:ser>
          <c:idx val="3"/>
          <c:order val="2"/>
          <c:tx>
            <c:strRef>
              <c:f>'自動車変動図(1)'!$L$104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'自動車変動図(1)'!$L$105:$L$116</c:f>
              <c:numCache>
                <c:formatCode>0.0_ </c:formatCode>
                <c:ptCount val="12"/>
                <c:pt idx="0">
                  <c:v>3.8</c:v>
                </c:pt>
                <c:pt idx="1">
                  <c:v>6.3</c:v>
                </c:pt>
                <c:pt idx="2">
                  <c:v>6.5</c:v>
                </c:pt>
                <c:pt idx="3">
                  <c:v>8</c:v>
                </c:pt>
                <c:pt idx="4">
                  <c:v>4.9000000000000004</c:v>
                </c:pt>
                <c:pt idx="5">
                  <c:v>2.8</c:v>
                </c:pt>
                <c:pt idx="6">
                  <c:v>7.2</c:v>
                </c:pt>
                <c:pt idx="7">
                  <c:v>6.3</c:v>
                </c:pt>
                <c:pt idx="8">
                  <c:v>5.8</c:v>
                </c:pt>
                <c:pt idx="9">
                  <c:v>5.3</c:v>
                </c:pt>
                <c:pt idx="10">
                  <c:v>2.2999999999999998</c:v>
                </c:pt>
                <c:pt idx="11">
                  <c:v>1.1000000000000001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26752"/>
        <c:axId val="112028288"/>
      </c:lineChart>
      <c:catAx>
        <c:axId val="11201484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167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01676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14848"/>
        <c:crosses val="autoZero"/>
        <c:crossBetween val="between"/>
        <c:majorUnit val="1000"/>
        <c:minorUnit val="50"/>
      </c:valAx>
      <c:catAx>
        <c:axId val="11202675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028288"/>
        <c:crosses val="autoZero"/>
        <c:auto val="1"/>
        <c:lblAlgn val="ctr"/>
        <c:lblOffset val="100"/>
        <c:noMultiLvlLbl val="0"/>
      </c:catAx>
      <c:valAx>
        <c:axId val="11202828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2675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501888"/>
        <c:axId val="11451225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514176"/>
        <c:axId val="114516352"/>
      </c:scatterChart>
      <c:catAx>
        <c:axId val="1145018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51225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51225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501888"/>
        <c:crosses val="autoZero"/>
        <c:crossBetween val="between"/>
        <c:majorUnit val="200"/>
      </c:valAx>
      <c:valAx>
        <c:axId val="114514176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516352"/>
        <c:crosses val="max"/>
        <c:crossBetween val="midCat"/>
        <c:majorUnit val="3.4722222222222225E-3"/>
      </c:valAx>
      <c:valAx>
        <c:axId val="11451635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51417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'渋滞長(2)'!$V$15:$V$46</c:f>
              <c:numCache>
                <c:formatCode>#,##0_ </c:formatCode>
                <c:ptCount val="32"/>
                <c:pt idx="0">
                  <c:v>80</c:v>
                </c:pt>
                <c:pt idx="1">
                  <c:v>60</c:v>
                </c:pt>
                <c:pt idx="2">
                  <c:v>100</c:v>
                </c:pt>
                <c:pt idx="3">
                  <c:v>55</c:v>
                </c:pt>
                <c:pt idx="4">
                  <c:v>90</c:v>
                </c:pt>
                <c:pt idx="5">
                  <c:v>95</c:v>
                </c:pt>
                <c:pt idx="6">
                  <c:v>75</c:v>
                </c:pt>
                <c:pt idx="7">
                  <c:v>95</c:v>
                </c:pt>
                <c:pt idx="8">
                  <c:v>85</c:v>
                </c:pt>
                <c:pt idx="9">
                  <c:v>70</c:v>
                </c:pt>
                <c:pt idx="10">
                  <c:v>60</c:v>
                </c:pt>
                <c:pt idx="11">
                  <c:v>50</c:v>
                </c:pt>
                <c:pt idx="12">
                  <c:v>30</c:v>
                </c:pt>
                <c:pt idx="13">
                  <c:v>20</c:v>
                </c:pt>
                <c:pt idx="14">
                  <c:v>35</c:v>
                </c:pt>
                <c:pt idx="15">
                  <c:v>40</c:v>
                </c:pt>
                <c:pt idx="16">
                  <c:v>35</c:v>
                </c:pt>
                <c:pt idx="17">
                  <c:v>20</c:v>
                </c:pt>
                <c:pt idx="18">
                  <c:v>35</c:v>
                </c:pt>
                <c:pt idx="19">
                  <c:v>30</c:v>
                </c:pt>
                <c:pt idx="20">
                  <c:v>45</c:v>
                </c:pt>
                <c:pt idx="21">
                  <c:v>110</c:v>
                </c:pt>
                <c:pt idx="22">
                  <c:v>90</c:v>
                </c:pt>
                <c:pt idx="23">
                  <c:v>90</c:v>
                </c:pt>
                <c:pt idx="24">
                  <c:v>95</c:v>
                </c:pt>
                <c:pt idx="25">
                  <c:v>90</c:v>
                </c:pt>
                <c:pt idx="26">
                  <c:v>100</c:v>
                </c:pt>
                <c:pt idx="27">
                  <c:v>95</c:v>
                </c:pt>
                <c:pt idx="28">
                  <c:v>110</c:v>
                </c:pt>
                <c:pt idx="29">
                  <c:v>65</c:v>
                </c:pt>
                <c:pt idx="30">
                  <c:v>115</c:v>
                </c:pt>
                <c:pt idx="31">
                  <c:v>90</c:v>
                </c:pt>
              </c:numCache>
            </c:numRef>
          </c:cat>
          <c:val>
            <c:numRef>
              <c:f>'渋滞長(2)'!$W$15:$W$46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'渋滞長(2)'!$V$15:$V$46</c:f>
              <c:numCache>
                <c:formatCode>#,##0_ </c:formatCode>
                <c:ptCount val="32"/>
                <c:pt idx="0">
                  <c:v>80</c:v>
                </c:pt>
                <c:pt idx="1">
                  <c:v>60</c:v>
                </c:pt>
                <c:pt idx="2">
                  <c:v>100</c:v>
                </c:pt>
                <c:pt idx="3">
                  <c:v>55</c:v>
                </c:pt>
                <c:pt idx="4">
                  <c:v>90</c:v>
                </c:pt>
                <c:pt idx="5">
                  <c:v>95</c:v>
                </c:pt>
                <c:pt idx="6">
                  <c:v>75</c:v>
                </c:pt>
                <c:pt idx="7">
                  <c:v>95</c:v>
                </c:pt>
                <c:pt idx="8">
                  <c:v>85</c:v>
                </c:pt>
                <c:pt idx="9">
                  <c:v>70</c:v>
                </c:pt>
                <c:pt idx="10">
                  <c:v>60</c:v>
                </c:pt>
                <c:pt idx="11">
                  <c:v>50</c:v>
                </c:pt>
                <c:pt idx="12">
                  <c:v>30</c:v>
                </c:pt>
                <c:pt idx="13">
                  <c:v>20</c:v>
                </c:pt>
                <c:pt idx="14">
                  <c:v>35</c:v>
                </c:pt>
                <c:pt idx="15">
                  <c:v>40</c:v>
                </c:pt>
                <c:pt idx="16">
                  <c:v>35</c:v>
                </c:pt>
                <c:pt idx="17">
                  <c:v>20</c:v>
                </c:pt>
                <c:pt idx="18">
                  <c:v>35</c:v>
                </c:pt>
                <c:pt idx="19">
                  <c:v>30</c:v>
                </c:pt>
                <c:pt idx="20">
                  <c:v>45</c:v>
                </c:pt>
                <c:pt idx="21">
                  <c:v>110</c:v>
                </c:pt>
                <c:pt idx="22">
                  <c:v>90</c:v>
                </c:pt>
                <c:pt idx="23">
                  <c:v>90</c:v>
                </c:pt>
                <c:pt idx="24">
                  <c:v>95</c:v>
                </c:pt>
                <c:pt idx="25">
                  <c:v>90</c:v>
                </c:pt>
                <c:pt idx="26">
                  <c:v>100</c:v>
                </c:pt>
                <c:pt idx="27">
                  <c:v>95</c:v>
                </c:pt>
                <c:pt idx="28">
                  <c:v>110</c:v>
                </c:pt>
                <c:pt idx="29">
                  <c:v>65</c:v>
                </c:pt>
                <c:pt idx="30">
                  <c:v>115</c:v>
                </c:pt>
                <c:pt idx="31">
                  <c:v>90</c:v>
                </c:pt>
              </c:numCache>
            </c:numRef>
          </c:cat>
          <c:val>
            <c:numRef>
              <c:f>'渋滞長(2)'!$X$15:$X$46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434048"/>
        <c:axId val="114435584"/>
      </c:barChart>
      <c:catAx>
        <c:axId val="114434048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435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435584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434048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'渋滞長(2)'!$E$15:$E$46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</c:v>
                </c:pt>
                <c:pt idx="18">
                  <c:v>15</c:v>
                </c:pt>
                <c:pt idx="19">
                  <c:v>0</c:v>
                </c:pt>
                <c:pt idx="20">
                  <c:v>0</c:v>
                </c:pt>
                <c:pt idx="21">
                  <c:v>10</c:v>
                </c:pt>
                <c:pt idx="22">
                  <c:v>45</c:v>
                </c:pt>
                <c:pt idx="23">
                  <c:v>35</c:v>
                </c:pt>
                <c:pt idx="24">
                  <c:v>0</c:v>
                </c:pt>
                <c:pt idx="25">
                  <c:v>20</c:v>
                </c:pt>
                <c:pt idx="26">
                  <c:v>0</c:v>
                </c:pt>
                <c:pt idx="27">
                  <c:v>35</c:v>
                </c:pt>
                <c:pt idx="28">
                  <c:v>0</c:v>
                </c:pt>
                <c:pt idx="29">
                  <c:v>40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'渋滞長(2)'!$V$15:$V$46</c:f>
              <c:numCache>
                <c:formatCode>#,##0_ </c:formatCode>
                <c:ptCount val="32"/>
                <c:pt idx="0">
                  <c:v>80</c:v>
                </c:pt>
                <c:pt idx="1">
                  <c:v>60</c:v>
                </c:pt>
                <c:pt idx="2">
                  <c:v>100</c:v>
                </c:pt>
                <c:pt idx="3">
                  <c:v>55</c:v>
                </c:pt>
                <c:pt idx="4">
                  <c:v>90</c:v>
                </c:pt>
                <c:pt idx="5">
                  <c:v>95</c:v>
                </c:pt>
                <c:pt idx="6">
                  <c:v>75</c:v>
                </c:pt>
                <c:pt idx="7">
                  <c:v>95</c:v>
                </c:pt>
                <c:pt idx="8">
                  <c:v>85</c:v>
                </c:pt>
                <c:pt idx="9">
                  <c:v>70</c:v>
                </c:pt>
                <c:pt idx="10">
                  <c:v>60</c:v>
                </c:pt>
                <c:pt idx="11">
                  <c:v>50</c:v>
                </c:pt>
                <c:pt idx="12">
                  <c:v>30</c:v>
                </c:pt>
                <c:pt idx="13">
                  <c:v>20</c:v>
                </c:pt>
                <c:pt idx="14">
                  <c:v>35</c:v>
                </c:pt>
                <c:pt idx="15">
                  <c:v>40</c:v>
                </c:pt>
                <c:pt idx="16">
                  <c:v>35</c:v>
                </c:pt>
                <c:pt idx="17">
                  <c:v>20</c:v>
                </c:pt>
                <c:pt idx="18">
                  <c:v>35</c:v>
                </c:pt>
                <c:pt idx="19">
                  <c:v>30</c:v>
                </c:pt>
                <c:pt idx="20">
                  <c:v>45</c:v>
                </c:pt>
                <c:pt idx="21">
                  <c:v>110</c:v>
                </c:pt>
                <c:pt idx="22">
                  <c:v>90</c:v>
                </c:pt>
                <c:pt idx="23">
                  <c:v>90</c:v>
                </c:pt>
                <c:pt idx="24">
                  <c:v>95</c:v>
                </c:pt>
                <c:pt idx="25">
                  <c:v>90</c:v>
                </c:pt>
                <c:pt idx="26">
                  <c:v>100</c:v>
                </c:pt>
                <c:pt idx="27">
                  <c:v>95</c:v>
                </c:pt>
                <c:pt idx="28">
                  <c:v>110</c:v>
                </c:pt>
                <c:pt idx="29">
                  <c:v>65</c:v>
                </c:pt>
                <c:pt idx="30">
                  <c:v>115</c:v>
                </c:pt>
                <c:pt idx="31">
                  <c:v>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474368"/>
        <c:axId val="11448883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'渋滞長(2)'!$F$15:$F$46</c:f>
              <c:numCache>
                <c:formatCode>[m]:ss</c:formatCode>
                <c:ptCount val="32"/>
                <c:pt idx="0">
                  <c:v>7.0601851851851858E-4</c:v>
                </c:pt>
                <c:pt idx="1">
                  <c:v>4.9768518518518521E-4</c:v>
                </c:pt>
                <c:pt idx="2">
                  <c:v>7.8703703703703705E-4</c:v>
                </c:pt>
                <c:pt idx="3">
                  <c:v>6.134259259259259E-4</c:v>
                </c:pt>
                <c:pt idx="4">
                  <c:v>1.5509259259259261E-3</c:v>
                </c:pt>
                <c:pt idx="5">
                  <c:v>8.449074074074075E-4</c:v>
                </c:pt>
                <c:pt idx="6">
                  <c:v>6.8287037037037036E-4</c:v>
                </c:pt>
                <c:pt idx="7">
                  <c:v>1.0532407407407409E-3</c:v>
                </c:pt>
                <c:pt idx="8">
                  <c:v>5.3240740740740744E-4</c:v>
                </c:pt>
                <c:pt idx="9">
                  <c:v>3.3564814814814812E-4</c:v>
                </c:pt>
                <c:pt idx="10">
                  <c:v>2.7777777777777778E-4</c:v>
                </c:pt>
                <c:pt idx="11">
                  <c:v>1.0763888888888889E-3</c:v>
                </c:pt>
                <c:pt idx="12">
                  <c:v>4.2824074074074075E-4</c:v>
                </c:pt>
                <c:pt idx="13">
                  <c:v>1.8518518518518518E-4</c:v>
                </c:pt>
                <c:pt idx="14">
                  <c:v>3.8194444444444446E-4</c:v>
                </c:pt>
                <c:pt idx="15">
                  <c:v>4.3981481481481481E-4</c:v>
                </c:pt>
                <c:pt idx="16">
                  <c:v>2.5462962962962961E-4</c:v>
                </c:pt>
                <c:pt idx="17">
                  <c:v>8.6805555555555562E-4</c:v>
                </c:pt>
                <c:pt idx="18">
                  <c:v>1.0648148148148149E-3</c:v>
                </c:pt>
                <c:pt idx="19">
                  <c:v>3.4722222222222224E-4</c:v>
                </c:pt>
                <c:pt idx="20">
                  <c:v>4.0509259259259258E-4</c:v>
                </c:pt>
                <c:pt idx="21">
                  <c:v>1.1689814814814816E-3</c:v>
                </c:pt>
                <c:pt idx="22">
                  <c:v>1.3078703703703703E-3</c:v>
                </c:pt>
                <c:pt idx="23">
                  <c:v>1.0648148148148149E-3</c:v>
                </c:pt>
                <c:pt idx="24">
                  <c:v>5.5555555555555556E-4</c:v>
                </c:pt>
                <c:pt idx="25">
                  <c:v>1.1342592592592593E-3</c:v>
                </c:pt>
                <c:pt idx="26">
                  <c:v>6.4814814814814813E-4</c:v>
                </c:pt>
                <c:pt idx="27">
                  <c:v>1.3310185185185187E-3</c:v>
                </c:pt>
                <c:pt idx="28">
                  <c:v>4.5138888888888887E-4</c:v>
                </c:pt>
                <c:pt idx="29">
                  <c:v>1.2152777777777778E-3</c:v>
                </c:pt>
                <c:pt idx="30">
                  <c:v>5.9027777777777778E-4</c:v>
                </c:pt>
                <c:pt idx="31">
                  <c:v>4.861111111111111E-4</c:v>
                </c:pt>
              </c:numCache>
            </c:numRef>
          </c:xVal>
          <c:yVal>
            <c:numRef>
              <c:f>'渋滞長(2)'!$U$15:$U$46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90752"/>
        <c:axId val="114038272"/>
      </c:scatterChart>
      <c:catAx>
        <c:axId val="11447436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488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488832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474368"/>
        <c:crosses val="autoZero"/>
        <c:crossBetween val="between"/>
        <c:majorUnit val="100"/>
      </c:valAx>
      <c:valAx>
        <c:axId val="114490752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038272"/>
        <c:crosses val="max"/>
        <c:crossBetween val="midCat"/>
        <c:majorUnit val="3.4722222222222199E-3"/>
      </c:valAx>
      <c:valAx>
        <c:axId val="11403827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49075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084864"/>
        <c:axId val="11408704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088960"/>
        <c:axId val="114091136"/>
      </c:scatterChart>
      <c:catAx>
        <c:axId val="11408486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08704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08704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084864"/>
        <c:crosses val="autoZero"/>
        <c:crossBetween val="between"/>
        <c:majorUnit val="200"/>
      </c:valAx>
      <c:valAx>
        <c:axId val="11408896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091136"/>
        <c:crosses val="max"/>
        <c:crossBetween val="midCat"/>
        <c:majorUnit val="3.4722222222222225E-3"/>
      </c:valAx>
      <c:valAx>
        <c:axId val="114091136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08896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117248"/>
        <c:axId val="11412761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129536"/>
        <c:axId val="114135808"/>
      </c:scatterChart>
      <c:catAx>
        <c:axId val="11411724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12761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12761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117248"/>
        <c:crosses val="autoZero"/>
        <c:crossBetween val="between"/>
        <c:majorUnit val="200"/>
      </c:valAx>
      <c:valAx>
        <c:axId val="114129536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135808"/>
        <c:crosses val="max"/>
        <c:crossBetween val="midCat"/>
        <c:majorUnit val="3.4722222222222225E-3"/>
      </c:valAx>
      <c:valAx>
        <c:axId val="11413580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12953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907392"/>
        <c:axId val="11490956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911488"/>
        <c:axId val="114913664"/>
      </c:scatterChart>
      <c:catAx>
        <c:axId val="1149073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90956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909568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907392"/>
        <c:crosses val="autoZero"/>
        <c:crossBetween val="between"/>
        <c:majorUnit val="200"/>
      </c:valAx>
      <c:valAx>
        <c:axId val="11491148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913664"/>
        <c:crosses val="max"/>
        <c:crossBetween val="midCat"/>
        <c:majorUnit val="3.4722222222222225E-3"/>
      </c:valAx>
      <c:valAx>
        <c:axId val="11491366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91148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'自動車変動図(1)'!$J$121:$J$132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8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'自動車変動図(1)'!$I$120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'自動車変動図(1)'!$I$121:$I$132</c:f>
              <c:numCache>
                <c:formatCode>General</c:formatCode>
                <c:ptCount val="12"/>
                <c:pt idx="0">
                  <c:v>89</c:v>
                </c:pt>
                <c:pt idx="1">
                  <c:v>85</c:v>
                </c:pt>
                <c:pt idx="2">
                  <c:v>84</c:v>
                </c:pt>
                <c:pt idx="3">
                  <c:v>77</c:v>
                </c:pt>
                <c:pt idx="4">
                  <c:v>87</c:v>
                </c:pt>
                <c:pt idx="5">
                  <c:v>83</c:v>
                </c:pt>
                <c:pt idx="6">
                  <c:v>56</c:v>
                </c:pt>
                <c:pt idx="7">
                  <c:v>79</c:v>
                </c:pt>
                <c:pt idx="8">
                  <c:v>68</c:v>
                </c:pt>
                <c:pt idx="9">
                  <c:v>104</c:v>
                </c:pt>
                <c:pt idx="10">
                  <c:v>86</c:v>
                </c:pt>
                <c:pt idx="11">
                  <c:v>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138496"/>
        <c:axId val="112140672"/>
      </c:barChart>
      <c:lineChart>
        <c:grouping val="stacked"/>
        <c:varyColors val="0"/>
        <c:ser>
          <c:idx val="3"/>
          <c:order val="2"/>
          <c:tx>
            <c:strRef>
              <c:f>'自動車変動図(1)'!$L$120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'自動車変動図(1)'!$L$121:$L$132</c:f>
              <c:numCache>
                <c:formatCode>0.0_ </c:formatCode>
                <c:ptCount val="12"/>
                <c:pt idx="0">
                  <c:v>2.2000000000000002</c:v>
                </c:pt>
                <c:pt idx="1">
                  <c:v>5.6</c:v>
                </c:pt>
                <c:pt idx="2">
                  <c:v>8.6999999999999993</c:v>
                </c:pt>
                <c:pt idx="3">
                  <c:v>4.9000000000000004</c:v>
                </c:pt>
                <c:pt idx="4">
                  <c:v>6.5</c:v>
                </c:pt>
                <c:pt idx="5">
                  <c:v>7.8</c:v>
                </c:pt>
                <c:pt idx="6">
                  <c:v>1.8</c:v>
                </c:pt>
                <c:pt idx="7">
                  <c:v>0</c:v>
                </c:pt>
                <c:pt idx="8">
                  <c:v>6.8</c:v>
                </c:pt>
                <c:pt idx="9">
                  <c:v>7.1</c:v>
                </c:pt>
                <c:pt idx="10">
                  <c:v>5.5</c:v>
                </c:pt>
                <c:pt idx="11">
                  <c:v>2.2000000000000002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42208"/>
        <c:axId val="112143744"/>
      </c:lineChart>
      <c:catAx>
        <c:axId val="11213849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140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14067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138496"/>
        <c:crosses val="autoZero"/>
        <c:crossBetween val="between"/>
        <c:majorUnit val="1000"/>
        <c:minorUnit val="50"/>
      </c:valAx>
      <c:catAx>
        <c:axId val="11214220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143744"/>
        <c:crosses val="autoZero"/>
        <c:auto val="1"/>
        <c:lblAlgn val="ctr"/>
        <c:lblOffset val="100"/>
        <c:noMultiLvlLbl val="0"/>
      </c:catAx>
      <c:valAx>
        <c:axId val="11214374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14220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'自動車変動図(2)'!$J$73:$J$84</c:f>
              <c:numCache>
                <c:formatCode>General</c:formatCode>
                <c:ptCount val="12"/>
                <c:pt idx="0">
                  <c:v>31</c:v>
                </c:pt>
                <c:pt idx="1">
                  <c:v>29</c:v>
                </c:pt>
                <c:pt idx="2">
                  <c:v>26</c:v>
                </c:pt>
                <c:pt idx="3">
                  <c:v>31</c:v>
                </c:pt>
                <c:pt idx="4">
                  <c:v>19</c:v>
                </c:pt>
                <c:pt idx="5">
                  <c:v>25</c:v>
                </c:pt>
                <c:pt idx="6">
                  <c:v>17</c:v>
                </c:pt>
                <c:pt idx="7">
                  <c:v>15</c:v>
                </c:pt>
                <c:pt idx="8">
                  <c:v>18</c:v>
                </c:pt>
                <c:pt idx="9">
                  <c:v>19</c:v>
                </c:pt>
                <c:pt idx="10">
                  <c:v>17</c:v>
                </c:pt>
                <c:pt idx="11">
                  <c:v>15</c:v>
                </c:pt>
              </c:numCache>
            </c:numRef>
          </c:val>
        </c:ser>
        <c:ser>
          <c:idx val="1"/>
          <c:order val="1"/>
          <c:tx>
            <c:strRef>
              <c:f>'自動車変動図(2)'!$I$72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'自動車変動図(2)'!$I$73:$I$84</c:f>
              <c:numCache>
                <c:formatCode>General</c:formatCode>
                <c:ptCount val="12"/>
                <c:pt idx="0">
                  <c:v>257</c:v>
                </c:pt>
                <c:pt idx="1">
                  <c:v>316</c:v>
                </c:pt>
                <c:pt idx="2">
                  <c:v>286</c:v>
                </c:pt>
                <c:pt idx="3">
                  <c:v>274</c:v>
                </c:pt>
                <c:pt idx="4">
                  <c:v>261</c:v>
                </c:pt>
                <c:pt idx="5">
                  <c:v>218</c:v>
                </c:pt>
                <c:pt idx="6">
                  <c:v>210</c:v>
                </c:pt>
                <c:pt idx="7">
                  <c:v>216</c:v>
                </c:pt>
                <c:pt idx="8">
                  <c:v>222</c:v>
                </c:pt>
                <c:pt idx="9">
                  <c:v>244</c:v>
                </c:pt>
                <c:pt idx="10">
                  <c:v>225</c:v>
                </c:pt>
                <c:pt idx="11">
                  <c:v>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048576"/>
        <c:axId val="111054848"/>
      </c:barChart>
      <c:lineChart>
        <c:grouping val="stacked"/>
        <c:varyColors val="0"/>
        <c:ser>
          <c:idx val="3"/>
          <c:order val="2"/>
          <c:tx>
            <c:strRef>
              <c:f>'自動車変動図(2)'!$L$72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'自動車変動図(2)'!$L$73:$L$84</c:f>
              <c:numCache>
                <c:formatCode>0.0_ </c:formatCode>
                <c:ptCount val="12"/>
                <c:pt idx="0">
                  <c:v>10.8</c:v>
                </c:pt>
                <c:pt idx="1">
                  <c:v>8.4</c:v>
                </c:pt>
                <c:pt idx="2">
                  <c:v>8.3000000000000007</c:v>
                </c:pt>
                <c:pt idx="3">
                  <c:v>10.199999999999999</c:v>
                </c:pt>
                <c:pt idx="4">
                  <c:v>6.8</c:v>
                </c:pt>
                <c:pt idx="5">
                  <c:v>10.3</c:v>
                </c:pt>
                <c:pt idx="6">
                  <c:v>7.5</c:v>
                </c:pt>
                <c:pt idx="7">
                  <c:v>6.5</c:v>
                </c:pt>
                <c:pt idx="8">
                  <c:v>7.5</c:v>
                </c:pt>
                <c:pt idx="9">
                  <c:v>7.2</c:v>
                </c:pt>
                <c:pt idx="10">
                  <c:v>7</c:v>
                </c:pt>
                <c:pt idx="11">
                  <c:v>7.7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56384"/>
        <c:axId val="111057920"/>
      </c:lineChart>
      <c:catAx>
        <c:axId val="11104857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0548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05484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048576"/>
        <c:crosses val="autoZero"/>
        <c:crossBetween val="between"/>
        <c:majorUnit val="1000"/>
        <c:minorUnit val="50"/>
      </c:valAx>
      <c:catAx>
        <c:axId val="11105638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057920"/>
        <c:crosses val="autoZero"/>
        <c:auto val="1"/>
        <c:lblAlgn val="ctr"/>
        <c:lblOffset val="100"/>
        <c:noMultiLvlLbl val="0"/>
      </c:catAx>
      <c:valAx>
        <c:axId val="11105792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05638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'自動車変動図(2)'!$J$89:$J$100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'自動車変動図(2)'!$I$88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'自動車変動図(2)'!$I$89:$I$100</c:f>
              <c:numCache>
                <c:formatCode>General</c:formatCode>
                <c:ptCount val="12"/>
                <c:pt idx="0">
                  <c:v>9</c:v>
                </c:pt>
                <c:pt idx="1">
                  <c:v>4</c:v>
                </c:pt>
                <c:pt idx="2">
                  <c:v>4</c:v>
                </c:pt>
                <c:pt idx="3">
                  <c:v>9</c:v>
                </c:pt>
                <c:pt idx="4">
                  <c:v>4</c:v>
                </c:pt>
                <c:pt idx="5">
                  <c:v>13</c:v>
                </c:pt>
                <c:pt idx="6">
                  <c:v>15</c:v>
                </c:pt>
                <c:pt idx="7">
                  <c:v>9</c:v>
                </c:pt>
                <c:pt idx="8">
                  <c:v>9</c:v>
                </c:pt>
                <c:pt idx="9">
                  <c:v>6</c:v>
                </c:pt>
                <c:pt idx="10">
                  <c:v>9</c:v>
                </c:pt>
                <c:pt idx="11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411328"/>
        <c:axId val="105413248"/>
      </c:barChart>
      <c:lineChart>
        <c:grouping val="stacked"/>
        <c:varyColors val="0"/>
        <c:ser>
          <c:idx val="3"/>
          <c:order val="2"/>
          <c:tx>
            <c:strRef>
              <c:f>'自動車変動図(2)'!$L$88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'自動車変動図(2)'!$L$89:$L$100</c:f>
              <c:numCache>
                <c:formatCode>0.0_ </c:formatCode>
                <c:ptCount val="12"/>
                <c:pt idx="0">
                  <c:v>0</c:v>
                </c:pt>
                <c:pt idx="1">
                  <c:v>33.299999999999997</c:v>
                </c:pt>
                <c:pt idx="2">
                  <c:v>33.299999999999997</c:v>
                </c:pt>
                <c:pt idx="3">
                  <c:v>0</c:v>
                </c:pt>
                <c:pt idx="4">
                  <c:v>33.299999999999997</c:v>
                </c:pt>
                <c:pt idx="5">
                  <c:v>13.3</c:v>
                </c:pt>
                <c:pt idx="6">
                  <c:v>6.3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15040"/>
        <c:axId val="105416576"/>
      </c:lineChart>
      <c:catAx>
        <c:axId val="10541132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413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541324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411328"/>
        <c:crosses val="autoZero"/>
        <c:crossBetween val="between"/>
        <c:majorUnit val="1000"/>
        <c:minorUnit val="50"/>
      </c:valAx>
      <c:catAx>
        <c:axId val="10541504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5416576"/>
        <c:crosses val="autoZero"/>
        <c:auto val="1"/>
        <c:lblAlgn val="ctr"/>
        <c:lblOffset val="100"/>
        <c:noMultiLvlLbl val="0"/>
      </c:catAx>
      <c:valAx>
        <c:axId val="10541657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41504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'自動車変動図(2)'!$J$105:$J$116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'自動車変動図(2)'!$I$104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'自動車変動図(2)'!$I$105:$I$116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9</c:v>
                </c:pt>
                <c:pt idx="4">
                  <c:v>8</c:v>
                </c:pt>
                <c:pt idx="5">
                  <c:v>12</c:v>
                </c:pt>
                <c:pt idx="6">
                  <c:v>6</c:v>
                </c:pt>
                <c:pt idx="7">
                  <c:v>10</c:v>
                </c:pt>
                <c:pt idx="8">
                  <c:v>11</c:v>
                </c:pt>
                <c:pt idx="9">
                  <c:v>14</c:v>
                </c:pt>
                <c:pt idx="10">
                  <c:v>13</c:v>
                </c:pt>
                <c:pt idx="1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434496"/>
        <c:axId val="111220224"/>
      </c:barChart>
      <c:lineChart>
        <c:grouping val="stacked"/>
        <c:varyColors val="0"/>
        <c:ser>
          <c:idx val="3"/>
          <c:order val="2"/>
          <c:tx>
            <c:strRef>
              <c:f>'自動車変動図(2)'!$L$104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'自動車変動図(2)'!$L$105:$L$116</c:f>
              <c:numCache>
                <c:formatCode>0.0_ </c:formatCode>
                <c:ptCount val="12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</c:v>
                </c:pt>
                <c:pt idx="7">
                  <c:v>9.1</c:v>
                </c:pt>
                <c:pt idx="8">
                  <c:v>15.4</c:v>
                </c:pt>
                <c:pt idx="9">
                  <c:v>6.7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1760"/>
        <c:axId val="111227648"/>
      </c:lineChart>
      <c:catAx>
        <c:axId val="10543449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2202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22022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434496"/>
        <c:crosses val="autoZero"/>
        <c:crossBetween val="between"/>
        <c:majorUnit val="1000"/>
        <c:minorUnit val="50"/>
      </c:valAx>
      <c:catAx>
        <c:axId val="11122176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227648"/>
        <c:crosses val="autoZero"/>
        <c:auto val="1"/>
        <c:lblAlgn val="ctr"/>
        <c:lblOffset val="100"/>
        <c:noMultiLvlLbl val="0"/>
      </c:catAx>
      <c:valAx>
        <c:axId val="11122764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22176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'自動車変動図(2)'!$J$121:$J$132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'自動車変動図(2)'!$I$120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'自動車変動図(2)'!$I$121:$I$132</c:f>
              <c:numCache>
                <c:formatCode>General</c:formatCode>
                <c:ptCount val="12"/>
                <c:pt idx="0">
                  <c:v>55</c:v>
                </c:pt>
                <c:pt idx="1">
                  <c:v>54</c:v>
                </c:pt>
                <c:pt idx="2">
                  <c:v>40</c:v>
                </c:pt>
                <c:pt idx="3">
                  <c:v>33</c:v>
                </c:pt>
                <c:pt idx="4">
                  <c:v>34</c:v>
                </c:pt>
                <c:pt idx="5">
                  <c:v>30</c:v>
                </c:pt>
                <c:pt idx="6">
                  <c:v>30</c:v>
                </c:pt>
                <c:pt idx="7">
                  <c:v>34</c:v>
                </c:pt>
                <c:pt idx="8">
                  <c:v>41</c:v>
                </c:pt>
                <c:pt idx="9">
                  <c:v>47</c:v>
                </c:pt>
                <c:pt idx="10">
                  <c:v>54</c:v>
                </c:pt>
                <c:pt idx="11">
                  <c:v>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260416"/>
        <c:axId val="111262336"/>
      </c:barChart>
      <c:lineChart>
        <c:grouping val="stacked"/>
        <c:varyColors val="0"/>
        <c:ser>
          <c:idx val="3"/>
          <c:order val="2"/>
          <c:tx>
            <c:strRef>
              <c:f>'自動車変動図(2)'!$L$120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'自動車変動図(2)'!$L$121:$L$132</c:f>
              <c:numCache>
                <c:formatCode>0.0_ </c:formatCode>
                <c:ptCount val="12"/>
                <c:pt idx="0">
                  <c:v>3.5</c:v>
                </c:pt>
                <c:pt idx="1">
                  <c:v>1.8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</c:v>
                </c:pt>
                <c:pt idx="6">
                  <c:v>6.3</c:v>
                </c:pt>
                <c:pt idx="7">
                  <c:v>2.9</c:v>
                </c:pt>
                <c:pt idx="8">
                  <c:v>2.4</c:v>
                </c:pt>
                <c:pt idx="9">
                  <c:v>0</c:v>
                </c:pt>
                <c:pt idx="10">
                  <c:v>10</c:v>
                </c:pt>
                <c:pt idx="11">
                  <c:v>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60160"/>
        <c:axId val="112461696"/>
      </c:lineChart>
      <c:catAx>
        <c:axId val="11126041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2623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26233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260416"/>
        <c:crosses val="autoZero"/>
        <c:crossBetween val="between"/>
        <c:majorUnit val="1000"/>
        <c:minorUnit val="50"/>
      </c:valAx>
      <c:catAx>
        <c:axId val="11246016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461696"/>
        <c:crosses val="autoZero"/>
        <c:auto val="1"/>
        <c:lblAlgn val="ctr"/>
        <c:lblOffset val="100"/>
        <c:noMultiLvlLbl val="0"/>
      </c:catAx>
      <c:valAx>
        <c:axId val="11246169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6016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'自動車変動図(3)'!$J$73:$J$84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'自動車変動図(3)'!$I$73:$I$84</c:f>
              <c:numCache>
                <c:formatCode>General</c:formatCode>
                <c:ptCount val="12"/>
                <c:pt idx="0">
                  <c:v>37</c:v>
                </c:pt>
                <c:pt idx="1">
                  <c:v>37</c:v>
                </c:pt>
                <c:pt idx="2">
                  <c:v>23</c:v>
                </c:pt>
                <c:pt idx="3">
                  <c:v>13</c:v>
                </c:pt>
                <c:pt idx="4">
                  <c:v>19</c:v>
                </c:pt>
                <c:pt idx="5">
                  <c:v>12</c:v>
                </c:pt>
                <c:pt idx="6">
                  <c:v>15</c:v>
                </c:pt>
                <c:pt idx="7">
                  <c:v>19</c:v>
                </c:pt>
                <c:pt idx="8">
                  <c:v>18</c:v>
                </c:pt>
                <c:pt idx="9">
                  <c:v>14</c:v>
                </c:pt>
                <c:pt idx="10">
                  <c:v>18</c:v>
                </c:pt>
                <c:pt idx="11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694208"/>
        <c:axId val="111696128"/>
      </c:barChart>
      <c:lineChart>
        <c:grouping val="stacked"/>
        <c:varyColors val="0"/>
        <c:ser>
          <c:idx val="3"/>
          <c:order val="2"/>
          <c:tx>
            <c:strRef>
              <c:f>'自動車変動図(3)'!$L$72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'自動車変動図(3)'!$L$73:$L$84</c:f>
              <c:numCache>
                <c:formatCode>0.0_ </c:formatCode>
                <c:ptCount val="12"/>
                <c:pt idx="0">
                  <c:v>5.0999999999999996</c:v>
                </c:pt>
                <c:pt idx="1">
                  <c:v>7.5</c:v>
                </c:pt>
                <c:pt idx="2">
                  <c:v>14.8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6.3</c:v>
                </c:pt>
                <c:pt idx="7">
                  <c:v>13.6</c:v>
                </c:pt>
                <c:pt idx="8">
                  <c:v>0</c:v>
                </c:pt>
                <c:pt idx="9">
                  <c:v>6.7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2016"/>
        <c:axId val="111703552"/>
      </c:lineChart>
      <c:catAx>
        <c:axId val="11169420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6961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69612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694208"/>
        <c:crosses val="autoZero"/>
        <c:crossBetween val="between"/>
        <c:majorUnit val="1000"/>
        <c:minorUnit val="50"/>
      </c:valAx>
      <c:catAx>
        <c:axId val="11170201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703552"/>
        <c:crosses val="autoZero"/>
        <c:auto val="1"/>
        <c:lblAlgn val="ctr"/>
        <c:lblOffset val="100"/>
        <c:noMultiLvlLbl val="0"/>
      </c:catAx>
      <c:valAx>
        <c:axId val="11170355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70201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4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8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12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16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0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4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6.emf"/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image" Target="../media/image7.emf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7.emf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675525</xdr:colOff>
      <xdr:row>28</xdr:row>
      <xdr:rowOff>45785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52400" cy="487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536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536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638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638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741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741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843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843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945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946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048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048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52</xdr:row>
      <xdr:rowOff>47625</xdr:rowOff>
    </xdr:to>
    <xdr:pic>
      <xdr:nvPicPr>
        <xdr:cNvPr id="37890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72200" cy="896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40</xdr:row>
      <xdr:rowOff>19050</xdr:rowOff>
    </xdr:to>
    <xdr:pic>
      <xdr:nvPicPr>
        <xdr:cNvPr id="36866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72200" cy="687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150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150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253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253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3379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3379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355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355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457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458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560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560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662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662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765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765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867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867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969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2970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3072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3072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3174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3174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3277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3277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76949</xdr:colOff>
      <xdr:row>8</xdr:row>
      <xdr:rowOff>183173</xdr:rowOff>
    </xdr:from>
    <xdr:to>
      <xdr:col>11</xdr:col>
      <xdr:colOff>704101</xdr:colOff>
      <xdr:row>23</xdr:row>
      <xdr:rowOff>230578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8399" y="1278548"/>
          <a:ext cx="7656602" cy="590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103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103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1033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1034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1035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333375</xdr:colOff>
      <xdr:row>15</xdr:row>
      <xdr:rowOff>114300</xdr:rowOff>
    </xdr:to>
    <xdr:pic>
      <xdr:nvPicPr>
        <xdr:cNvPr id="1036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622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2056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2057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2058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2059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2060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333375</xdr:colOff>
      <xdr:row>15</xdr:row>
      <xdr:rowOff>114300</xdr:rowOff>
    </xdr:to>
    <xdr:pic>
      <xdr:nvPicPr>
        <xdr:cNvPr id="2061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622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333375</xdr:colOff>
      <xdr:row>15</xdr:row>
      <xdr:rowOff>114300</xdr:rowOff>
    </xdr:to>
    <xdr:pic>
      <xdr:nvPicPr>
        <xdr:cNvPr id="2062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622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3080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3081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308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3083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3084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333375</xdr:colOff>
      <xdr:row>15</xdr:row>
      <xdr:rowOff>114300</xdr:rowOff>
    </xdr:to>
    <xdr:pic>
      <xdr:nvPicPr>
        <xdr:cNvPr id="3085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622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333375</xdr:colOff>
      <xdr:row>15</xdr:row>
      <xdr:rowOff>114300</xdr:rowOff>
    </xdr:to>
    <xdr:pic>
      <xdr:nvPicPr>
        <xdr:cNvPr id="3086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622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410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4105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4106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4107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4108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333375</xdr:colOff>
      <xdr:row>15</xdr:row>
      <xdr:rowOff>114300</xdr:rowOff>
    </xdr:to>
    <xdr:pic>
      <xdr:nvPicPr>
        <xdr:cNvPr id="4109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622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333375</xdr:colOff>
      <xdr:row>15</xdr:row>
      <xdr:rowOff>114300</xdr:rowOff>
    </xdr:to>
    <xdr:pic>
      <xdr:nvPicPr>
        <xdr:cNvPr id="4110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622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5128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5129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5130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5131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5132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333375</xdr:colOff>
      <xdr:row>15</xdr:row>
      <xdr:rowOff>114300</xdr:rowOff>
    </xdr:to>
    <xdr:pic>
      <xdr:nvPicPr>
        <xdr:cNvPr id="5133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622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333375</xdr:colOff>
      <xdr:row>15</xdr:row>
      <xdr:rowOff>114300</xdr:rowOff>
    </xdr:to>
    <xdr:pic>
      <xdr:nvPicPr>
        <xdr:cNvPr id="5134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622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615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615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615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615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6156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333375</xdr:colOff>
      <xdr:row>15</xdr:row>
      <xdr:rowOff>114300</xdr:rowOff>
    </xdr:to>
    <xdr:pic>
      <xdr:nvPicPr>
        <xdr:cNvPr id="6157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622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333375</xdr:colOff>
      <xdr:row>15</xdr:row>
      <xdr:rowOff>114300</xdr:rowOff>
    </xdr:to>
    <xdr:pic>
      <xdr:nvPicPr>
        <xdr:cNvPr id="6158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622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717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7174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333375</xdr:colOff>
      <xdr:row>15</xdr:row>
      <xdr:rowOff>114300</xdr:rowOff>
    </xdr:to>
    <xdr:pic>
      <xdr:nvPicPr>
        <xdr:cNvPr id="7175" name="図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622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333375</xdr:colOff>
      <xdr:row>15</xdr:row>
      <xdr:rowOff>114300</xdr:rowOff>
    </xdr:to>
    <xdr:pic>
      <xdr:nvPicPr>
        <xdr:cNvPr id="7176" name="図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622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3483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34834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34844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34846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34847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348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4836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34837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34842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843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4839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4840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285750</xdr:colOff>
      <xdr:row>2</xdr:row>
      <xdr:rowOff>28575</xdr:rowOff>
    </xdr:from>
    <xdr:to>
      <xdr:col>18</xdr:col>
      <xdr:colOff>219075</xdr:colOff>
      <xdr:row>9</xdr:row>
      <xdr:rowOff>342900</xdr:rowOff>
    </xdr:to>
    <xdr:pic>
      <xdr:nvPicPr>
        <xdr:cNvPr id="34841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419100"/>
          <a:ext cx="29337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3585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35858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35868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35870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35871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358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586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35861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35866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867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5863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5864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285750</xdr:colOff>
      <xdr:row>2</xdr:row>
      <xdr:rowOff>28575</xdr:rowOff>
    </xdr:from>
    <xdr:to>
      <xdr:col>18</xdr:col>
      <xdr:colOff>219075</xdr:colOff>
      <xdr:row>9</xdr:row>
      <xdr:rowOff>342900</xdr:rowOff>
    </xdr:to>
    <xdr:pic>
      <xdr:nvPicPr>
        <xdr:cNvPr id="35865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419100"/>
          <a:ext cx="29337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9218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024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024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126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126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229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229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331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331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433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</xdr:row>
      <xdr:rowOff>28575</xdr:rowOff>
    </xdr:from>
    <xdr:to>
      <xdr:col>11</xdr:col>
      <xdr:colOff>295275</xdr:colOff>
      <xdr:row>11</xdr:row>
      <xdr:rowOff>152400</xdr:rowOff>
    </xdr:to>
    <xdr:pic>
      <xdr:nvPicPr>
        <xdr:cNvPr id="1434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38125"/>
          <a:ext cx="24479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ユーザー定義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FF33CC"/>
      </a:accent1>
      <a:accent2>
        <a:srgbClr val="0070C0"/>
      </a:accent2>
      <a:accent3>
        <a:srgbClr val="A5A5A5"/>
      </a:accent3>
      <a:accent4>
        <a:srgbClr val="FF0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160" zoomScaleNormal="100" zoomScaleSheetLayoutView="160" workbookViewId="0">
      <selection activeCell="K15" sqref="K15"/>
    </sheetView>
  </sheetViews>
  <sheetFormatPr defaultRowHeight="13.5"/>
  <sheetData/>
  <phoneticPr fontId="32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42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172</v>
      </c>
      <c r="C16" s="110"/>
      <c r="D16" s="109">
        <v>1</v>
      </c>
      <c r="E16" s="108">
        <v>0</v>
      </c>
      <c r="F16" s="108">
        <v>0</v>
      </c>
      <c r="G16" s="108">
        <v>0</v>
      </c>
      <c r="H16" s="108">
        <f t="shared" ref="H16:H21" si="0">SUM(D16:E16)</f>
        <v>1</v>
      </c>
      <c r="I16" s="108">
        <f t="shared" ref="I16:I21" si="1">SUM(F16:G16)</f>
        <v>0</v>
      </c>
      <c r="J16" s="108">
        <f t="shared" ref="J16:J21" si="2">SUM(H16:I16)</f>
        <v>1</v>
      </c>
      <c r="K16" s="107">
        <f t="shared" ref="K16:K52" si="3">IF(J16=0,0,ROUND(I16/J16*100,1))</f>
        <v>0</v>
      </c>
      <c r="L16" s="106">
        <f t="shared" ref="L16:L52" si="4">IF(J16=0,0,ROUND(J16/$J$52*100,1))</f>
        <v>0.9</v>
      </c>
    </row>
    <row r="17" spans="2:12" ht="14.45" customHeight="1">
      <c r="B17" s="105" t="s">
        <v>171</v>
      </c>
      <c r="C17" s="104"/>
      <c r="D17" s="103">
        <v>3</v>
      </c>
      <c r="E17" s="102">
        <v>1</v>
      </c>
      <c r="F17" s="102">
        <v>0</v>
      </c>
      <c r="G17" s="102">
        <v>0</v>
      </c>
      <c r="H17" s="102">
        <f t="shared" si="0"/>
        <v>4</v>
      </c>
      <c r="I17" s="102">
        <f t="shared" si="1"/>
        <v>0</v>
      </c>
      <c r="J17" s="102">
        <f t="shared" si="2"/>
        <v>4</v>
      </c>
      <c r="K17" s="101">
        <f t="shared" si="3"/>
        <v>0</v>
      </c>
      <c r="L17" s="100">
        <f t="shared" si="4"/>
        <v>3.5</v>
      </c>
    </row>
    <row r="18" spans="2:12" ht="14.45" customHeight="1">
      <c r="B18" s="105" t="s">
        <v>170</v>
      </c>
      <c r="C18" s="104"/>
      <c r="D18" s="103">
        <v>1</v>
      </c>
      <c r="E18" s="102">
        <v>0</v>
      </c>
      <c r="F18" s="102">
        <v>0</v>
      </c>
      <c r="G18" s="102">
        <v>0</v>
      </c>
      <c r="H18" s="102">
        <f t="shared" si="0"/>
        <v>1</v>
      </c>
      <c r="I18" s="102">
        <f t="shared" si="1"/>
        <v>0</v>
      </c>
      <c r="J18" s="102">
        <f t="shared" si="2"/>
        <v>1</v>
      </c>
      <c r="K18" s="101">
        <f t="shared" si="3"/>
        <v>0</v>
      </c>
      <c r="L18" s="100">
        <f t="shared" si="4"/>
        <v>0.9</v>
      </c>
    </row>
    <row r="19" spans="2:12" ht="14.45" customHeight="1">
      <c r="B19" s="105" t="s">
        <v>169</v>
      </c>
      <c r="C19" s="104"/>
      <c r="D19" s="103">
        <v>2</v>
      </c>
      <c r="E19" s="102">
        <v>0</v>
      </c>
      <c r="F19" s="102">
        <v>0</v>
      </c>
      <c r="G19" s="102">
        <v>0</v>
      </c>
      <c r="H19" s="102">
        <f t="shared" si="0"/>
        <v>2</v>
      </c>
      <c r="I19" s="102">
        <f t="shared" si="1"/>
        <v>0</v>
      </c>
      <c r="J19" s="102">
        <f t="shared" si="2"/>
        <v>2</v>
      </c>
      <c r="K19" s="101">
        <f t="shared" si="3"/>
        <v>0</v>
      </c>
      <c r="L19" s="100">
        <f t="shared" si="4"/>
        <v>1.8</v>
      </c>
    </row>
    <row r="20" spans="2:12" ht="14.45" customHeight="1">
      <c r="B20" s="105" t="s">
        <v>168</v>
      </c>
      <c r="C20" s="104"/>
      <c r="D20" s="103">
        <v>1</v>
      </c>
      <c r="E20" s="102">
        <v>0</v>
      </c>
      <c r="F20" s="102">
        <v>0</v>
      </c>
      <c r="G20" s="102">
        <v>0</v>
      </c>
      <c r="H20" s="102">
        <f t="shared" si="0"/>
        <v>1</v>
      </c>
      <c r="I20" s="102">
        <f t="shared" si="1"/>
        <v>0</v>
      </c>
      <c r="J20" s="102">
        <f t="shared" si="2"/>
        <v>1</v>
      </c>
      <c r="K20" s="101">
        <f t="shared" si="3"/>
        <v>0</v>
      </c>
      <c r="L20" s="100">
        <f t="shared" si="4"/>
        <v>0.9</v>
      </c>
    </row>
    <row r="21" spans="2:12" ht="14.45" customHeight="1">
      <c r="B21" s="99" t="s">
        <v>167</v>
      </c>
      <c r="C21" s="98"/>
      <c r="D21" s="97">
        <v>0</v>
      </c>
      <c r="E21" s="96">
        <v>0</v>
      </c>
      <c r="F21" s="96">
        <v>0</v>
      </c>
      <c r="G21" s="96">
        <v>0</v>
      </c>
      <c r="H21" s="96">
        <f t="shared" si="0"/>
        <v>0</v>
      </c>
      <c r="I21" s="96">
        <f t="shared" si="1"/>
        <v>0</v>
      </c>
      <c r="J21" s="96">
        <f t="shared" si="2"/>
        <v>0</v>
      </c>
      <c r="K21" s="95">
        <f t="shared" si="3"/>
        <v>0</v>
      </c>
      <c r="L21" s="94">
        <f t="shared" si="4"/>
        <v>0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8</v>
      </c>
      <c r="E22" s="90">
        <f t="shared" si="5"/>
        <v>1</v>
      </c>
      <c r="F22" s="90">
        <f t="shared" si="5"/>
        <v>0</v>
      </c>
      <c r="G22" s="90">
        <f t="shared" si="5"/>
        <v>0</v>
      </c>
      <c r="H22" s="90">
        <f t="shared" si="5"/>
        <v>9</v>
      </c>
      <c r="I22" s="90">
        <f t="shared" si="5"/>
        <v>0</v>
      </c>
      <c r="J22" s="90">
        <f t="shared" si="5"/>
        <v>9</v>
      </c>
      <c r="K22" s="89">
        <f t="shared" si="3"/>
        <v>0</v>
      </c>
      <c r="L22" s="88">
        <f t="shared" si="4"/>
        <v>7.9</v>
      </c>
    </row>
    <row r="23" spans="2:12" ht="14.45" customHeight="1" thickTop="1">
      <c r="B23" s="111" t="s">
        <v>102</v>
      </c>
      <c r="C23" s="110"/>
      <c r="D23" s="109">
        <v>2</v>
      </c>
      <c r="E23" s="108">
        <v>0</v>
      </c>
      <c r="F23" s="108">
        <v>0</v>
      </c>
      <c r="G23" s="108">
        <v>0</v>
      </c>
      <c r="H23" s="108">
        <f t="shared" ref="H23:H28" si="6">SUM(D23:E23)</f>
        <v>2</v>
      </c>
      <c r="I23" s="108">
        <f t="shared" ref="I23:I28" si="7">SUM(F23:G23)</f>
        <v>0</v>
      </c>
      <c r="J23" s="108">
        <f t="shared" ref="J23:J28" si="8">SUM(H23:I23)</f>
        <v>2</v>
      </c>
      <c r="K23" s="107">
        <f t="shared" si="3"/>
        <v>0</v>
      </c>
      <c r="L23" s="106">
        <f t="shared" si="4"/>
        <v>1.8</v>
      </c>
    </row>
    <row r="24" spans="2:12" ht="14.45" customHeight="1">
      <c r="B24" s="105" t="s">
        <v>101</v>
      </c>
      <c r="C24" s="104"/>
      <c r="D24" s="103">
        <v>0</v>
      </c>
      <c r="E24" s="102">
        <v>0</v>
      </c>
      <c r="F24" s="102">
        <v>0</v>
      </c>
      <c r="G24" s="102">
        <v>0</v>
      </c>
      <c r="H24" s="102">
        <f t="shared" si="6"/>
        <v>0</v>
      </c>
      <c r="I24" s="102">
        <f t="shared" si="7"/>
        <v>0</v>
      </c>
      <c r="J24" s="102">
        <f t="shared" si="8"/>
        <v>0</v>
      </c>
      <c r="K24" s="101">
        <f t="shared" si="3"/>
        <v>0</v>
      </c>
      <c r="L24" s="100">
        <f t="shared" si="4"/>
        <v>0</v>
      </c>
    </row>
    <row r="25" spans="2:12" ht="14.45" customHeight="1">
      <c r="B25" s="105" t="s">
        <v>100</v>
      </c>
      <c r="C25" s="104"/>
      <c r="D25" s="103">
        <v>0</v>
      </c>
      <c r="E25" s="102">
        <v>0</v>
      </c>
      <c r="F25" s="102">
        <v>1</v>
      </c>
      <c r="G25" s="102">
        <v>0</v>
      </c>
      <c r="H25" s="102">
        <f t="shared" si="6"/>
        <v>0</v>
      </c>
      <c r="I25" s="102">
        <f t="shared" si="7"/>
        <v>1</v>
      </c>
      <c r="J25" s="102">
        <f t="shared" si="8"/>
        <v>1</v>
      </c>
      <c r="K25" s="101">
        <f t="shared" si="3"/>
        <v>100</v>
      </c>
      <c r="L25" s="100">
        <f t="shared" si="4"/>
        <v>0.9</v>
      </c>
    </row>
    <row r="26" spans="2:12" ht="14.45" customHeight="1">
      <c r="B26" s="105" t="s">
        <v>99</v>
      </c>
      <c r="C26" s="104"/>
      <c r="D26" s="103">
        <v>0</v>
      </c>
      <c r="E26" s="102">
        <v>0</v>
      </c>
      <c r="F26" s="102">
        <v>1</v>
      </c>
      <c r="G26" s="102">
        <v>0</v>
      </c>
      <c r="H26" s="102">
        <f t="shared" si="6"/>
        <v>0</v>
      </c>
      <c r="I26" s="102">
        <f t="shared" si="7"/>
        <v>1</v>
      </c>
      <c r="J26" s="102">
        <f t="shared" si="8"/>
        <v>1</v>
      </c>
      <c r="K26" s="101">
        <f t="shared" si="3"/>
        <v>100</v>
      </c>
      <c r="L26" s="100">
        <f t="shared" si="4"/>
        <v>0.9</v>
      </c>
    </row>
    <row r="27" spans="2:12" ht="14.45" customHeight="1">
      <c r="B27" s="105" t="s">
        <v>98</v>
      </c>
      <c r="C27" s="104"/>
      <c r="D27" s="103">
        <v>1</v>
      </c>
      <c r="E27" s="102">
        <v>0</v>
      </c>
      <c r="F27" s="102">
        <v>0</v>
      </c>
      <c r="G27" s="102">
        <v>0</v>
      </c>
      <c r="H27" s="102">
        <f t="shared" si="6"/>
        <v>1</v>
      </c>
      <c r="I27" s="102">
        <f t="shared" si="7"/>
        <v>0</v>
      </c>
      <c r="J27" s="102">
        <f t="shared" si="8"/>
        <v>1</v>
      </c>
      <c r="K27" s="101">
        <f t="shared" si="3"/>
        <v>0</v>
      </c>
      <c r="L27" s="100">
        <f t="shared" si="4"/>
        <v>0.9</v>
      </c>
    </row>
    <row r="28" spans="2:12" ht="14.45" customHeight="1">
      <c r="B28" s="99" t="s">
        <v>166</v>
      </c>
      <c r="C28" s="98"/>
      <c r="D28" s="97">
        <v>1</v>
      </c>
      <c r="E28" s="96">
        <v>0</v>
      </c>
      <c r="F28" s="96">
        <v>0</v>
      </c>
      <c r="G28" s="96">
        <v>0</v>
      </c>
      <c r="H28" s="96">
        <f t="shared" si="6"/>
        <v>1</v>
      </c>
      <c r="I28" s="96">
        <f t="shared" si="7"/>
        <v>0</v>
      </c>
      <c r="J28" s="96">
        <f t="shared" si="8"/>
        <v>1</v>
      </c>
      <c r="K28" s="95">
        <f t="shared" si="3"/>
        <v>0</v>
      </c>
      <c r="L28" s="94">
        <f t="shared" si="4"/>
        <v>0.9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4</v>
      </c>
      <c r="E29" s="90">
        <f t="shared" si="9"/>
        <v>0</v>
      </c>
      <c r="F29" s="90">
        <f t="shared" si="9"/>
        <v>2</v>
      </c>
      <c r="G29" s="90">
        <f t="shared" si="9"/>
        <v>0</v>
      </c>
      <c r="H29" s="90">
        <f t="shared" si="9"/>
        <v>4</v>
      </c>
      <c r="I29" s="90">
        <f t="shared" si="9"/>
        <v>2</v>
      </c>
      <c r="J29" s="90">
        <f t="shared" si="9"/>
        <v>6</v>
      </c>
      <c r="K29" s="89">
        <f t="shared" si="3"/>
        <v>33.299999999999997</v>
      </c>
      <c r="L29" s="88">
        <f t="shared" si="4"/>
        <v>5.3</v>
      </c>
    </row>
    <row r="30" spans="2:12" ht="14.45" customHeight="1" thickTop="1">
      <c r="B30" s="119" t="s">
        <v>165</v>
      </c>
      <c r="C30" s="118"/>
      <c r="D30" s="85">
        <v>2</v>
      </c>
      <c r="E30" s="84">
        <v>2</v>
      </c>
      <c r="F30" s="84">
        <v>2</v>
      </c>
      <c r="G30" s="84">
        <v>0</v>
      </c>
      <c r="H30" s="84">
        <f t="shared" ref="H30:H43" si="10">SUM(D30:E30)</f>
        <v>4</v>
      </c>
      <c r="I30" s="84">
        <f t="shared" ref="I30:I43" si="11">SUM(F30:G30)</f>
        <v>2</v>
      </c>
      <c r="J30" s="84">
        <f t="shared" ref="J30:J43" si="12">SUM(H30:I30)</f>
        <v>6</v>
      </c>
      <c r="K30" s="83">
        <f t="shared" si="3"/>
        <v>33.299999999999997</v>
      </c>
      <c r="L30" s="82">
        <f t="shared" si="4"/>
        <v>5.3</v>
      </c>
    </row>
    <row r="31" spans="2:12" ht="14.45" customHeight="1">
      <c r="B31" s="117" t="s">
        <v>164</v>
      </c>
      <c r="C31" s="116"/>
      <c r="D31" s="115">
        <v>7</v>
      </c>
      <c r="E31" s="114">
        <v>2</v>
      </c>
      <c r="F31" s="114">
        <v>0</v>
      </c>
      <c r="G31" s="114">
        <v>0</v>
      </c>
      <c r="H31" s="114">
        <f t="shared" si="10"/>
        <v>9</v>
      </c>
      <c r="I31" s="114">
        <f t="shared" si="11"/>
        <v>0</v>
      </c>
      <c r="J31" s="114">
        <f t="shared" si="12"/>
        <v>9</v>
      </c>
      <c r="K31" s="113">
        <f t="shared" si="3"/>
        <v>0</v>
      </c>
      <c r="L31" s="112">
        <f t="shared" si="4"/>
        <v>7.9</v>
      </c>
    </row>
    <row r="32" spans="2:12" ht="14.45" customHeight="1">
      <c r="B32" s="117" t="s">
        <v>163</v>
      </c>
      <c r="C32" s="116"/>
      <c r="D32" s="115">
        <v>3</v>
      </c>
      <c r="E32" s="114">
        <v>1</v>
      </c>
      <c r="F32" s="114">
        <v>2</v>
      </c>
      <c r="G32" s="114">
        <v>0</v>
      </c>
      <c r="H32" s="114">
        <f t="shared" si="10"/>
        <v>4</v>
      </c>
      <c r="I32" s="114">
        <f t="shared" si="11"/>
        <v>2</v>
      </c>
      <c r="J32" s="114">
        <f t="shared" si="12"/>
        <v>6</v>
      </c>
      <c r="K32" s="113">
        <f t="shared" si="3"/>
        <v>33.299999999999997</v>
      </c>
      <c r="L32" s="112">
        <f t="shared" si="4"/>
        <v>5.3</v>
      </c>
    </row>
    <row r="33" spans="2:12" ht="14.45" customHeight="1">
      <c r="B33" s="117" t="s">
        <v>162</v>
      </c>
      <c r="C33" s="116"/>
      <c r="D33" s="115">
        <v>11</v>
      </c>
      <c r="E33" s="114">
        <v>2</v>
      </c>
      <c r="F33" s="114">
        <v>2</v>
      </c>
      <c r="G33" s="114">
        <v>0</v>
      </c>
      <c r="H33" s="114">
        <f t="shared" si="10"/>
        <v>13</v>
      </c>
      <c r="I33" s="114">
        <f t="shared" si="11"/>
        <v>2</v>
      </c>
      <c r="J33" s="114">
        <f t="shared" si="12"/>
        <v>15</v>
      </c>
      <c r="K33" s="113">
        <f t="shared" si="3"/>
        <v>13.3</v>
      </c>
      <c r="L33" s="112">
        <f t="shared" si="4"/>
        <v>13.2</v>
      </c>
    </row>
    <row r="34" spans="2:12" ht="14.45" customHeight="1">
      <c r="B34" s="117" t="s">
        <v>161</v>
      </c>
      <c r="C34" s="116"/>
      <c r="D34" s="115">
        <v>12</v>
      </c>
      <c r="E34" s="114">
        <v>3</v>
      </c>
      <c r="F34" s="114">
        <v>1</v>
      </c>
      <c r="G34" s="114">
        <v>0</v>
      </c>
      <c r="H34" s="114">
        <f t="shared" si="10"/>
        <v>15</v>
      </c>
      <c r="I34" s="114">
        <f t="shared" si="11"/>
        <v>1</v>
      </c>
      <c r="J34" s="114">
        <f t="shared" si="12"/>
        <v>16</v>
      </c>
      <c r="K34" s="113">
        <f t="shared" si="3"/>
        <v>6.3</v>
      </c>
      <c r="L34" s="112">
        <f t="shared" si="4"/>
        <v>14</v>
      </c>
    </row>
    <row r="35" spans="2:12" ht="14.45" customHeight="1">
      <c r="B35" s="117" t="s">
        <v>160</v>
      </c>
      <c r="C35" s="116"/>
      <c r="D35" s="115">
        <v>8</v>
      </c>
      <c r="E35" s="114">
        <v>1</v>
      </c>
      <c r="F35" s="114">
        <v>1</v>
      </c>
      <c r="G35" s="114">
        <v>0</v>
      </c>
      <c r="H35" s="114">
        <f t="shared" si="10"/>
        <v>9</v>
      </c>
      <c r="I35" s="114">
        <f t="shared" si="11"/>
        <v>1</v>
      </c>
      <c r="J35" s="114">
        <f t="shared" si="12"/>
        <v>10</v>
      </c>
      <c r="K35" s="113">
        <f t="shared" si="3"/>
        <v>10</v>
      </c>
      <c r="L35" s="112">
        <f t="shared" si="4"/>
        <v>8.8000000000000007</v>
      </c>
    </row>
    <row r="36" spans="2:12" ht="14.45" customHeight="1">
      <c r="B36" s="117" t="s">
        <v>159</v>
      </c>
      <c r="C36" s="116"/>
      <c r="D36" s="115">
        <v>8</v>
      </c>
      <c r="E36" s="114">
        <v>1</v>
      </c>
      <c r="F36" s="114">
        <v>0</v>
      </c>
      <c r="G36" s="114">
        <v>0</v>
      </c>
      <c r="H36" s="114">
        <f t="shared" si="10"/>
        <v>9</v>
      </c>
      <c r="I36" s="114">
        <f t="shared" si="11"/>
        <v>0</v>
      </c>
      <c r="J36" s="114">
        <f t="shared" si="12"/>
        <v>9</v>
      </c>
      <c r="K36" s="113">
        <f t="shared" si="3"/>
        <v>0</v>
      </c>
      <c r="L36" s="112">
        <f t="shared" si="4"/>
        <v>7.9</v>
      </c>
    </row>
    <row r="37" spans="2:12" ht="14.45" customHeight="1">
      <c r="B37" s="117" t="s">
        <v>158</v>
      </c>
      <c r="C37" s="116"/>
      <c r="D37" s="115">
        <v>3</v>
      </c>
      <c r="E37" s="114">
        <v>3</v>
      </c>
      <c r="F37" s="114">
        <v>0</v>
      </c>
      <c r="G37" s="114">
        <v>0</v>
      </c>
      <c r="H37" s="114">
        <f t="shared" si="10"/>
        <v>6</v>
      </c>
      <c r="I37" s="114">
        <f t="shared" si="11"/>
        <v>0</v>
      </c>
      <c r="J37" s="114">
        <f t="shared" si="12"/>
        <v>6</v>
      </c>
      <c r="K37" s="113">
        <f t="shared" si="3"/>
        <v>0</v>
      </c>
      <c r="L37" s="112">
        <f t="shared" si="4"/>
        <v>5.3</v>
      </c>
    </row>
    <row r="38" spans="2:12" ht="14.45" customHeight="1">
      <c r="B38" s="111" t="s">
        <v>87</v>
      </c>
      <c r="C38" s="110"/>
      <c r="D38" s="109">
        <v>1</v>
      </c>
      <c r="E38" s="108">
        <v>0</v>
      </c>
      <c r="F38" s="108">
        <v>0</v>
      </c>
      <c r="G38" s="108">
        <v>0</v>
      </c>
      <c r="H38" s="108">
        <f t="shared" si="10"/>
        <v>1</v>
      </c>
      <c r="I38" s="108">
        <f t="shared" si="11"/>
        <v>0</v>
      </c>
      <c r="J38" s="108">
        <f t="shared" si="12"/>
        <v>1</v>
      </c>
      <c r="K38" s="107">
        <f t="shared" si="3"/>
        <v>0</v>
      </c>
      <c r="L38" s="106">
        <f t="shared" si="4"/>
        <v>0.9</v>
      </c>
    </row>
    <row r="39" spans="2:12" ht="14.45" customHeight="1">
      <c r="B39" s="105" t="s">
        <v>86</v>
      </c>
      <c r="C39" s="104"/>
      <c r="D39" s="103">
        <v>2</v>
      </c>
      <c r="E39" s="102">
        <v>0</v>
      </c>
      <c r="F39" s="102">
        <v>0</v>
      </c>
      <c r="G39" s="102">
        <v>0</v>
      </c>
      <c r="H39" s="102">
        <f t="shared" si="10"/>
        <v>2</v>
      </c>
      <c r="I39" s="102">
        <f t="shared" si="11"/>
        <v>0</v>
      </c>
      <c r="J39" s="102">
        <f t="shared" si="12"/>
        <v>2</v>
      </c>
      <c r="K39" s="101">
        <f t="shared" si="3"/>
        <v>0</v>
      </c>
      <c r="L39" s="100">
        <f t="shared" si="4"/>
        <v>1.8</v>
      </c>
    </row>
    <row r="40" spans="2:12" ht="14.45" customHeight="1">
      <c r="B40" s="105" t="s">
        <v>85</v>
      </c>
      <c r="C40" s="104"/>
      <c r="D40" s="103">
        <v>0</v>
      </c>
      <c r="E40" s="102">
        <v>0</v>
      </c>
      <c r="F40" s="102">
        <v>0</v>
      </c>
      <c r="G40" s="102">
        <v>0</v>
      </c>
      <c r="H40" s="102">
        <f t="shared" si="10"/>
        <v>0</v>
      </c>
      <c r="I40" s="102">
        <f t="shared" si="11"/>
        <v>0</v>
      </c>
      <c r="J40" s="102">
        <f t="shared" si="12"/>
        <v>0</v>
      </c>
      <c r="K40" s="101">
        <f t="shared" si="3"/>
        <v>0</v>
      </c>
      <c r="L40" s="100">
        <f t="shared" si="4"/>
        <v>0</v>
      </c>
    </row>
    <row r="41" spans="2:12" ht="14.45" customHeight="1">
      <c r="B41" s="105" t="s">
        <v>84</v>
      </c>
      <c r="C41" s="104"/>
      <c r="D41" s="103">
        <v>3</v>
      </c>
      <c r="E41" s="102">
        <v>1</v>
      </c>
      <c r="F41" s="102">
        <v>0</v>
      </c>
      <c r="G41" s="102">
        <v>0</v>
      </c>
      <c r="H41" s="102">
        <f t="shared" si="10"/>
        <v>4</v>
      </c>
      <c r="I41" s="102">
        <f t="shared" si="11"/>
        <v>0</v>
      </c>
      <c r="J41" s="102">
        <f t="shared" si="12"/>
        <v>4</v>
      </c>
      <c r="K41" s="101">
        <f t="shared" si="3"/>
        <v>0</v>
      </c>
      <c r="L41" s="100">
        <f t="shared" si="4"/>
        <v>3.5</v>
      </c>
    </row>
    <row r="42" spans="2:12" ht="14.45" customHeight="1">
      <c r="B42" s="105" t="s">
        <v>83</v>
      </c>
      <c r="C42" s="104"/>
      <c r="D42" s="103">
        <v>0</v>
      </c>
      <c r="E42" s="102">
        <v>0</v>
      </c>
      <c r="F42" s="102">
        <v>0</v>
      </c>
      <c r="G42" s="102">
        <v>0</v>
      </c>
      <c r="H42" s="102">
        <f t="shared" si="10"/>
        <v>0</v>
      </c>
      <c r="I42" s="102">
        <f t="shared" si="11"/>
        <v>0</v>
      </c>
      <c r="J42" s="102">
        <f t="shared" si="12"/>
        <v>0</v>
      </c>
      <c r="K42" s="101">
        <f t="shared" si="3"/>
        <v>0</v>
      </c>
      <c r="L42" s="100">
        <f t="shared" si="4"/>
        <v>0</v>
      </c>
    </row>
    <row r="43" spans="2:12" ht="14.45" customHeight="1">
      <c r="B43" s="99" t="s">
        <v>157</v>
      </c>
      <c r="C43" s="98"/>
      <c r="D43" s="97">
        <v>2</v>
      </c>
      <c r="E43" s="96">
        <v>0</v>
      </c>
      <c r="F43" s="96">
        <v>0</v>
      </c>
      <c r="G43" s="96">
        <v>0</v>
      </c>
      <c r="H43" s="96">
        <f t="shared" si="10"/>
        <v>2</v>
      </c>
      <c r="I43" s="96">
        <f t="shared" si="11"/>
        <v>0</v>
      </c>
      <c r="J43" s="96">
        <f t="shared" si="12"/>
        <v>2</v>
      </c>
      <c r="K43" s="95">
        <f t="shared" si="3"/>
        <v>0</v>
      </c>
      <c r="L43" s="94">
        <f t="shared" si="4"/>
        <v>1.8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8</v>
      </c>
      <c r="E44" s="90">
        <f t="shared" si="13"/>
        <v>1</v>
      </c>
      <c r="F44" s="90">
        <f t="shared" si="13"/>
        <v>0</v>
      </c>
      <c r="G44" s="90">
        <f t="shared" si="13"/>
        <v>0</v>
      </c>
      <c r="H44" s="90">
        <f t="shared" si="13"/>
        <v>9</v>
      </c>
      <c r="I44" s="90">
        <f t="shared" si="13"/>
        <v>0</v>
      </c>
      <c r="J44" s="90">
        <f t="shared" si="13"/>
        <v>9</v>
      </c>
      <c r="K44" s="89">
        <f t="shared" si="3"/>
        <v>0</v>
      </c>
      <c r="L44" s="88">
        <f t="shared" si="4"/>
        <v>7.9</v>
      </c>
    </row>
    <row r="45" spans="2:12" ht="14.45" customHeight="1" thickTop="1">
      <c r="B45" s="111" t="s">
        <v>80</v>
      </c>
      <c r="C45" s="110"/>
      <c r="D45" s="109">
        <v>3</v>
      </c>
      <c r="E45" s="108">
        <v>0</v>
      </c>
      <c r="F45" s="108">
        <v>0</v>
      </c>
      <c r="G45" s="108">
        <v>0</v>
      </c>
      <c r="H45" s="108">
        <f t="shared" ref="H45:H50" si="14">SUM(D45:E45)</f>
        <v>3</v>
      </c>
      <c r="I45" s="108">
        <f t="shared" ref="I45:I50" si="15">SUM(F45:G45)</f>
        <v>0</v>
      </c>
      <c r="J45" s="108">
        <f t="shared" ref="J45:J50" si="16">SUM(H45:I45)</f>
        <v>3</v>
      </c>
      <c r="K45" s="107">
        <f t="shared" si="3"/>
        <v>0</v>
      </c>
      <c r="L45" s="106">
        <f t="shared" si="4"/>
        <v>2.6</v>
      </c>
    </row>
    <row r="46" spans="2:12" ht="14.45" customHeight="1">
      <c r="B46" s="105" t="s">
        <v>79</v>
      </c>
      <c r="C46" s="104"/>
      <c r="D46" s="103">
        <v>2</v>
      </c>
      <c r="E46" s="102">
        <v>1</v>
      </c>
      <c r="F46" s="102">
        <v>0</v>
      </c>
      <c r="G46" s="102">
        <v>0</v>
      </c>
      <c r="H46" s="102">
        <f t="shared" si="14"/>
        <v>3</v>
      </c>
      <c r="I46" s="102">
        <f t="shared" si="15"/>
        <v>0</v>
      </c>
      <c r="J46" s="102">
        <f t="shared" si="16"/>
        <v>3</v>
      </c>
      <c r="K46" s="101">
        <f t="shared" si="3"/>
        <v>0</v>
      </c>
      <c r="L46" s="100">
        <f t="shared" si="4"/>
        <v>2.6</v>
      </c>
    </row>
    <row r="47" spans="2:12" ht="14.45" customHeight="1">
      <c r="B47" s="105" t="s">
        <v>78</v>
      </c>
      <c r="C47" s="104"/>
      <c r="D47" s="103">
        <v>4</v>
      </c>
      <c r="E47" s="102">
        <v>1</v>
      </c>
      <c r="F47" s="102">
        <v>0</v>
      </c>
      <c r="G47" s="102">
        <v>0</v>
      </c>
      <c r="H47" s="102">
        <f t="shared" si="14"/>
        <v>5</v>
      </c>
      <c r="I47" s="102">
        <f t="shared" si="15"/>
        <v>0</v>
      </c>
      <c r="J47" s="102">
        <f t="shared" si="16"/>
        <v>5</v>
      </c>
      <c r="K47" s="101">
        <f t="shared" si="3"/>
        <v>0</v>
      </c>
      <c r="L47" s="100">
        <f t="shared" si="4"/>
        <v>4.4000000000000004</v>
      </c>
    </row>
    <row r="48" spans="2:12" ht="14.45" customHeight="1">
      <c r="B48" s="105" t="s">
        <v>77</v>
      </c>
      <c r="C48" s="104"/>
      <c r="D48" s="103">
        <v>1</v>
      </c>
      <c r="E48" s="102">
        <v>0</v>
      </c>
      <c r="F48" s="102">
        <v>0</v>
      </c>
      <c r="G48" s="102">
        <v>0</v>
      </c>
      <c r="H48" s="102">
        <f t="shared" si="14"/>
        <v>1</v>
      </c>
      <c r="I48" s="102">
        <f t="shared" si="15"/>
        <v>0</v>
      </c>
      <c r="J48" s="102">
        <f t="shared" si="16"/>
        <v>1</v>
      </c>
      <c r="K48" s="101">
        <f t="shared" si="3"/>
        <v>0</v>
      </c>
      <c r="L48" s="100">
        <f t="shared" si="4"/>
        <v>0.9</v>
      </c>
    </row>
    <row r="49" spans="2:13" ht="14.45" customHeight="1">
      <c r="B49" s="105" t="s">
        <v>76</v>
      </c>
      <c r="C49" s="104"/>
      <c r="D49" s="103">
        <v>0</v>
      </c>
      <c r="E49" s="102">
        <v>0</v>
      </c>
      <c r="F49" s="102">
        <v>0</v>
      </c>
      <c r="G49" s="102">
        <v>0</v>
      </c>
      <c r="H49" s="102">
        <f t="shared" si="14"/>
        <v>0</v>
      </c>
      <c r="I49" s="102">
        <f t="shared" si="15"/>
        <v>0</v>
      </c>
      <c r="J49" s="102">
        <f t="shared" si="16"/>
        <v>0</v>
      </c>
      <c r="K49" s="101">
        <f t="shared" si="3"/>
        <v>0</v>
      </c>
      <c r="L49" s="100">
        <f t="shared" si="4"/>
        <v>0</v>
      </c>
    </row>
    <row r="50" spans="2:13" ht="14.45" customHeight="1">
      <c r="B50" s="99" t="s">
        <v>156</v>
      </c>
      <c r="C50" s="98"/>
      <c r="D50" s="97">
        <v>1</v>
      </c>
      <c r="E50" s="96">
        <v>0</v>
      </c>
      <c r="F50" s="96">
        <v>0</v>
      </c>
      <c r="G50" s="96">
        <v>0</v>
      </c>
      <c r="H50" s="96">
        <f t="shared" si="14"/>
        <v>1</v>
      </c>
      <c r="I50" s="96">
        <f t="shared" si="15"/>
        <v>0</v>
      </c>
      <c r="J50" s="96">
        <f t="shared" si="16"/>
        <v>1</v>
      </c>
      <c r="K50" s="95">
        <f t="shared" si="3"/>
        <v>0</v>
      </c>
      <c r="L50" s="94">
        <f t="shared" si="4"/>
        <v>0.9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11</v>
      </c>
      <c r="E51" s="90">
        <f t="shared" si="17"/>
        <v>2</v>
      </c>
      <c r="F51" s="90">
        <f t="shared" si="17"/>
        <v>0</v>
      </c>
      <c r="G51" s="90">
        <f t="shared" si="17"/>
        <v>0</v>
      </c>
      <c r="H51" s="90">
        <f t="shared" si="17"/>
        <v>13</v>
      </c>
      <c r="I51" s="90">
        <f t="shared" si="17"/>
        <v>0</v>
      </c>
      <c r="J51" s="90">
        <f t="shared" si="17"/>
        <v>13</v>
      </c>
      <c r="K51" s="89">
        <f t="shared" si="3"/>
        <v>0</v>
      </c>
      <c r="L51" s="88">
        <f t="shared" si="4"/>
        <v>11.4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85</v>
      </c>
      <c r="E52" s="84">
        <f t="shared" si="18"/>
        <v>19</v>
      </c>
      <c r="F52" s="84">
        <f t="shared" si="18"/>
        <v>10</v>
      </c>
      <c r="G52" s="84">
        <f t="shared" si="18"/>
        <v>0</v>
      </c>
      <c r="H52" s="84">
        <f t="shared" si="18"/>
        <v>104</v>
      </c>
      <c r="I52" s="84">
        <f t="shared" si="18"/>
        <v>10</v>
      </c>
      <c r="J52" s="84">
        <f t="shared" si="18"/>
        <v>114</v>
      </c>
      <c r="K52" s="83">
        <f t="shared" si="3"/>
        <v>8.8000000000000007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2" sqref="N22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43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109</v>
      </c>
      <c r="C16" s="110"/>
      <c r="D16" s="109">
        <v>1</v>
      </c>
      <c r="E16" s="108">
        <v>0</v>
      </c>
      <c r="F16" s="108">
        <v>1</v>
      </c>
      <c r="G16" s="108">
        <v>0</v>
      </c>
      <c r="H16" s="108">
        <f t="shared" ref="H16:H21" si="0">SUM(D16:E16)</f>
        <v>1</v>
      </c>
      <c r="I16" s="108">
        <f t="shared" ref="I16:I21" si="1">SUM(F16:G16)</f>
        <v>1</v>
      </c>
      <c r="J16" s="108">
        <f t="shared" ref="J16:J21" si="2">SUM(H16:I16)</f>
        <v>2</v>
      </c>
      <c r="K16" s="107">
        <f t="shared" ref="K16:K52" si="3">IF(J16=0,0,ROUND(I16/J16*100,1))</f>
        <v>50</v>
      </c>
      <c r="L16" s="106">
        <f t="shared" ref="L16:L52" si="4">IF(J16=0,0,ROUND(J16/$J$52*100,1))</f>
        <v>1.7</v>
      </c>
    </row>
    <row r="17" spans="2:12" ht="14.45" customHeight="1">
      <c r="B17" s="105" t="s">
        <v>108</v>
      </c>
      <c r="C17" s="104"/>
      <c r="D17" s="103">
        <v>1</v>
      </c>
      <c r="E17" s="102">
        <v>0</v>
      </c>
      <c r="F17" s="102">
        <v>0</v>
      </c>
      <c r="G17" s="102">
        <v>0</v>
      </c>
      <c r="H17" s="102">
        <f t="shared" si="0"/>
        <v>1</v>
      </c>
      <c r="I17" s="102">
        <f t="shared" si="1"/>
        <v>0</v>
      </c>
      <c r="J17" s="102">
        <f t="shared" si="2"/>
        <v>1</v>
      </c>
      <c r="K17" s="101">
        <f t="shared" si="3"/>
        <v>0</v>
      </c>
      <c r="L17" s="100">
        <f t="shared" si="4"/>
        <v>0.8</v>
      </c>
    </row>
    <row r="18" spans="2:12" ht="14.45" customHeight="1">
      <c r="B18" s="105" t="s">
        <v>107</v>
      </c>
      <c r="C18" s="104"/>
      <c r="D18" s="103">
        <v>1</v>
      </c>
      <c r="E18" s="102">
        <v>0</v>
      </c>
      <c r="F18" s="102">
        <v>0</v>
      </c>
      <c r="G18" s="102">
        <v>0</v>
      </c>
      <c r="H18" s="102">
        <f t="shared" si="0"/>
        <v>1</v>
      </c>
      <c r="I18" s="102">
        <f t="shared" si="1"/>
        <v>0</v>
      </c>
      <c r="J18" s="102">
        <f t="shared" si="2"/>
        <v>1</v>
      </c>
      <c r="K18" s="101">
        <f t="shared" si="3"/>
        <v>0</v>
      </c>
      <c r="L18" s="100">
        <f t="shared" si="4"/>
        <v>0.8</v>
      </c>
    </row>
    <row r="19" spans="2:12" ht="14.45" customHeight="1">
      <c r="B19" s="105" t="s">
        <v>106</v>
      </c>
      <c r="C19" s="104"/>
      <c r="D19" s="103">
        <v>0</v>
      </c>
      <c r="E19" s="102">
        <v>0</v>
      </c>
      <c r="F19" s="102">
        <v>0</v>
      </c>
      <c r="G19" s="102">
        <v>0</v>
      </c>
      <c r="H19" s="102">
        <f t="shared" si="0"/>
        <v>0</v>
      </c>
      <c r="I19" s="102">
        <f t="shared" si="1"/>
        <v>0</v>
      </c>
      <c r="J19" s="102">
        <f t="shared" si="2"/>
        <v>0</v>
      </c>
      <c r="K19" s="101">
        <f t="shared" si="3"/>
        <v>0</v>
      </c>
      <c r="L19" s="100">
        <f t="shared" si="4"/>
        <v>0</v>
      </c>
    </row>
    <row r="20" spans="2:12" ht="14.45" customHeight="1">
      <c r="B20" s="105" t="s">
        <v>105</v>
      </c>
      <c r="C20" s="104"/>
      <c r="D20" s="103">
        <v>0</v>
      </c>
      <c r="E20" s="102">
        <v>0</v>
      </c>
      <c r="F20" s="102">
        <v>0</v>
      </c>
      <c r="G20" s="102">
        <v>0</v>
      </c>
      <c r="H20" s="102">
        <f t="shared" si="0"/>
        <v>0</v>
      </c>
      <c r="I20" s="102">
        <f t="shared" si="1"/>
        <v>0</v>
      </c>
      <c r="J20" s="102">
        <f t="shared" si="2"/>
        <v>0</v>
      </c>
      <c r="K20" s="101">
        <f t="shared" si="3"/>
        <v>0</v>
      </c>
      <c r="L20" s="100">
        <f t="shared" si="4"/>
        <v>0</v>
      </c>
    </row>
    <row r="21" spans="2:12" ht="14.45" customHeight="1">
      <c r="B21" s="99" t="s">
        <v>104</v>
      </c>
      <c r="C21" s="98"/>
      <c r="D21" s="97">
        <v>1</v>
      </c>
      <c r="E21" s="96">
        <v>0</v>
      </c>
      <c r="F21" s="96">
        <v>0</v>
      </c>
      <c r="G21" s="96">
        <v>0</v>
      </c>
      <c r="H21" s="96">
        <f t="shared" si="0"/>
        <v>1</v>
      </c>
      <c r="I21" s="96">
        <f t="shared" si="1"/>
        <v>0</v>
      </c>
      <c r="J21" s="96">
        <f t="shared" si="2"/>
        <v>1</v>
      </c>
      <c r="K21" s="95">
        <f t="shared" si="3"/>
        <v>0</v>
      </c>
      <c r="L21" s="94">
        <f t="shared" si="4"/>
        <v>0.8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4</v>
      </c>
      <c r="E22" s="90">
        <f t="shared" si="5"/>
        <v>0</v>
      </c>
      <c r="F22" s="90">
        <f t="shared" si="5"/>
        <v>1</v>
      </c>
      <c r="G22" s="90">
        <f t="shared" si="5"/>
        <v>0</v>
      </c>
      <c r="H22" s="90">
        <f t="shared" si="5"/>
        <v>4</v>
      </c>
      <c r="I22" s="90">
        <f t="shared" si="5"/>
        <v>1</v>
      </c>
      <c r="J22" s="90">
        <f t="shared" si="5"/>
        <v>5</v>
      </c>
      <c r="K22" s="89">
        <f t="shared" si="3"/>
        <v>20</v>
      </c>
      <c r="L22" s="88">
        <f t="shared" si="4"/>
        <v>4.0999999999999996</v>
      </c>
    </row>
    <row r="23" spans="2:12" ht="14.45" customHeight="1" thickTop="1">
      <c r="B23" s="111" t="s">
        <v>102</v>
      </c>
      <c r="C23" s="110"/>
      <c r="D23" s="109">
        <v>0</v>
      </c>
      <c r="E23" s="108">
        <v>0</v>
      </c>
      <c r="F23" s="108">
        <v>0</v>
      </c>
      <c r="G23" s="108">
        <v>0</v>
      </c>
      <c r="H23" s="108">
        <f t="shared" ref="H23:H28" si="6">SUM(D23:E23)</f>
        <v>0</v>
      </c>
      <c r="I23" s="108">
        <f t="shared" ref="I23:I28" si="7">SUM(F23:G23)</f>
        <v>0</v>
      </c>
      <c r="J23" s="108">
        <f t="shared" ref="J23:J28" si="8">SUM(H23:I23)</f>
        <v>0</v>
      </c>
      <c r="K23" s="107">
        <f t="shared" si="3"/>
        <v>0</v>
      </c>
      <c r="L23" s="106">
        <f t="shared" si="4"/>
        <v>0</v>
      </c>
    </row>
    <row r="24" spans="2:12" ht="14.45" customHeight="1">
      <c r="B24" s="105" t="s">
        <v>101</v>
      </c>
      <c r="C24" s="104"/>
      <c r="D24" s="103">
        <v>2</v>
      </c>
      <c r="E24" s="102">
        <v>0</v>
      </c>
      <c r="F24" s="102">
        <v>0</v>
      </c>
      <c r="G24" s="102">
        <v>0</v>
      </c>
      <c r="H24" s="102">
        <f t="shared" si="6"/>
        <v>2</v>
      </c>
      <c r="I24" s="102">
        <f t="shared" si="7"/>
        <v>0</v>
      </c>
      <c r="J24" s="102">
        <f t="shared" si="8"/>
        <v>2</v>
      </c>
      <c r="K24" s="101">
        <f t="shared" si="3"/>
        <v>0</v>
      </c>
      <c r="L24" s="100">
        <f t="shared" si="4"/>
        <v>1.7</v>
      </c>
    </row>
    <row r="25" spans="2:12" ht="14.45" customHeight="1">
      <c r="B25" s="105" t="s">
        <v>100</v>
      </c>
      <c r="C25" s="104"/>
      <c r="D25" s="103">
        <v>1</v>
      </c>
      <c r="E25" s="102">
        <v>0</v>
      </c>
      <c r="F25" s="102">
        <v>0</v>
      </c>
      <c r="G25" s="102">
        <v>0</v>
      </c>
      <c r="H25" s="102">
        <f t="shared" si="6"/>
        <v>1</v>
      </c>
      <c r="I25" s="102">
        <f t="shared" si="7"/>
        <v>0</v>
      </c>
      <c r="J25" s="102">
        <f t="shared" si="8"/>
        <v>1</v>
      </c>
      <c r="K25" s="101">
        <f t="shared" si="3"/>
        <v>0</v>
      </c>
      <c r="L25" s="100">
        <f t="shared" si="4"/>
        <v>0.8</v>
      </c>
    </row>
    <row r="26" spans="2:12" ht="14.45" customHeight="1">
      <c r="B26" s="105" t="s">
        <v>99</v>
      </c>
      <c r="C26" s="104"/>
      <c r="D26" s="103">
        <v>0</v>
      </c>
      <c r="E26" s="102">
        <v>0</v>
      </c>
      <c r="F26" s="102">
        <v>0</v>
      </c>
      <c r="G26" s="102">
        <v>0</v>
      </c>
      <c r="H26" s="102">
        <f t="shared" si="6"/>
        <v>0</v>
      </c>
      <c r="I26" s="102">
        <f t="shared" si="7"/>
        <v>0</v>
      </c>
      <c r="J26" s="102">
        <f t="shared" si="8"/>
        <v>0</v>
      </c>
      <c r="K26" s="101">
        <f t="shared" si="3"/>
        <v>0</v>
      </c>
      <c r="L26" s="100">
        <f t="shared" si="4"/>
        <v>0</v>
      </c>
    </row>
    <row r="27" spans="2:12" ht="14.45" customHeight="1">
      <c r="B27" s="105" t="s">
        <v>98</v>
      </c>
      <c r="C27" s="104"/>
      <c r="D27" s="103">
        <v>0</v>
      </c>
      <c r="E27" s="102">
        <v>1</v>
      </c>
      <c r="F27" s="102">
        <v>0</v>
      </c>
      <c r="G27" s="102">
        <v>0</v>
      </c>
      <c r="H27" s="102">
        <f t="shared" si="6"/>
        <v>1</v>
      </c>
      <c r="I27" s="102">
        <f t="shared" si="7"/>
        <v>0</v>
      </c>
      <c r="J27" s="102">
        <f t="shared" si="8"/>
        <v>1</v>
      </c>
      <c r="K27" s="101">
        <f t="shared" si="3"/>
        <v>0</v>
      </c>
      <c r="L27" s="100">
        <f t="shared" si="4"/>
        <v>0.8</v>
      </c>
    </row>
    <row r="28" spans="2:12" ht="14.45" customHeight="1">
      <c r="B28" s="99" t="s">
        <v>97</v>
      </c>
      <c r="C28" s="98"/>
      <c r="D28" s="97">
        <v>0</v>
      </c>
      <c r="E28" s="96">
        <v>0</v>
      </c>
      <c r="F28" s="96">
        <v>0</v>
      </c>
      <c r="G28" s="96">
        <v>0</v>
      </c>
      <c r="H28" s="96">
        <f t="shared" si="6"/>
        <v>0</v>
      </c>
      <c r="I28" s="96">
        <f t="shared" si="7"/>
        <v>0</v>
      </c>
      <c r="J28" s="96">
        <f t="shared" si="8"/>
        <v>0</v>
      </c>
      <c r="K28" s="95">
        <f t="shared" si="3"/>
        <v>0</v>
      </c>
      <c r="L28" s="94">
        <f t="shared" si="4"/>
        <v>0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3</v>
      </c>
      <c r="E29" s="90">
        <f t="shared" si="9"/>
        <v>1</v>
      </c>
      <c r="F29" s="90">
        <f t="shared" si="9"/>
        <v>0</v>
      </c>
      <c r="G29" s="90">
        <f t="shared" si="9"/>
        <v>0</v>
      </c>
      <c r="H29" s="90">
        <f t="shared" si="9"/>
        <v>4</v>
      </c>
      <c r="I29" s="90">
        <f t="shared" si="9"/>
        <v>0</v>
      </c>
      <c r="J29" s="90">
        <f t="shared" si="9"/>
        <v>4</v>
      </c>
      <c r="K29" s="89">
        <f t="shared" si="3"/>
        <v>0</v>
      </c>
      <c r="L29" s="88">
        <f t="shared" si="4"/>
        <v>3.3</v>
      </c>
    </row>
    <row r="30" spans="2:12" ht="14.45" customHeight="1" thickTop="1">
      <c r="B30" s="119" t="s">
        <v>95</v>
      </c>
      <c r="C30" s="118"/>
      <c r="D30" s="85">
        <v>6</v>
      </c>
      <c r="E30" s="84">
        <v>0</v>
      </c>
      <c r="F30" s="84">
        <v>0</v>
      </c>
      <c r="G30" s="84">
        <v>0</v>
      </c>
      <c r="H30" s="84">
        <f t="shared" ref="H30:H43" si="10">SUM(D30:E30)</f>
        <v>6</v>
      </c>
      <c r="I30" s="84">
        <f t="shared" ref="I30:I43" si="11">SUM(F30:G30)</f>
        <v>0</v>
      </c>
      <c r="J30" s="84">
        <f t="shared" ref="J30:J43" si="12">SUM(H30:I30)</f>
        <v>6</v>
      </c>
      <c r="K30" s="83">
        <f t="shared" si="3"/>
        <v>0</v>
      </c>
      <c r="L30" s="82">
        <f t="shared" si="4"/>
        <v>5</v>
      </c>
    </row>
    <row r="31" spans="2:12" ht="14.45" customHeight="1">
      <c r="B31" s="117" t="s">
        <v>94</v>
      </c>
      <c r="C31" s="116"/>
      <c r="D31" s="115">
        <v>7</v>
      </c>
      <c r="E31" s="114">
        <v>2</v>
      </c>
      <c r="F31" s="114">
        <v>0</v>
      </c>
      <c r="G31" s="114">
        <v>0</v>
      </c>
      <c r="H31" s="114">
        <f t="shared" si="10"/>
        <v>9</v>
      </c>
      <c r="I31" s="114">
        <f t="shared" si="11"/>
        <v>0</v>
      </c>
      <c r="J31" s="114">
        <f t="shared" si="12"/>
        <v>9</v>
      </c>
      <c r="K31" s="113">
        <f t="shared" si="3"/>
        <v>0</v>
      </c>
      <c r="L31" s="112">
        <f t="shared" si="4"/>
        <v>7.4</v>
      </c>
    </row>
    <row r="32" spans="2:12" ht="14.45" customHeight="1">
      <c r="B32" s="117" t="s">
        <v>93</v>
      </c>
      <c r="C32" s="116"/>
      <c r="D32" s="115">
        <v>6</v>
      </c>
      <c r="E32" s="114">
        <v>2</v>
      </c>
      <c r="F32" s="114">
        <v>0</v>
      </c>
      <c r="G32" s="114">
        <v>0</v>
      </c>
      <c r="H32" s="114">
        <f t="shared" si="10"/>
        <v>8</v>
      </c>
      <c r="I32" s="114">
        <f t="shared" si="11"/>
        <v>0</v>
      </c>
      <c r="J32" s="114">
        <f t="shared" si="12"/>
        <v>8</v>
      </c>
      <c r="K32" s="113">
        <f t="shared" si="3"/>
        <v>0</v>
      </c>
      <c r="L32" s="112">
        <f t="shared" si="4"/>
        <v>6.6</v>
      </c>
    </row>
    <row r="33" spans="2:12" ht="14.45" customHeight="1">
      <c r="B33" s="117" t="s">
        <v>92</v>
      </c>
      <c r="C33" s="116"/>
      <c r="D33" s="115">
        <v>11</v>
      </c>
      <c r="E33" s="114">
        <v>1</v>
      </c>
      <c r="F33" s="114">
        <v>0</v>
      </c>
      <c r="G33" s="114">
        <v>0</v>
      </c>
      <c r="H33" s="114">
        <f t="shared" si="10"/>
        <v>12</v>
      </c>
      <c r="I33" s="114">
        <f t="shared" si="11"/>
        <v>0</v>
      </c>
      <c r="J33" s="114">
        <f t="shared" si="12"/>
        <v>12</v>
      </c>
      <c r="K33" s="113">
        <f t="shared" si="3"/>
        <v>0</v>
      </c>
      <c r="L33" s="112">
        <f t="shared" si="4"/>
        <v>9.9</v>
      </c>
    </row>
    <row r="34" spans="2:12" ht="14.45" customHeight="1">
      <c r="B34" s="117" t="s">
        <v>91</v>
      </c>
      <c r="C34" s="116"/>
      <c r="D34" s="115">
        <v>4</v>
      </c>
      <c r="E34" s="114">
        <v>2</v>
      </c>
      <c r="F34" s="114">
        <v>4</v>
      </c>
      <c r="G34" s="114">
        <v>0</v>
      </c>
      <c r="H34" s="114">
        <f t="shared" si="10"/>
        <v>6</v>
      </c>
      <c r="I34" s="114">
        <f t="shared" si="11"/>
        <v>4</v>
      </c>
      <c r="J34" s="114">
        <f t="shared" si="12"/>
        <v>10</v>
      </c>
      <c r="K34" s="113">
        <f t="shared" si="3"/>
        <v>40</v>
      </c>
      <c r="L34" s="112">
        <f t="shared" si="4"/>
        <v>8.3000000000000007</v>
      </c>
    </row>
    <row r="35" spans="2:12" ht="14.45" customHeight="1">
      <c r="B35" s="117" t="s">
        <v>90</v>
      </c>
      <c r="C35" s="116"/>
      <c r="D35" s="115">
        <v>9</v>
      </c>
      <c r="E35" s="114">
        <v>1</v>
      </c>
      <c r="F35" s="114">
        <v>1</v>
      </c>
      <c r="G35" s="114">
        <v>0</v>
      </c>
      <c r="H35" s="114">
        <f t="shared" si="10"/>
        <v>10</v>
      </c>
      <c r="I35" s="114">
        <f t="shared" si="11"/>
        <v>1</v>
      </c>
      <c r="J35" s="114">
        <f t="shared" si="12"/>
        <v>11</v>
      </c>
      <c r="K35" s="113">
        <f t="shared" si="3"/>
        <v>9.1</v>
      </c>
      <c r="L35" s="112">
        <f t="shared" si="4"/>
        <v>9.1</v>
      </c>
    </row>
    <row r="36" spans="2:12" ht="14.45" customHeight="1">
      <c r="B36" s="117" t="s">
        <v>89</v>
      </c>
      <c r="C36" s="116"/>
      <c r="D36" s="115">
        <v>6</v>
      </c>
      <c r="E36" s="114">
        <v>5</v>
      </c>
      <c r="F36" s="114">
        <v>2</v>
      </c>
      <c r="G36" s="114">
        <v>0</v>
      </c>
      <c r="H36" s="114">
        <f t="shared" si="10"/>
        <v>11</v>
      </c>
      <c r="I36" s="114">
        <f t="shared" si="11"/>
        <v>2</v>
      </c>
      <c r="J36" s="114">
        <f t="shared" si="12"/>
        <v>13</v>
      </c>
      <c r="K36" s="113">
        <f t="shared" si="3"/>
        <v>15.4</v>
      </c>
      <c r="L36" s="112">
        <f t="shared" si="4"/>
        <v>10.7</v>
      </c>
    </row>
    <row r="37" spans="2:12" ht="14.45" customHeight="1">
      <c r="B37" s="117" t="s">
        <v>88</v>
      </c>
      <c r="C37" s="116"/>
      <c r="D37" s="115">
        <v>8</v>
      </c>
      <c r="E37" s="114">
        <v>6</v>
      </c>
      <c r="F37" s="114">
        <v>1</v>
      </c>
      <c r="G37" s="114">
        <v>0</v>
      </c>
      <c r="H37" s="114">
        <f t="shared" si="10"/>
        <v>14</v>
      </c>
      <c r="I37" s="114">
        <f t="shared" si="11"/>
        <v>1</v>
      </c>
      <c r="J37" s="114">
        <f t="shared" si="12"/>
        <v>15</v>
      </c>
      <c r="K37" s="113">
        <f t="shared" si="3"/>
        <v>6.7</v>
      </c>
      <c r="L37" s="112">
        <f t="shared" si="4"/>
        <v>12.4</v>
      </c>
    </row>
    <row r="38" spans="2:12" ht="14.45" customHeight="1">
      <c r="B38" s="111" t="s">
        <v>87</v>
      </c>
      <c r="C38" s="110"/>
      <c r="D38" s="109">
        <v>1</v>
      </c>
      <c r="E38" s="108">
        <v>0</v>
      </c>
      <c r="F38" s="108">
        <v>0</v>
      </c>
      <c r="G38" s="108">
        <v>0</v>
      </c>
      <c r="H38" s="108">
        <f t="shared" si="10"/>
        <v>1</v>
      </c>
      <c r="I38" s="108">
        <f t="shared" si="11"/>
        <v>0</v>
      </c>
      <c r="J38" s="108">
        <f t="shared" si="12"/>
        <v>1</v>
      </c>
      <c r="K38" s="107">
        <f t="shared" si="3"/>
        <v>0</v>
      </c>
      <c r="L38" s="106">
        <f t="shared" si="4"/>
        <v>0.8</v>
      </c>
    </row>
    <row r="39" spans="2:12" ht="14.45" customHeight="1">
      <c r="B39" s="105" t="s">
        <v>86</v>
      </c>
      <c r="C39" s="104"/>
      <c r="D39" s="103">
        <v>2</v>
      </c>
      <c r="E39" s="102">
        <v>0</v>
      </c>
      <c r="F39" s="102">
        <v>0</v>
      </c>
      <c r="G39" s="102">
        <v>0</v>
      </c>
      <c r="H39" s="102">
        <f t="shared" si="10"/>
        <v>2</v>
      </c>
      <c r="I39" s="102">
        <f t="shared" si="11"/>
        <v>0</v>
      </c>
      <c r="J39" s="102">
        <f t="shared" si="12"/>
        <v>2</v>
      </c>
      <c r="K39" s="101">
        <f t="shared" si="3"/>
        <v>0</v>
      </c>
      <c r="L39" s="100">
        <f t="shared" si="4"/>
        <v>1.7</v>
      </c>
    </row>
    <row r="40" spans="2:12" ht="14.45" customHeight="1">
      <c r="B40" s="105" t="s">
        <v>85</v>
      </c>
      <c r="C40" s="104"/>
      <c r="D40" s="103">
        <v>2</v>
      </c>
      <c r="E40" s="102">
        <v>1</v>
      </c>
      <c r="F40" s="102">
        <v>0</v>
      </c>
      <c r="G40" s="102">
        <v>0</v>
      </c>
      <c r="H40" s="102">
        <f t="shared" si="10"/>
        <v>3</v>
      </c>
      <c r="I40" s="102">
        <f t="shared" si="11"/>
        <v>0</v>
      </c>
      <c r="J40" s="102">
        <f t="shared" si="12"/>
        <v>3</v>
      </c>
      <c r="K40" s="101">
        <f t="shared" si="3"/>
        <v>0</v>
      </c>
      <c r="L40" s="100">
        <f t="shared" si="4"/>
        <v>2.5</v>
      </c>
    </row>
    <row r="41" spans="2:12" ht="14.45" customHeight="1">
      <c r="B41" s="105" t="s">
        <v>84</v>
      </c>
      <c r="C41" s="104"/>
      <c r="D41" s="103">
        <v>0</v>
      </c>
      <c r="E41" s="102">
        <v>1</v>
      </c>
      <c r="F41" s="102">
        <v>0</v>
      </c>
      <c r="G41" s="102">
        <v>0</v>
      </c>
      <c r="H41" s="102">
        <f t="shared" si="10"/>
        <v>1</v>
      </c>
      <c r="I41" s="102">
        <f t="shared" si="11"/>
        <v>0</v>
      </c>
      <c r="J41" s="102">
        <f t="shared" si="12"/>
        <v>1</v>
      </c>
      <c r="K41" s="101">
        <f t="shared" si="3"/>
        <v>0</v>
      </c>
      <c r="L41" s="100">
        <f t="shared" si="4"/>
        <v>0.8</v>
      </c>
    </row>
    <row r="42" spans="2:12" ht="14.45" customHeight="1">
      <c r="B42" s="105" t="s">
        <v>83</v>
      </c>
      <c r="C42" s="104"/>
      <c r="D42" s="103">
        <v>4</v>
      </c>
      <c r="E42" s="102">
        <v>0</v>
      </c>
      <c r="F42" s="102">
        <v>0</v>
      </c>
      <c r="G42" s="102">
        <v>0</v>
      </c>
      <c r="H42" s="102">
        <f t="shared" si="10"/>
        <v>4</v>
      </c>
      <c r="I42" s="102">
        <f t="shared" si="11"/>
        <v>0</v>
      </c>
      <c r="J42" s="102">
        <f t="shared" si="12"/>
        <v>4</v>
      </c>
      <c r="K42" s="101">
        <f t="shared" si="3"/>
        <v>0</v>
      </c>
      <c r="L42" s="100">
        <f t="shared" si="4"/>
        <v>3.3</v>
      </c>
    </row>
    <row r="43" spans="2:12" ht="14.45" customHeight="1">
      <c r="B43" s="99" t="s">
        <v>82</v>
      </c>
      <c r="C43" s="98"/>
      <c r="D43" s="97">
        <v>2</v>
      </c>
      <c r="E43" s="96">
        <v>0</v>
      </c>
      <c r="F43" s="96">
        <v>0</v>
      </c>
      <c r="G43" s="96">
        <v>0</v>
      </c>
      <c r="H43" s="96">
        <f t="shared" si="10"/>
        <v>2</v>
      </c>
      <c r="I43" s="96">
        <f t="shared" si="11"/>
        <v>0</v>
      </c>
      <c r="J43" s="96">
        <f t="shared" si="12"/>
        <v>2</v>
      </c>
      <c r="K43" s="95">
        <f t="shared" si="3"/>
        <v>0</v>
      </c>
      <c r="L43" s="94">
        <f t="shared" si="4"/>
        <v>1.7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11</v>
      </c>
      <c r="E44" s="90">
        <f t="shared" si="13"/>
        <v>2</v>
      </c>
      <c r="F44" s="90">
        <f t="shared" si="13"/>
        <v>0</v>
      </c>
      <c r="G44" s="90">
        <f t="shared" si="13"/>
        <v>0</v>
      </c>
      <c r="H44" s="90">
        <f t="shared" si="13"/>
        <v>13</v>
      </c>
      <c r="I44" s="90">
        <f t="shared" si="13"/>
        <v>0</v>
      </c>
      <c r="J44" s="90">
        <f t="shared" si="13"/>
        <v>13</v>
      </c>
      <c r="K44" s="89">
        <f t="shared" si="3"/>
        <v>0</v>
      </c>
      <c r="L44" s="88">
        <f t="shared" si="4"/>
        <v>10.7</v>
      </c>
    </row>
    <row r="45" spans="2:12" ht="14.45" customHeight="1" thickTop="1">
      <c r="B45" s="111" t="s">
        <v>80</v>
      </c>
      <c r="C45" s="110"/>
      <c r="D45" s="109">
        <v>2</v>
      </c>
      <c r="E45" s="108">
        <v>2</v>
      </c>
      <c r="F45" s="108">
        <v>0</v>
      </c>
      <c r="G45" s="108">
        <v>0</v>
      </c>
      <c r="H45" s="108">
        <f t="shared" ref="H45:H50" si="14">SUM(D45:E45)</f>
        <v>4</v>
      </c>
      <c r="I45" s="108">
        <f t="shared" ref="I45:I50" si="15">SUM(F45:G45)</f>
        <v>0</v>
      </c>
      <c r="J45" s="108">
        <f t="shared" ref="J45:J50" si="16">SUM(H45:I45)</f>
        <v>4</v>
      </c>
      <c r="K45" s="107">
        <f t="shared" si="3"/>
        <v>0</v>
      </c>
      <c r="L45" s="106">
        <f t="shared" si="4"/>
        <v>3.3</v>
      </c>
    </row>
    <row r="46" spans="2:12" ht="14.45" customHeight="1">
      <c r="B46" s="105" t="s">
        <v>79</v>
      </c>
      <c r="C46" s="104"/>
      <c r="D46" s="103">
        <v>2</v>
      </c>
      <c r="E46" s="102">
        <v>2</v>
      </c>
      <c r="F46" s="102">
        <v>0</v>
      </c>
      <c r="G46" s="102">
        <v>0</v>
      </c>
      <c r="H46" s="102">
        <f t="shared" si="14"/>
        <v>4</v>
      </c>
      <c r="I46" s="102">
        <f t="shared" si="15"/>
        <v>0</v>
      </c>
      <c r="J46" s="102">
        <f t="shared" si="16"/>
        <v>4</v>
      </c>
      <c r="K46" s="101">
        <f t="shared" si="3"/>
        <v>0</v>
      </c>
      <c r="L46" s="100">
        <f t="shared" si="4"/>
        <v>3.3</v>
      </c>
    </row>
    <row r="47" spans="2:12" ht="14.45" customHeight="1">
      <c r="B47" s="105" t="s">
        <v>78</v>
      </c>
      <c r="C47" s="104"/>
      <c r="D47" s="103">
        <v>2</v>
      </c>
      <c r="E47" s="102">
        <v>0</v>
      </c>
      <c r="F47" s="102">
        <v>0</v>
      </c>
      <c r="G47" s="102">
        <v>0</v>
      </c>
      <c r="H47" s="102">
        <f t="shared" si="14"/>
        <v>2</v>
      </c>
      <c r="I47" s="102">
        <f t="shared" si="15"/>
        <v>0</v>
      </c>
      <c r="J47" s="102">
        <f t="shared" si="16"/>
        <v>2</v>
      </c>
      <c r="K47" s="101">
        <f t="shared" si="3"/>
        <v>0</v>
      </c>
      <c r="L47" s="100">
        <f t="shared" si="4"/>
        <v>1.7</v>
      </c>
    </row>
    <row r="48" spans="2:12" ht="14.45" customHeight="1">
      <c r="B48" s="105" t="s">
        <v>77</v>
      </c>
      <c r="C48" s="104"/>
      <c r="D48" s="103">
        <v>1</v>
      </c>
      <c r="E48" s="102">
        <v>0</v>
      </c>
      <c r="F48" s="102">
        <v>0</v>
      </c>
      <c r="G48" s="102">
        <v>0</v>
      </c>
      <c r="H48" s="102">
        <f t="shared" si="14"/>
        <v>1</v>
      </c>
      <c r="I48" s="102">
        <f t="shared" si="15"/>
        <v>0</v>
      </c>
      <c r="J48" s="102">
        <f t="shared" si="16"/>
        <v>1</v>
      </c>
      <c r="K48" s="101">
        <f t="shared" si="3"/>
        <v>0</v>
      </c>
      <c r="L48" s="100">
        <f t="shared" si="4"/>
        <v>0.8</v>
      </c>
    </row>
    <row r="49" spans="2:13" ht="14.45" customHeight="1">
      <c r="B49" s="105" t="s">
        <v>76</v>
      </c>
      <c r="C49" s="104"/>
      <c r="D49" s="103">
        <v>2</v>
      </c>
      <c r="E49" s="102">
        <v>0</v>
      </c>
      <c r="F49" s="102">
        <v>0</v>
      </c>
      <c r="G49" s="102">
        <v>0</v>
      </c>
      <c r="H49" s="102">
        <f t="shared" si="14"/>
        <v>2</v>
      </c>
      <c r="I49" s="102">
        <f t="shared" si="15"/>
        <v>0</v>
      </c>
      <c r="J49" s="102">
        <f t="shared" si="16"/>
        <v>2</v>
      </c>
      <c r="K49" s="101">
        <f t="shared" si="3"/>
        <v>0</v>
      </c>
      <c r="L49" s="100">
        <f t="shared" si="4"/>
        <v>1.7</v>
      </c>
    </row>
    <row r="50" spans="2:13" ht="14.45" customHeight="1">
      <c r="B50" s="99" t="s">
        <v>75</v>
      </c>
      <c r="C50" s="98"/>
      <c r="D50" s="97">
        <v>1</v>
      </c>
      <c r="E50" s="96">
        <v>1</v>
      </c>
      <c r="F50" s="96">
        <v>0</v>
      </c>
      <c r="G50" s="96">
        <v>0</v>
      </c>
      <c r="H50" s="96">
        <f t="shared" si="14"/>
        <v>2</v>
      </c>
      <c r="I50" s="96">
        <f t="shared" si="15"/>
        <v>0</v>
      </c>
      <c r="J50" s="96">
        <f t="shared" si="16"/>
        <v>2</v>
      </c>
      <c r="K50" s="95">
        <f t="shared" si="3"/>
        <v>0</v>
      </c>
      <c r="L50" s="94">
        <f t="shared" si="4"/>
        <v>1.7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10</v>
      </c>
      <c r="E51" s="90">
        <f t="shared" si="17"/>
        <v>5</v>
      </c>
      <c r="F51" s="90">
        <f t="shared" si="17"/>
        <v>0</v>
      </c>
      <c r="G51" s="90">
        <f t="shared" si="17"/>
        <v>0</v>
      </c>
      <c r="H51" s="90">
        <f t="shared" si="17"/>
        <v>15</v>
      </c>
      <c r="I51" s="90">
        <f t="shared" si="17"/>
        <v>0</v>
      </c>
      <c r="J51" s="90">
        <f t="shared" si="17"/>
        <v>15</v>
      </c>
      <c r="K51" s="89">
        <f t="shared" si="3"/>
        <v>0</v>
      </c>
      <c r="L51" s="88">
        <f t="shared" si="4"/>
        <v>12.4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85</v>
      </c>
      <c r="E52" s="84">
        <f t="shared" si="18"/>
        <v>27</v>
      </c>
      <c r="F52" s="84">
        <f t="shared" si="18"/>
        <v>9</v>
      </c>
      <c r="G52" s="84">
        <f t="shared" si="18"/>
        <v>0</v>
      </c>
      <c r="H52" s="84">
        <f t="shared" si="18"/>
        <v>112</v>
      </c>
      <c r="I52" s="84">
        <f t="shared" si="18"/>
        <v>9</v>
      </c>
      <c r="J52" s="84">
        <f t="shared" si="18"/>
        <v>121</v>
      </c>
      <c r="K52" s="83">
        <f t="shared" si="3"/>
        <v>7.4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44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155</v>
      </c>
      <c r="C16" s="110"/>
      <c r="D16" s="109">
        <v>7</v>
      </c>
      <c r="E16" s="108">
        <v>0</v>
      </c>
      <c r="F16" s="108">
        <v>0</v>
      </c>
      <c r="G16" s="108">
        <v>0</v>
      </c>
      <c r="H16" s="108">
        <f t="shared" ref="H16:H21" si="0">SUM(D16:E16)</f>
        <v>7</v>
      </c>
      <c r="I16" s="108">
        <f t="shared" ref="I16:I21" si="1">SUM(F16:G16)</f>
        <v>0</v>
      </c>
      <c r="J16" s="108">
        <f t="shared" ref="J16:J21" si="2">SUM(H16:I16)</f>
        <v>7</v>
      </c>
      <c r="K16" s="107">
        <f t="shared" ref="K16:K52" si="3">IF(J16=0,0,ROUND(I16/J16*100,1))</f>
        <v>0</v>
      </c>
      <c r="L16" s="106">
        <f t="shared" ref="L16:L52" si="4">IF(J16=0,0,ROUND(J16/$J$52*100,1))</f>
        <v>1.3</v>
      </c>
    </row>
    <row r="17" spans="2:12" ht="14.45" customHeight="1">
      <c r="B17" s="105" t="s">
        <v>154</v>
      </c>
      <c r="C17" s="104"/>
      <c r="D17" s="103">
        <v>10</v>
      </c>
      <c r="E17" s="102">
        <v>2</v>
      </c>
      <c r="F17" s="102">
        <v>0</v>
      </c>
      <c r="G17" s="102">
        <v>0</v>
      </c>
      <c r="H17" s="102">
        <f t="shared" si="0"/>
        <v>12</v>
      </c>
      <c r="I17" s="102">
        <f t="shared" si="1"/>
        <v>0</v>
      </c>
      <c r="J17" s="102">
        <f t="shared" si="2"/>
        <v>12</v>
      </c>
      <c r="K17" s="101">
        <f t="shared" si="3"/>
        <v>0</v>
      </c>
      <c r="L17" s="100">
        <f t="shared" si="4"/>
        <v>2.2999999999999998</v>
      </c>
    </row>
    <row r="18" spans="2:12" ht="14.45" customHeight="1">
      <c r="B18" s="105" t="s">
        <v>153</v>
      </c>
      <c r="C18" s="104"/>
      <c r="D18" s="103">
        <v>9</v>
      </c>
      <c r="E18" s="102">
        <v>0</v>
      </c>
      <c r="F18" s="102">
        <v>0</v>
      </c>
      <c r="G18" s="102">
        <v>0</v>
      </c>
      <c r="H18" s="102">
        <f t="shared" si="0"/>
        <v>9</v>
      </c>
      <c r="I18" s="102">
        <f t="shared" si="1"/>
        <v>0</v>
      </c>
      <c r="J18" s="102">
        <f t="shared" si="2"/>
        <v>9</v>
      </c>
      <c r="K18" s="101">
        <f t="shared" si="3"/>
        <v>0</v>
      </c>
      <c r="L18" s="100">
        <f t="shared" si="4"/>
        <v>1.7</v>
      </c>
    </row>
    <row r="19" spans="2:12" ht="14.45" customHeight="1">
      <c r="B19" s="105" t="s">
        <v>152</v>
      </c>
      <c r="C19" s="104"/>
      <c r="D19" s="103">
        <v>7</v>
      </c>
      <c r="E19" s="102">
        <v>2</v>
      </c>
      <c r="F19" s="102">
        <v>0</v>
      </c>
      <c r="G19" s="102">
        <v>0</v>
      </c>
      <c r="H19" s="102">
        <f t="shared" si="0"/>
        <v>9</v>
      </c>
      <c r="I19" s="102">
        <f t="shared" si="1"/>
        <v>0</v>
      </c>
      <c r="J19" s="102">
        <f t="shared" si="2"/>
        <v>9</v>
      </c>
      <c r="K19" s="101">
        <f t="shared" si="3"/>
        <v>0</v>
      </c>
      <c r="L19" s="100">
        <f t="shared" si="4"/>
        <v>1.7</v>
      </c>
    </row>
    <row r="20" spans="2:12" ht="14.45" customHeight="1">
      <c r="B20" s="105" t="s">
        <v>151</v>
      </c>
      <c r="C20" s="104"/>
      <c r="D20" s="103">
        <v>9</v>
      </c>
      <c r="E20" s="102">
        <v>1</v>
      </c>
      <c r="F20" s="102">
        <v>1</v>
      </c>
      <c r="G20" s="102">
        <v>0</v>
      </c>
      <c r="H20" s="102">
        <f t="shared" si="0"/>
        <v>10</v>
      </c>
      <c r="I20" s="102">
        <f t="shared" si="1"/>
        <v>1</v>
      </c>
      <c r="J20" s="102">
        <f t="shared" si="2"/>
        <v>11</v>
      </c>
      <c r="K20" s="101">
        <f t="shared" si="3"/>
        <v>9.1</v>
      </c>
      <c r="L20" s="100">
        <f t="shared" si="4"/>
        <v>2.1</v>
      </c>
    </row>
    <row r="21" spans="2:12" ht="14.45" customHeight="1">
      <c r="B21" s="99" t="s">
        <v>150</v>
      </c>
      <c r="C21" s="98"/>
      <c r="D21" s="97">
        <v>6</v>
      </c>
      <c r="E21" s="96">
        <v>2</v>
      </c>
      <c r="F21" s="96">
        <v>1</v>
      </c>
      <c r="G21" s="96">
        <v>0</v>
      </c>
      <c r="H21" s="96">
        <f t="shared" si="0"/>
        <v>8</v>
      </c>
      <c r="I21" s="96">
        <f t="shared" si="1"/>
        <v>1</v>
      </c>
      <c r="J21" s="96">
        <f t="shared" si="2"/>
        <v>9</v>
      </c>
      <c r="K21" s="95">
        <f t="shared" si="3"/>
        <v>11.1</v>
      </c>
      <c r="L21" s="94">
        <f t="shared" si="4"/>
        <v>1.7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48</v>
      </c>
      <c r="E22" s="90">
        <f t="shared" si="5"/>
        <v>7</v>
      </c>
      <c r="F22" s="90">
        <f t="shared" si="5"/>
        <v>2</v>
      </c>
      <c r="G22" s="90">
        <f t="shared" si="5"/>
        <v>0</v>
      </c>
      <c r="H22" s="90">
        <f t="shared" si="5"/>
        <v>55</v>
      </c>
      <c r="I22" s="90">
        <f t="shared" si="5"/>
        <v>2</v>
      </c>
      <c r="J22" s="90">
        <f t="shared" si="5"/>
        <v>57</v>
      </c>
      <c r="K22" s="89">
        <f t="shared" si="3"/>
        <v>3.5</v>
      </c>
      <c r="L22" s="88">
        <f t="shared" si="4"/>
        <v>10.8</v>
      </c>
    </row>
    <row r="23" spans="2:12" ht="14.45" customHeight="1" thickTop="1">
      <c r="B23" s="111" t="s">
        <v>102</v>
      </c>
      <c r="C23" s="110"/>
      <c r="D23" s="109">
        <v>7</v>
      </c>
      <c r="E23" s="108">
        <v>1</v>
      </c>
      <c r="F23" s="108">
        <v>0</v>
      </c>
      <c r="G23" s="108">
        <v>0</v>
      </c>
      <c r="H23" s="108">
        <f t="shared" ref="H23:H28" si="6">SUM(D23:E23)</f>
        <v>8</v>
      </c>
      <c r="I23" s="108">
        <f t="shared" ref="I23:I28" si="7">SUM(F23:G23)</f>
        <v>0</v>
      </c>
      <c r="J23" s="108">
        <f t="shared" ref="J23:J28" si="8">SUM(H23:I23)</f>
        <v>8</v>
      </c>
      <c r="K23" s="107">
        <f t="shared" si="3"/>
        <v>0</v>
      </c>
      <c r="L23" s="106">
        <f t="shared" si="4"/>
        <v>1.5</v>
      </c>
    </row>
    <row r="24" spans="2:12" ht="14.45" customHeight="1">
      <c r="B24" s="105" t="s">
        <v>101</v>
      </c>
      <c r="C24" s="104"/>
      <c r="D24" s="103">
        <v>12</v>
      </c>
      <c r="E24" s="102">
        <v>2</v>
      </c>
      <c r="F24" s="102">
        <v>0</v>
      </c>
      <c r="G24" s="102">
        <v>0</v>
      </c>
      <c r="H24" s="102">
        <f t="shared" si="6"/>
        <v>14</v>
      </c>
      <c r="I24" s="102">
        <f t="shared" si="7"/>
        <v>0</v>
      </c>
      <c r="J24" s="102">
        <f t="shared" si="8"/>
        <v>14</v>
      </c>
      <c r="K24" s="101">
        <f t="shared" si="3"/>
        <v>0</v>
      </c>
      <c r="L24" s="100">
        <f t="shared" si="4"/>
        <v>2.7</v>
      </c>
    </row>
    <row r="25" spans="2:12" ht="14.45" customHeight="1">
      <c r="B25" s="105" t="s">
        <v>100</v>
      </c>
      <c r="C25" s="104"/>
      <c r="D25" s="103">
        <v>5</v>
      </c>
      <c r="E25" s="102">
        <v>1</v>
      </c>
      <c r="F25" s="102">
        <v>0</v>
      </c>
      <c r="G25" s="102">
        <v>0</v>
      </c>
      <c r="H25" s="102">
        <f t="shared" si="6"/>
        <v>6</v>
      </c>
      <c r="I25" s="102">
        <f t="shared" si="7"/>
        <v>0</v>
      </c>
      <c r="J25" s="102">
        <f t="shared" si="8"/>
        <v>6</v>
      </c>
      <c r="K25" s="101">
        <f t="shared" si="3"/>
        <v>0</v>
      </c>
      <c r="L25" s="100">
        <f t="shared" si="4"/>
        <v>1.1000000000000001</v>
      </c>
    </row>
    <row r="26" spans="2:12" ht="14.45" customHeight="1">
      <c r="B26" s="105" t="s">
        <v>99</v>
      </c>
      <c r="C26" s="104"/>
      <c r="D26" s="103">
        <v>9</v>
      </c>
      <c r="E26" s="102">
        <v>1</v>
      </c>
      <c r="F26" s="102">
        <v>1</v>
      </c>
      <c r="G26" s="102">
        <v>0</v>
      </c>
      <c r="H26" s="102">
        <f t="shared" si="6"/>
        <v>10</v>
      </c>
      <c r="I26" s="102">
        <f t="shared" si="7"/>
        <v>1</v>
      </c>
      <c r="J26" s="102">
        <f t="shared" si="8"/>
        <v>11</v>
      </c>
      <c r="K26" s="101">
        <f t="shared" si="3"/>
        <v>9.1</v>
      </c>
      <c r="L26" s="100">
        <f t="shared" si="4"/>
        <v>2.1</v>
      </c>
    </row>
    <row r="27" spans="2:12" ht="14.45" customHeight="1">
      <c r="B27" s="105" t="s">
        <v>98</v>
      </c>
      <c r="C27" s="104"/>
      <c r="D27" s="103">
        <v>7</v>
      </c>
      <c r="E27" s="102">
        <v>2</v>
      </c>
      <c r="F27" s="102">
        <v>0</v>
      </c>
      <c r="G27" s="102">
        <v>0</v>
      </c>
      <c r="H27" s="102">
        <f t="shared" si="6"/>
        <v>9</v>
      </c>
      <c r="I27" s="102">
        <f t="shared" si="7"/>
        <v>0</v>
      </c>
      <c r="J27" s="102">
        <f t="shared" si="8"/>
        <v>9</v>
      </c>
      <c r="K27" s="101">
        <f t="shared" si="3"/>
        <v>0</v>
      </c>
      <c r="L27" s="100">
        <f t="shared" si="4"/>
        <v>1.7</v>
      </c>
    </row>
    <row r="28" spans="2:12" ht="14.45" customHeight="1">
      <c r="B28" s="99" t="s">
        <v>149</v>
      </c>
      <c r="C28" s="98"/>
      <c r="D28" s="97">
        <v>7</v>
      </c>
      <c r="E28" s="96">
        <v>0</v>
      </c>
      <c r="F28" s="96">
        <v>0</v>
      </c>
      <c r="G28" s="96">
        <v>0</v>
      </c>
      <c r="H28" s="96">
        <f t="shared" si="6"/>
        <v>7</v>
      </c>
      <c r="I28" s="96">
        <f t="shared" si="7"/>
        <v>0</v>
      </c>
      <c r="J28" s="96">
        <f t="shared" si="8"/>
        <v>7</v>
      </c>
      <c r="K28" s="95">
        <f t="shared" si="3"/>
        <v>0</v>
      </c>
      <c r="L28" s="94">
        <f t="shared" si="4"/>
        <v>1.3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47</v>
      </c>
      <c r="E29" s="90">
        <f t="shared" si="9"/>
        <v>7</v>
      </c>
      <c r="F29" s="90">
        <f t="shared" si="9"/>
        <v>1</v>
      </c>
      <c r="G29" s="90">
        <f t="shared" si="9"/>
        <v>0</v>
      </c>
      <c r="H29" s="90">
        <f t="shared" si="9"/>
        <v>54</v>
      </c>
      <c r="I29" s="90">
        <f t="shared" si="9"/>
        <v>1</v>
      </c>
      <c r="J29" s="90">
        <f t="shared" si="9"/>
        <v>55</v>
      </c>
      <c r="K29" s="89">
        <f t="shared" si="3"/>
        <v>1.8</v>
      </c>
      <c r="L29" s="88">
        <f t="shared" si="4"/>
        <v>10.5</v>
      </c>
    </row>
    <row r="30" spans="2:12" ht="14.45" customHeight="1" thickTop="1">
      <c r="B30" s="119" t="s">
        <v>148</v>
      </c>
      <c r="C30" s="118"/>
      <c r="D30" s="85">
        <v>33</v>
      </c>
      <c r="E30" s="84">
        <v>7</v>
      </c>
      <c r="F30" s="84">
        <v>0</v>
      </c>
      <c r="G30" s="84">
        <v>0</v>
      </c>
      <c r="H30" s="84">
        <f t="shared" ref="H30:H43" si="10">SUM(D30:E30)</f>
        <v>40</v>
      </c>
      <c r="I30" s="84">
        <f t="shared" ref="I30:I43" si="11">SUM(F30:G30)</f>
        <v>0</v>
      </c>
      <c r="J30" s="84">
        <f t="shared" ref="J30:J43" si="12">SUM(H30:I30)</f>
        <v>40</v>
      </c>
      <c r="K30" s="83">
        <f t="shared" si="3"/>
        <v>0</v>
      </c>
      <c r="L30" s="82">
        <f t="shared" si="4"/>
        <v>7.6</v>
      </c>
    </row>
    <row r="31" spans="2:12" ht="14.45" customHeight="1">
      <c r="B31" s="117" t="s">
        <v>147</v>
      </c>
      <c r="C31" s="116"/>
      <c r="D31" s="115">
        <v>30</v>
      </c>
      <c r="E31" s="114">
        <v>3</v>
      </c>
      <c r="F31" s="114">
        <v>0</v>
      </c>
      <c r="G31" s="114">
        <v>0</v>
      </c>
      <c r="H31" s="114">
        <f t="shared" si="10"/>
        <v>33</v>
      </c>
      <c r="I31" s="114">
        <f t="shared" si="11"/>
        <v>0</v>
      </c>
      <c r="J31" s="114">
        <f t="shared" si="12"/>
        <v>33</v>
      </c>
      <c r="K31" s="113">
        <f t="shared" si="3"/>
        <v>0</v>
      </c>
      <c r="L31" s="112">
        <f t="shared" si="4"/>
        <v>6.3</v>
      </c>
    </row>
    <row r="32" spans="2:12" ht="14.45" customHeight="1">
      <c r="B32" s="117" t="s">
        <v>146</v>
      </c>
      <c r="C32" s="116"/>
      <c r="D32" s="115">
        <v>25</v>
      </c>
      <c r="E32" s="114">
        <v>9</v>
      </c>
      <c r="F32" s="114">
        <v>0</v>
      </c>
      <c r="G32" s="114">
        <v>0</v>
      </c>
      <c r="H32" s="114">
        <f t="shared" si="10"/>
        <v>34</v>
      </c>
      <c r="I32" s="114">
        <f t="shared" si="11"/>
        <v>0</v>
      </c>
      <c r="J32" s="114">
        <f t="shared" si="12"/>
        <v>34</v>
      </c>
      <c r="K32" s="113">
        <f t="shared" si="3"/>
        <v>0</v>
      </c>
      <c r="L32" s="112">
        <f t="shared" si="4"/>
        <v>6.5</v>
      </c>
    </row>
    <row r="33" spans="2:12" ht="14.45" customHeight="1">
      <c r="B33" s="117" t="s">
        <v>145</v>
      </c>
      <c r="C33" s="116"/>
      <c r="D33" s="115">
        <v>19</v>
      </c>
      <c r="E33" s="114">
        <v>11</v>
      </c>
      <c r="F33" s="114">
        <v>1</v>
      </c>
      <c r="G33" s="114">
        <v>0</v>
      </c>
      <c r="H33" s="114">
        <f t="shared" si="10"/>
        <v>30</v>
      </c>
      <c r="I33" s="114">
        <f t="shared" si="11"/>
        <v>1</v>
      </c>
      <c r="J33" s="114">
        <f t="shared" si="12"/>
        <v>31</v>
      </c>
      <c r="K33" s="113">
        <f t="shared" si="3"/>
        <v>3.2</v>
      </c>
      <c r="L33" s="112">
        <f t="shared" si="4"/>
        <v>5.9</v>
      </c>
    </row>
    <row r="34" spans="2:12" ht="14.45" customHeight="1">
      <c r="B34" s="117" t="s">
        <v>144</v>
      </c>
      <c r="C34" s="116"/>
      <c r="D34" s="115">
        <v>23</v>
      </c>
      <c r="E34" s="114">
        <v>7</v>
      </c>
      <c r="F34" s="114">
        <v>2</v>
      </c>
      <c r="G34" s="114">
        <v>0</v>
      </c>
      <c r="H34" s="114">
        <f t="shared" si="10"/>
        <v>30</v>
      </c>
      <c r="I34" s="114">
        <f t="shared" si="11"/>
        <v>2</v>
      </c>
      <c r="J34" s="114">
        <f t="shared" si="12"/>
        <v>32</v>
      </c>
      <c r="K34" s="113">
        <f t="shared" si="3"/>
        <v>6.3</v>
      </c>
      <c r="L34" s="112">
        <f t="shared" si="4"/>
        <v>6.1</v>
      </c>
    </row>
    <row r="35" spans="2:12" ht="14.45" customHeight="1">
      <c r="B35" s="117" t="s">
        <v>143</v>
      </c>
      <c r="C35" s="116"/>
      <c r="D35" s="115">
        <v>24</v>
      </c>
      <c r="E35" s="114">
        <v>10</v>
      </c>
      <c r="F35" s="114">
        <v>1</v>
      </c>
      <c r="G35" s="114">
        <v>0</v>
      </c>
      <c r="H35" s="114">
        <f t="shared" si="10"/>
        <v>34</v>
      </c>
      <c r="I35" s="114">
        <f t="shared" si="11"/>
        <v>1</v>
      </c>
      <c r="J35" s="114">
        <f t="shared" si="12"/>
        <v>35</v>
      </c>
      <c r="K35" s="113">
        <f t="shared" si="3"/>
        <v>2.9</v>
      </c>
      <c r="L35" s="112">
        <f t="shared" si="4"/>
        <v>6.7</v>
      </c>
    </row>
    <row r="36" spans="2:12" ht="14.45" customHeight="1">
      <c r="B36" s="117" t="s">
        <v>142</v>
      </c>
      <c r="C36" s="116"/>
      <c r="D36" s="115">
        <v>32</v>
      </c>
      <c r="E36" s="114">
        <v>9</v>
      </c>
      <c r="F36" s="114">
        <v>1</v>
      </c>
      <c r="G36" s="114">
        <v>0</v>
      </c>
      <c r="H36" s="114">
        <f t="shared" si="10"/>
        <v>41</v>
      </c>
      <c r="I36" s="114">
        <f t="shared" si="11"/>
        <v>1</v>
      </c>
      <c r="J36" s="114">
        <f t="shared" si="12"/>
        <v>42</v>
      </c>
      <c r="K36" s="113">
        <f t="shared" si="3"/>
        <v>2.4</v>
      </c>
      <c r="L36" s="112">
        <f t="shared" si="4"/>
        <v>8</v>
      </c>
    </row>
    <row r="37" spans="2:12" ht="14.45" customHeight="1">
      <c r="B37" s="117" t="s">
        <v>141</v>
      </c>
      <c r="C37" s="116"/>
      <c r="D37" s="115">
        <v>37</v>
      </c>
      <c r="E37" s="114">
        <v>10</v>
      </c>
      <c r="F37" s="114">
        <v>0</v>
      </c>
      <c r="G37" s="114">
        <v>0</v>
      </c>
      <c r="H37" s="114">
        <f t="shared" si="10"/>
        <v>47</v>
      </c>
      <c r="I37" s="114">
        <f t="shared" si="11"/>
        <v>0</v>
      </c>
      <c r="J37" s="114">
        <f t="shared" si="12"/>
        <v>47</v>
      </c>
      <c r="K37" s="113">
        <f t="shared" si="3"/>
        <v>0</v>
      </c>
      <c r="L37" s="112">
        <f t="shared" si="4"/>
        <v>8.9</v>
      </c>
    </row>
    <row r="38" spans="2:12" ht="14.45" customHeight="1">
      <c r="B38" s="111" t="s">
        <v>87</v>
      </c>
      <c r="C38" s="110"/>
      <c r="D38" s="109">
        <v>3</v>
      </c>
      <c r="E38" s="108">
        <v>2</v>
      </c>
      <c r="F38" s="108">
        <v>0</v>
      </c>
      <c r="G38" s="108">
        <v>0</v>
      </c>
      <c r="H38" s="108">
        <f t="shared" si="10"/>
        <v>5</v>
      </c>
      <c r="I38" s="108">
        <f t="shared" si="11"/>
        <v>0</v>
      </c>
      <c r="J38" s="108">
        <f t="shared" si="12"/>
        <v>5</v>
      </c>
      <c r="K38" s="107">
        <f t="shared" si="3"/>
        <v>0</v>
      </c>
      <c r="L38" s="106">
        <f t="shared" si="4"/>
        <v>1</v>
      </c>
    </row>
    <row r="39" spans="2:12" ht="14.45" customHeight="1">
      <c r="B39" s="105" t="s">
        <v>86</v>
      </c>
      <c r="C39" s="104"/>
      <c r="D39" s="103">
        <v>2</v>
      </c>
      <c r="E39" s="102">
        <v>4</v>
      </c>
      <c r="F39" s="102">
        <v>3</v>
      </c>
      <c r="G39" s="102">
        <v>0</v>
      </c>
      <c r="H39" s="102">
        <f t="shared" si="10"/>
        <v>6</v>
      </c>
      <c r="I39" s="102">
        <f t="shared" si="11"/>
        <v>3</v>
      </c>
      <c r="J39" s="102">
        <f t="shared" si="12"/>
        <v>9</v>
      </c>
      <c r="K39" s="101">
        <f t="shared" si="3"/>
        <v>33.299999999999997</v>
      </c>
      <c r="L39" s="100">
        <f t="shared" si="4"/>
        <v>1.7</v>
      </c>
    </row>
    <row r="40" spans="2:12" ht="14.45" customHeight="1">
      <c r="B40" s="105" t="s">
        <v>85</v>
      </c>
      <c r="C40" s="104"/>
      <c r="D40" s="103">
        <v>10</v>
      </c>
      <c r="E40" s="102">
        <v>1</v>
      </c>
      <c r="F40" s="102">
        <v>2</v>
      </c>
      <c r="G40" s="102">
        <v>0</v>
      </c>
      <c r="H40" s="102">
        <f t="shared" si="10"/>
        <v>11</v>
      </c>
      <c r="I40" s="102">
        <f t="shared" si="11"/>
        <v>2</v>
      </c>
      <c r="J40" s="102">
        <f t="shared" si="12"/>
        <v>13</v>
      </c>
      <c r="K40" s="101">
        <f t="shared" si="3"/>
        <v>15.4</v>
      </c>
      <c r="L40" s="100">
        <f t="shared" si="4"/>
        <v>2.5</v>
      </c>
    </row>
    <row r="41" spans="2:12" ht="14.45" customHeight="1">
      <c r="B41" s="105" t="s">
        <v>84</v>
      </c>
      <c r="C41" s="104"/>
      <c r="D41" s="103">
        <v>8</v>
      </c>
      <c r="E41" s="102">
        <v>1</v>
      </c>
      <c r="F41" s="102">
        <v>0</v>
      </c>
      <c r="G41" s="102">
        <v>0</v>
      </c>
      <c r="H41" s="102">
        <f t="shared" si="10"/>
        <v>9</v>
      </c>
      <c r="I41" s="102">
        <f t="shared" si="11"/>
        <v>0</v>
      </c>
      <c r="J41" s="102">
        <f t="shared" si="12"/>
        <v>9</v>
      </c>
      <c r="K41" s="101">
        <f t="shared" si="3"/>
        <v>0</v>
      </c>
      <c r="L41" s="100">
        <f t="shared" si="4"/>
        <v>1.7</v>
      </c>
    </row>
    <row r="42" spans="2:12" ht="14.45" customHeight="1">
      <c r="B42" s="105" t="s">
        <v>83</v>
      </c>
      <c r="C42" s="104"/>
      <c r="D42" s="103">
        <v>9</v>
      </c>
      <c r="E42" s="102">
        <v>2</v>
      </c>
      <c r="F42" s="102">
        <v>1</v>
      </c>
      <c r="G42" s="102">
        <v>0</v>
      </c>
      <c r="H42" s="102">
        <f t="shared" si="10"/>
        <v>11</v>
      </c>
      <c r="I42" s="102">
        <f t="shared" si="11"/>
        <v>1</v>
      </c>
      <c r="J42" s="102">
        <f t="shared" si="12"/>
        <v>12</v>
      </c>
      <c r="K42" s="101">
        <f t="shared" si="3"/>
        <v>8.3000000000000007</v>
      </c>
      <c r="L42" s="100">
        <f t="shared" si="4"/>
        <v>2.2999999999999998</v>
      </c>
    </row>
    <row r="43" spans="2:12" ht="14.45" customHeight="1">
      <c r="B43" s="99" t="s">
        <v>140</v>
      </c>
      <c r="C43" s="98"/>
      <c r="D43" s="97">
        <v>10</v>
      </c>
      <c r="E43" s="96">
        <v>2</v>
      </c>
      <c r="F43" s="96">
        <v>0</v>
      </c>
      <c r="G43" s="96">
        <v>0</v>
      </c>
      <c r="H43" s="96">
        <f t="shared" si="10"/>
        <v>12</v>
      </c>
      <c r="I43" s="96">
        <f t="shared" si="11"/>
        <v>0</v>
      </c>
      <c r="J43" s="96">
        <f t="shared" si="12"/>
        <v>12</v>
      </c>
      <c r="K43" s="95">
        <f t="shared" si="3"/>
        <v>0</v>
      </c>
      <c r="L43" s="94">
        <f t="shared" si="4"/>
        <v>2.2999999999999998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42</v>
      </c>
      <c r="E44" s="90">
        <f t="shared" si="13"/>
        <v>12</v>
      </c>
      <c r="F44" s="90">
        <f t="shared" si="13"/>
        <v>6</v>
      </c>
      <c r="G44" s="90">
        <f t="shared" si="13"/>
        <v>0</v>
      </c>
      <c r="H44" s="90">
        <f t="shared" si="13"/>
        <v>54</v>
      </c>
      <c r="I44" s="90">
        <f t="shared" si="13"/>
        <v>6</v>
      </c>
      <c r="J44" s="90">
        <f t="shared" si="13"/>
        <v>60</v>
      </c>
      <c r="K44" s="89">
        <f t="shared" si="3"/>
        <v>10</v>
      </c>
      <c r="L44" s="88">
        <f t="shared" si="4"/>
        <v>11.4</v>
      </c>
    </row>
    <row r="45" spans="2:12" ht="14.45" customHeight="1" thickTop="1">
      <c r="B45" s="111" t="s">
        <v>80</v>
      </c>
      <c r="C45" s="110"/>
      <c r="D45" s="109">
        <v>8</v>
      </c>
      <c r="E45" s="108">
        <v>1</v>
      </c>
      <c r="F45" s="108">
        <v>0</v>
      </c>
      <c r="G45" s="108">
        <v>0</v>
      </c>
      <c r="H45" s="108">
        <f t="shared" ref="H45:H50" si="14">SUM(D45:E45)</f>
        <v>9</v>
      </c>
      <c r="I45" s="108">
        <f t="shared" ref="I45:I50" si="15">SUM(F45:G45)</f>
        <v>0</v>
      </c>
      <c r="J45" s="108">
        <f t="shared" ref="J45:J50" si="16">SUM(H45:I45)</f>
        <v>9</v>
      </c>
      <c r="K45" s="107">
        <f t="shared" si="3"/>
        <v>0</v>
      </c>
      <c r="L45" s="106">
        <f t="shared" si="4"/>
        <v>1.7</v>
      </c>
    </row>
    <row r="46" spans="2:12" ht="14.45" customHeight="1">
      <c r="B46" s="105" t="s">
        <v>79</v>
      </c>
      <c r="C46" s="104"/>
      <c r="D46" s="103">
        <v>12</v>
      </c>
      <c r="E46" s="102">
        <v>5</v>
      </c>
      <c r="F46" s="102">
        <v>1</v>
      </c>
      <c r="G46" s="102">
        <v>0</v>
      </c>
      <c r="H46" s="102">
        <f t="shared" si="14"/>
        <v>17</v>
      </c>
      <c r="I46" s="102">
        <f t="shared" si="15"/>
        <v>1</v>
      </c>
      <c r="J46" s="102">
        <f t="shared" si="16"/>
        <v>18</v>
      </c>
      <c r="K46" s="101">
        <f t="shared" si="3"/>
        <v>5.6</v>
      </c>
      <c r="L46" s="100">
        <f t="shared" si="4"/>
        <v>3.4</v>
      </c>
    </row>
    <row r="47" spans="2:12" ht="14.45" customHeight="1">
      <c r="B47" s="105" t="s">
        <v>78</v>
      </c>
      <c r="C47" s="104"/>
      <c r="D47" s="103">
        <v>11</v>
      </c>
      <c r="E47" s="102">
        <v>1</v>
      </c>
      <c r="F47" s="102">
        <v>0</v>
      </c>
      <c r="G47" s="102">
        <v>0</v>
      </c>
      <c r="H47" s="102">
        <f t="shared" si="14"/>
        <v>12</v>
      </c>
      <c r="I47" s="102">
        <f t="shared" si="15"/>
        <v>0</v>
      </c>
      <c r="J47" s="102">
        <f t="shared" si="16"/>
        <v>12</v>
      </c>
      <c r="K47" s="101">
        <f t="shared" si="3"/>
        <v>0</v>
      </c>
      <c r="L47" s="100">
        <f t="shared" si="4"/>
        <v>2.2999999999999998</v>
      </c>
    </row>
    <row r="48" spans="2:12" ht="14.45" customHeight="1">
      <c r="B48" s="105" t="s">
        <v>77</v>
      </c>
      <c r="C48" s="104"/>
      <c r="D48" s="103">
        <v>6</v>
      </c>
      <c r="E48" s="102">
        <v>0</v>
      </c>
      <c r="F48" s="102">
        <v>0</v>
      </c>
      <c r="G48" s="102">
        <v>0</v>
      </c>
      <c r="H48" s="102">
        <f t="shared" si="14"/>
        <v>6</v>
      </c>
      <c r="I48" s="102">
        <f t="shared" si="15"/>
        <v>0</v>
      </c>
      <c r="J48" s="102">
        <f t="shared" si="16"/>
        <v>6</v>
      </c>
      <c r="K48" s="101">
        <f t="shared" si="3"/>
        <v>0</v>
      </c>
      <c r="L48" s="100">
        <f t="shared" si="4"/>
        <v>1.1000000000000001</v>
      </c>
    </row>
    <row r="49" spans="2:13" ht="14.45" customHeight="1">
      <c r="B49" s="105" t="s">
        <v>76</v>
      </c>
      <c r="C49" s="104"/>
      <c r="D49" s="103">
        <v>5</v>
      </c>
      <c r="E49" s="102">
        <v>1</v>
      </c>
      <c r="F49" s="102">
        <v>1</v>
      </c>
      <c r="G49" s="102">
        <v>0</v>
      </c>
      <c r="H49" s="102">
        <f t="shared" si="14"/>
        <v>6</v>
      </c>
      <c r="I49" s="102">
        <f t="shared" si="15"/>
        <v>1</v>
      </c>
      <c r="J49" s="102">
        <f t="shared" si="16"/>
        <v>7</v>
      </c>
      <c r="K49" s="101">
        <f t="shared" si="3"/>
        <v>14.3</v>
      </c>
      <c r="L49" s="100">
        <f t="shared" si="4"/>
        <v>1.3</v>
      </c>
    </row>
    <row r="50" spans="2:13" ht="14.45" customHeight="1">
      <c r="B50" s="99" t="s">
        <v>139</v>
      </c>
      <c r="C50" s="98"/>
      <c r="D50" s="97">
        <v>7</v>
      </c>
      <c r="E50" s="96">
        <v>1</v>
      </c>
      <c r="F50" s="96">
        <v>0</v>
      </c>
      <c r="G50" s="96">
        <v>0</v>
      </c>
      <c r="H50" s="96">
        <f t="shared" si="14"/>
        <v>8</v>
      </c>
      <c r="I50" s="96">
        <f t="shared" si="15"/>
        <v>0</v>
      </c>
      <c r="J50" s="96">
        <f t="shared" si="16"/>
        <v>8</v>
      </c>
      <c r="K50" s="95">
        <f t="shared" si="3"/>
        <v>0</v>
      </c>
      <c r="L50" s="94">
        <f t="shared" si="4"/>
        <v>1.5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49</v>
      </c>
      <c r="E51" s="90">
        <f t="shared" si="17"/>
        <v>9</v>
      </c>
      <c r="F51" s="90">
        <f t="shared" si="17"/>
        <v>2</v>
      </c>
      <c r="G51" s="90">
        <f t="shared" si="17"/>
        <v>0</v>
      </c>
      <c r="H51" s="90">
        <f t="shared" si="17"/>
        <v>58</v>
      </c>
      <c r="I51" s="90">
        <f t="shared" si="17"/>
        <v>2</v>
      </c>
      <c r="J51" s="90">
        <f t="shared" si="17"/>
        <v>60</v>
      </c>
      <c r="K51" s="89">
        <f t="shared" si="3"/>
        <v>3.3</v>
      </c>
      <c r="L51" s="88">
        <f t="shared" si="4"/>
        <v>11.4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409</v>
      </c>
      <c r="E52" s="84">
        <f t="shared" si="18"/>
        <v>101</v>
      </c>
      <c r="F52" s="84">
        <f t="shared" si="18"/>
        <v>16</v>
      </c>
      <c r="G52" s="84">
        <f t="shared" si="18"/>
        <v>0</v>
      </c>
      <c r="H52" s="84">
        <f t="shared" si="18"/>
        <v>510</v>
      </c>
      <c r="I52" s="84">
        <f t="shared" si="18"/>
        <v>16</v>
      </c>
      <c r="J52" s="84">
        <f t="shared" si="18"/>
        <v>526</v>
      </c>
      <c r="K52" s="83">
        <f t="shared" si="3"/>
        <v>3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37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155</v>
      </c>
      <c r="C16" s="110"/>
      <c r="D16" s="109">
        <v>5</v>
      </c>
      <c r="E16" s="108">
        <v>0</v>
      </c>
      <c r="F16" s="108">
        <v>0</v>
      </c>
      <c r="G16" s="108">
        <v>0</v>
      </c>
      <c r="H16" s="108">
        <f t="shared" ref="H16:H21" si="0">SUM(D16:E16)</f>
        <v>5</v>
      </c>
      <c r="I16" s="108">
        <f t="shared" ref="I16:I21" si="1">SUM(F16:G16)</f>
        <v>0</v>
      </c>
      <c r="J16" s="108">
        <f t="shared" ref="J16:J21" si="2">SUM(H16:I16)</f>
        <v>5</v>
      </c>
      <c r="K16" s="107">
        <f t="shared" ref="K16:K52" si="3">IF(J16=0,0,ROUND(I16/J16*100,1))</f>
        <v>0</v>
      </c>
      <c r="L16" s="106">
        <f t="shared" ref="L16:L52" si="4">IF(J16=0,0,ROUND(J16/$J$52*100,1))</f>
        <v>1.9</v>
      </c>
    </row>
    <row r="17" spans="2:12" ht="14.45" customHeight="1">
      <c r="B17" s="105" t="s">
        <v>154</v>
      </c>
      <c r="C17" s="104"/>
      <c r="D17" s="103">
        <v>1</v>
      </c>
      <c r="E17" s="102">
        <v>1</v>
      </c>
      <c r="F17" s="102">
        <v>0</v>
      </c>
      <c r="G17" s="102">
        <v>0</v>
      </c>
      <c r="H17" s="102">
        <f t="shared" si="0"/>
        <v>2</v>
      </c>
      <c r="I17" s="102">
        <f t="shared" si="1"/>
        <v>0</v>
      </c>
      <c r="J17" s="102">
        <f t="shared" si="2"/>
        <v>2</v>
      </c>
      <c r="K17" s="101">
        <f t="shared" si="3"/>
        <v>0</v>
      </c>
      <c r="L17" s="100">
        <f t="shared" si="4"/>
        <v>0.8</v>
      </c>
    </row>
    <row r="18" spans="2:12" ht="14.45" customHeight="1">
      <c r="B18" s="105" t="s">
        <v>153</v>
      </c>
      <c r="C18" s="104"/>
      <c r="D18" s="103">
        <v>7</v>
      </c>
      <c r="E18" s="102">
        <v>0</v>
      </c>
      <c r="F18" s="102">
        <v>0</v>
      </c>
      <c r="G18" s="102">
        <v>1</v>
      </c>
      <c r="H18" s="102">
        <f t="shared" si="0"/>
        <v>7</v>
      </c>
      <c r="I18" s="102">
        <f t="shared" si="1"/>
        <v>1</v>
      </c>
      <c r="J18" s="102">
        <f t="shared" si="2"/>
        <v>8</v>
      </c>
      <c r="K18" s="101">
        <f t="shared" si="3"/>
        <v>12.5</v>
      </c>
      <c r="L18" s="100">
        <f t="shared" si="4"/>
        <v>3</v>
      </c>
    </row>
    <row r="19" spans="2:12" ht="14.45" customHeight="1">
      <c r="B19" s="105" t="s">
        <v>152</v>
      </c>
      <c r="C19" s="104"/>
      <c r="D19" s="103">
        <v>7</v>
      </c>
      <c r="E19" s="102">
        <v>0</v>
      </c>
      <c r="F19" s="102">
        <v>0</v>
      </c>
      <c r="G19" s="102">
        <v>0</v>
      </c>
      <c r="H19" s="102">
        <f t="shared" si="0"/>
        <v>7</v>
      </c>
      <c r="I19" s="102">
        <f t="shared" si="1"/>
        <v>0</v>
      </c>
      <c r="J19" s="102">
        <f t="shared" si="2"/>
        <v>7</v>
      </c>
      <c r="K19" s="101">
        <f t="shared" si="3"/>
        <v>0</v>
      </c>
      <c r="L19" s="100">
        <f t="shared" si="4"/>
        <v>2.7</v>
      </c>
    </row>
    <row r="20" spans="2:12" ht="14.45" customHeight="1">
      <c r="B20" s="105" t="s">
        <v>151</v>
      </c>
      <c r="C20" s="104"/>
      <c r="D20" s="103">
        <v>9</v>
      </c>
      <c r="E20" s="102">
        <v>0</v>
      </c>
      <c r="F20" s="102">
        <v>0</v>
      </c>
      <c r="G20" s="102">
        <v>0</v>
      </c>
      <c r="H20" s="102">
        <f t="shared" si="0"/>
        <v>9</v>
      </c>
      <c r="I20" s="102">
        <f t="shared" si="1"/>
        <v>0</v>
      </c>
      <c r="J20" s="102">
        <f t="shared" si="2"/>
        <v>9</v>
      </c>
      <c r="K20" s="101">
        <f t="shared" si="3"/>
        <v>0</v>
      </c>
      <c r="L20" s="100">
        <f t="shared" si="4"/>
        <v>3.4</v>
      </c>
    </row>
    <row r="21" spans="2:12" ht="14.45" customHeight="1">
      <c r="B21" s="99" t="s">
        <v>150</v>
      </c>
      <c r="C21" s="98"/>
      <c r="D21" s="97">
        <v>6</v>
      </c>
      <c r="E21" s="96">
        <v>1</v>
      </c>
      <c r="F21" s="96">
        <v>1</v>
      </c>
      <c r="G21" s="96">
        <v>0</v>
      </c>
      <c r="H21" s="96">
        <f t="shared" si="0"/>
        <v>7</v>
      </c>
      <c r="I21" s="96">
        <f t="shared" si="1"/>
        <v>1</v>
      </c>
      <c r="J21" s="96">
        <f t="shared" si="2"/>
        <v>8</v>
      </c>
      <c r="K21" s="95">
        <f t="shared" si="3"/>
        <v>12.5</v>
      </c>
      <c r="L21" s="94">
        <f t="shared" si="4"/>
        <v>3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35</v>
      </c>
      <c r="E22" s="90">
        <f t="shared" si="5"/>
        <v>2</v>
      </c>
      <c r="F22" s="90">
        <f t="shared" si="5"/>
        <v>1</v>
      </c>
      <c r="G22" s="90">
        <f t="shared" si="5"/>
        <v>1</v>
      </c>
      <c r="H22" s="90">
        <f t="shared" si="5"/>
        <v>37</v>
      </c>
      <c r="I22" s="90">
        <f t="shared" si="5"/>
        <v>2</v>
      </c>
      <c r="J22" s="90">
        <f t="shared" si="5"/>
        <v>39</v>
      </c>
      <c r="K22" s="89">
        <f t="shared" si="3"/>
        <v>5.0999999999999996</v>
      </c>
      <c r="L22" s="88">
        <f t="shared" si="4"/>
        <v>14.8</v>
      </c>
    </row>
    <row r="23" spans="2:12" ht="14.45" customHeight="1" thickTop="1">
      <c r="B23" s="111" t="s">
        <v>102</v>
      </c>
      <c r="C23" s="110"/>
      <c r="D23" s="109">
        <v>12</v>
      </c>
      <c r="E23" s="108">
        <v>0</v>
      </c>
      <c r="F23" s="108">
        <v>0</v>
      </c>
      <c r="G23" s="108">
        <v>0</v>
      </c>
      <c r="H23" s="108">
        <f t="shared" ref="H23:H28" si="6">SUM(D23:E23)</f>
        <v>12</v>
      </c>
      <c r="I23" s="108">
        <f t="shared" ref="I23:I28" si="7">SUM(F23:G23)</f>
        <v>0</v>
      </c>
      <c r="J23" s="108">
        <f t="shared" ref="J23:J28" si="8">SUM(H23:I23)</f>
        <v>12</v>
      </c>
      <c r="K23" s="107">
        <f t="shared" si="3"/>
        <v>0</v>
      </c>
      <c r="L23" s="106">
        <f t="shared" si="4"/>
        <v>4.5</v>
      </c>
    </row>
    <row r="24" spans="2:12" ht="14.45" customHeight="1">
      <c r="B24" s="105" t="s">
        <v>101</v>
      </c>
      <c r="C24" s="104"/>
      <c r="D24" s="103">
        <v>8</v>
      </c>
      <c r="E24" s="102">
        <v>2</v>
      </c>
      <c r="F24" s="102">
        <v>0</v>
      </c>
      <c r="G24" s="102">
        <v>0</v>
      </c>
      <c r="H24" s="102">
        <f t="shared" si="6"/>
        <v>10</v>
      </c>
      <c r="I24" s="102">
        <f t="shared" si="7"/>
        <v>0</v>
      </c>
      <c r="J24" s="102">
        <f t="shared" si="8"/>
        <v>10</v>
      </c>
      <c r="K24" s="101">
        <f t="shared" si="3"/>
        <v>0</v>
      </c>
      <c r="L24" s="100">
        <f t="shared" si="4"/>
        <v>3.8</v>
      </c>
    </row>
    <row r="25" spans="2:12" ht="14.45" customHeight="1">
      <c r="B25" s="105" t="s">
        <v>100</v>
      </c>
      <c r="C25" s="104"/>
      <c r="D25" s="103">
        <v>6</v>
      </c>
      <c r="E25" s="102">
        <v>0</v>
      </c>
      <c r="F25" s="102">
        <v>0</v>
      </c>
      <c r="G25" s="102">
        <v>0</v>
      </c>
      <c r="H25" s="102">
        <f t="shared" si="6"/>
        <v>6</v>
      </c>
      <c r="I25" s="102">
        <f t="shared" si="7"/>
        <v>0</v>
      </c>
      <c r="J25" s="102">
        <f t="shared" si="8"/>
        <v>6</v>
      </c>
      <c r="K25" s="101">
        <f t="shared" si="3"/>
        <v>0</v>
      </c>
      <c r="L25" s="100">
        <f t="shared" si="4"/>
        <v>2.2999999999999998</v>
      </c>
    </row>
    <row r="26" spans="2:12" ht="14.45" customHeight="1">
      <c r="B26" s="105" t="s">
        <v>99</v>
      </c>
      <c r="C26" s="104"/>
      <c r="D26" s="103">
        <v>3</v>
      </c>
      <c r="E26" s="102">
        <v>2</v>
      </c>
      <c r="F26" s="102">
        <v>1</v>
      </c>
      <c r="G26" s="102">
        <v>1</v>
      </c>
      <c r="H26" s="102">
        <f t="shared" si="6"/>
        <v>5</v>
      </c>
      <c r="I26" s="102">
        <f t="shared" si="7"/>
        <v>2</v>
      </c>
      <c r="J26" s="102">
        <f t="shared" si="8"/>
        <v>7</v>
      </c>
      <c r="K26" s="101">
        <f t="shared" si="3"/>
        <v>28.6</v>
      </c>
      <c r="L26" s="100">
        <f t="shared" si="4"/>
        <v>2.7</v>
      </c>
    </row>
    <row r="27" spans="2:12" ht="14.45" customHeight="1">
      <c r="B27" s="105" t="s">
        <v>98</v>
      </c>
      <c r="C27" s="104"/>
      <c r="D27" s="103">
        <v>3</v>
      </c>
      <c r="E27" s="102">
        <v>0</v>
      </c>
      <c r="F27" s="102">
        <v>1</v>
      </c>
      <c r="G27" s="102">
        <v>0</v>
      </c>
      <c r="H27" s="102">
        <f t="shared" si="6"/>
        <v>3</v>
      </c>
      <c r="I27" s="102">
        <f t="shared" si="7"/>
        <v>1</v>
      </c>
      <c r="J27" s="102">
        <f t="shared" si="8"/>
        <v>4</v>
      </c>
      <c r="K27" s="101">
        <f t="shared" si="3"/>
        <v>25</v>
      </c>
      <c r="L27" s="100">
        <f t="shared" si="4"/>
        <v>1.5</v>
      </c>
    </row>
    <row r="28" spans="2:12" ht="14.45" customHeight="1">
      <c r="B28" s="99" t="s">
        <v>149</v>
      </c>
      <c r="C28" s="98"/>
      <c r="D28" s="97">
        <v>0</v>
      </c>
      <c r="E28" s="96">
        <v>1</v>
      </c>
      <c r="F28" s="96">
        <v>0</v>
      </c>
      <c r="G28" s="96">
        <v>0</v>
      </c>
      <c r="H28" s="96">
        <f t="shared" si="6"/>
        <v>1</v>
      </c>
      <c r="I28" s="96">
        <f t="shared" si="7"/>
        <v>0</v>
      </c>
      <c r="J28" s="96">
        <f t="shared" si="8"/>
        <v>1</v>
      </c>
      <c r="K28" s="95">
        <f t="shared" si="3"/>
        <v>0</v>
      </c>
      <c r="L28" s="94">
        <f t="shared" si="4"/>
        <v>0.4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32</v>
      </c>
      <c r="E29" s="90">
        <f t="shared" si="9"/>
        <v>5</v>
      </c>
      <c r="F29" s="90">
        <f t="shared" si="9"/>
        <v>2</v>
      </c>
      <c r="G29" s="90">
        <f t="shared" si="9"/>
        <v>1</v>
      </c>
      <c r="H29" s="90">
        <f t="shared" si="9"/>
        <v>37</v>
      </c>
      <c r="I29" s="90">
        <f t="shared" si="9"/>
        <v>3</v>
      </c>
      <c r="J29" s="90">
        <f t="shared" si="9"/>
        <v>40</v>
      </c>
      <c r="K29" s="89">
        <f t="shared" si="3"/>
        <v>7.5</v>
      </c>
      <c r="L29" s="88">
        <f t="shared" si="4"/>
        <v>15.2</v>
      </c>
    </row>
    <row r="30" spans="2:12" ht="14.45" customHeight="1" thickTop="1">
      <c r="B30" s="119" t="s">
        <v>148</v>
      </c>
      <c r="C30" s="118"/>
      <c r="D30" s="85">
        <v>19</v>
      </c>
      <c r="E30" s="84">
        <v>4</v>
      </c>
      <c r="F30" s="84">
        <v>4</v>
      </c>
      <c r="G30" s="84">
        <v>0</v>
      </c>
      <c r="H30" s="84">
        <f t="shared" ref="H30:H43" si="10">SUM(D30:E30)</f>
        <v>23</v>
      </c>
      <c r="I30" s="84">
        <f t="shared" ref="I30:I43" si="11">SUM(F30:G30)</f>
        <v>4</v>
      </c>
      <c r="J30" s="84">
        <f t="shared" ref="J30:J43" si="12">SUM(H30:I30)</f>
        <v>27</v>
      </c>
      <c r="K30" s="83">
        <f t="shared" si="3"/>
        <v>14.8</v>
      </c>
      <c r="L30" s="82">
        <f t="shared" si="4"/>
        <v>10.199999999999999</v>
      </c>
    </row>
    <row r="31" spans="2:12" ht="14.45" customHeight="1">
      <c r="B31" s="117" t="s">
        <v>147</v>
      </c>
      <c r="C31" s="116"/>
      <c r="D31" s="115">
        <v>10</v>
      </c>
      <c r="E31" s="114">
        <v>3</v>
      </c>
      <c r="F31" s="114">
        <v>0</v>
      </c>
      <c r="G31" s="114">
        <v>0</v>
      </c>
      <c r="H31" s="114">
        <f t="shared" si="10"/>
        <v>13</v>
      </c>
      <c r="I31" s="114">
        <f t="shared" si="11"/>
        <v>0</v>
      </c>
      <c r="J31" s="114">
        <f t="shared" si="12"/>
        <v>13</v>
      </c>
      <c r="K31" s="113">
        <f t="shared" si="3"/>
        <v>0</v>
      </c>
      <c r="L31" s="112">
        <f t="shared" si="4"/>
        <v>4.9000000000000004</v>
      </c>
    </row>
    <row r="32" spans="2:12" ht="14.45" customHeight="1">
      <c r="B32" s="117" t="s">
        <v>146</v>
      </c>
      <c r="C32" s="116"/>
      <c r="D32" s="115">
        <v>15</v>
      </c>
      <c r="E32" s="114">
        <v>4</v>
      </c>
      <c r="F32" s="114">
        <v>0</v>
      </c>
      <c r="G32" s="114">
        <v>0</v>
      </c>
      <c r="H32" s="114">
        <f t="shared" si="10"/>
        <v>19</v>
      </c>
      <c r="I32" s="114">
        <f t="shared" si="11"/>
        <v>0</v>
      </c>
      <c r="J32" s="114">
        <f t="shared" si="12"/>
        <v>19</v>
      </c>
      <c r="K32" s="113">
        <f t="shared" si="3"/>
        <v>0</v>
      </c>
      <c r="L32" s="112">
        <f t="shared" si="4"/>
        <v>7.2</v>
      </c>
    </row>
    <row r="33" spans="2:12" ht="14.45" customHeight="1">
      <c r="B33" s="117" t="s">
        <v>145</v>
      </c>
      <c r="C33" s="116"/>
      <c r="D33" s="115">
        <v>11</v>
      </c>
      <c r="E33" s="114">
        <v>1</v>
      </c>
      <c r="F33" s="114">
        <v>3</v>
      </c>
      <c r="G33" s="114">
        <v>0</v>
      </c>
      <c r="H33" s="114">
        <f t="shared" si="10"/>
        <v>12</v>
      </c>
      <c r="I33" s="114">
        <f t="shared" si="11"/>
        <v>3</v>
      </c>
      <c r="J33" s="114">
        <f t="shared" si="12"/>
        <v>15</v>
      </c>
      <c r="K33" s="113">
        <f t="shared" si="3"/>
        <v>20</v>
      </c>
      <c r="L33" s="112">
        <f t="shared" si="4"/>
        <v>5.7</v>
      </c>
    </row>
    <row r="34" spans="2:12" ht="14.45" customHeight="1">
      <c r="B34" s="117" t="s">
        <v>144</v>
      </c>
      <c r="C34" s="116"/>
      <c r="D34" s="115">
        <v>11</v>
      </c>
      <c r="E34" s="114">
        <v>4</v>
      </c>
      <c r="F34" s="114">
        <v>1</v>
      </c>
      <c r="G34" s="114">
        <v>0</v>
      </c>
      <c r="H34" s="114">
        <f t="shared" si="10"/>
        <v>15</v>
      </c>
      <c r="I34" s="114">
        <f t="shared" si="11"/>
        <v>1</v>
      </c>
      <c r="J34" s="114">
        <f t="shared" si="12"/>
        <v>16</v>
      </c>
      <c r="K34" s="113">
        <f t="shared" si="3"/>
        <v>6.3</v>
      </c>
      <c r="L34" s="112">
        <f t="shared" si="4"/>
        <v>6.1</v>
      </c>
    </row>
    <row r="35" spans="2:12" ht="14.45" customHeight="1">
      <c r="B35" s="117" t="s">
        <v>143</v>
      </c>
      <c r="C35" s="116"/>
      <c r="D35" s="115">
        <v>14</v>
      </c>
      <c r="E35" s="114">
        <v>5</v>
      </c>
      <c r="F35" s="114">
        <v>2</v>
      </c>
      <c r="G35" s="114">
        <v>1</v>
      </c>
      <c r="H35" s="114">
        <f t="shared" si="10"/>
        <v>19</v>
      </c>
      <c r="I35" s="114">
        <f t="shared" si="11"/>
        <v>3</v>
      </c>
      <c r="J35" s="114">
        <f t="shared" si="12"/>
        <v>22</v>
      </c>
      <c r="K35" s="113">
        <f t="shared" si="3"/>
        <v>13.6</v>
      </c>
      <c r="L35" s="112">
        <f t="shared" si="4"/>
        <v>8.3000000000000007</v>
      </c>
    </row>
    <row r="36" spans="2:12" ht="14.45" customHeight="1">
      <c r="B36" s="117" t="s">
        <v>142</v>
      </c>
      <c r="C36" s="116"/>
      <c r="D36" s="115">
        <v>11</v>
      </c>
      <c r="E36" s="114">
        <v>7</v>
      </c>
      <c r="F36" s="114">
        <v>0</v>
      </c>
      <c r="G36" s="114">
        <v>0</v>
      </c>
      <c r="H36" s="114">
        <f t="shared" si="10"/>
        <v>18</v>
      </c>
      <c r="I36" s="114">
        <f t="shared" si="11"/>
        <v>0</v>
      </c>
      <c r="J36" s="114">
        <f t="shared" si="12"/>
        <v>18</v>
      </c>
      <c r="K36" s="113">
        <f t="shared" si="3"/>
        <v>0</v>
      </c>
      <c r="L36" s="112">
        <f t="shared" si="4"/>
        <v>6.8</v>
      </c>
    </row>
    <row r="37" spans="2:12" ht="14.45" customHeight="1">
      <c r="B37" s="117" t="s">
        <v>141</v>
      </c>
      <c r="C37" s="116"/>
      <c r="D37" s="115">
        <v>13</v>
      </c>
      <c r="E37" s="114">
        <v>1</v>
      </c>
      <c r="F37" s="114">
        <v>1</v>
      </c>
      <c r="G37" s="114">
        <v>0</v>
      </c>
      <c r="H37" s="114">
        <f t="shared" si="10"/>
        <v>14</v>
      </c>
      <c r="I37" s="114">
        <f t="shared" si="11"/>
        <v>1</v>
      </c>
      <c r="J37" s="114">
        <f t="shared" si="12"/>
        <v>15</v>
      </c>
      <c r="K37" s="113">
        <f t="shared" si="3"/>
        <v>6.7</v>
      </c>
      <c r="L37" s="112">
        <f t="shared" si="4"/>
        <v>5.7</v>
      </c>
    </row>
    <row r="38" spans="2:12" ht="14.45" customHeight="1">
      <c r="B38" s="111" t="s">
        <v>87</v>
      </c>
      <c r="C38" s="110"/>
      <c r="D38" s="109">
        <v>1</v>
      </c>
      <c r="E38" s="108">
        <v>1</v>
      </c>
      <c r="F38" s="108">
        <v>0</v>
      </c>
      <c r="G38" s="108">
        <v>0</v>
      </c>
      <c r="H38" s="108">
        <f t="shared" si="10"/>
        <v>2</v>
      </c>
      <c r="I38" s="108">
        <f t="shared" si="11"/>
        <v>0</v>
      </c>
      <c r="J38" s="108">
        <f t="shared" si="12"/>
        <v>2</v>
      </c>
      <c r="K38" s="107">
        <f t="shared" si="3"/>
        <v>0</v>
      </c>
      <c r="L38" s="106">
        <f t="shared" si="4"/>
        <v>0.8</v>
      </c>
    </row>
    <row r="39" spans="2:12" ht="14.45" customHeight="1">
      <c r="B39" s="105" t="s">
        <v>86</v>
      </c>
      <c r="C39" s="104"/>
      <c r="D39" s="103">
        <v>2</v>
      </c>
      <c r="E39" s="102">
        <v>0</v>
      </c>
      <c r="F39" s="102">
        <v>0</v>
      </c>
      <c r="G39" s="102">
        <v>0</v>
      </c>
      <c r="H39" s="102">
        <f t="shared" si="10"/>
        <v>2</v>
      </c>
      <c r="I39" s="102">
        <f t="shared" si="11"/>
        <v>0</v>
      </c>
      <c r="J39" s="102">
        <f t="shared" si="12"/>
        <v>2</v>
      </c>
      <c r="K39" s="101">
        <f t="shared" si="3"/>
        <v>0</v>
      </c>
      <c r="L39" s="100">
        <f t="shared" si="4"/>
        <v>0.8</v>
      </c>
    </row>
    <row r="40" spans="2:12" ht="14.45" customHeight="1">
      <c r="B40" s="105" t="s">
        <v>85</v>
      </c>
      <c r="C40" s="104"/>
      <c r="D40" s="103">
        <v>2</v>
      </c>
      <c r="E40" s="102">
        <v>2</v>
      </c>
      <c r="F40" s="102">
        <v>0</v>
      </c>
      <c r="G40" s="102">
        <v>0</v>
      </c>
      <c r="H40" s="102">
        <f t="shared" si="10"/>
        <v>4</v>
      </c>
      <c r="I40" s="102">
        <f t="shared" si="11"/>
        <v>0</v>
      </c>
      <c r="J40" s="102">
        <f t="shared" si="12"/>
        <v>4</v>
      </c>
      <c r="K40" s="101">
        <f t="shared" si="3"/>
        <v>0</v>
      </c>
      <c r="L40" s="100">
        <f t="shared" si="4"/>
        <v>1.5</v>
      </c>
    </row>
    <row r="41" spans="2:12" ht="14.45" customHeight="1">
      <c r="B41" s="105" t="s">
        <v>84</v>
      </c>
      <c r="C41" s="104"/>
      <c r="D41" s="103">
        <v>2</v>
      </c>
      <c r="E41" s="102">
        <v>0</v>
      </c>
      <c r="F41" s="102">
        <v>0</v>
      </c>
      <c r="G41" s="102">
        <v>0</v>
      </c>
      <c r="H41" s="102">
        <f t="shared" si="10"/>
        <v>2</v>
      </c>
      <c r="I41" s="102">
        <f t="shared" si="11"/>
        <v>0</v>
      </c>
      <c r="J41" s="102">
        <f t="shared" si="12"/>
        <v>2</v>
      </c>
      <c r="K41" s="101">
        <f t="shared" si="3"/>
        <v>0</v>
      </c>
      <c r="L41" s="100">
        <f t="shared" si="4"/>
        <v>0.8</v>
      </c>
    </row>
    <row r="42" spans="2:12" ht="14.45" customHeight="1">
      <c r="B42" s="105" t="s">
        <v>83</v>
      </c>
      <c r="C42" s="104"/>
      <c r="D42" s="103">
        <v>6</v>
      </c>
      <c r="E42" s="102">
        <v>0</v>
      </c>
      <c r="F42" s="102">
        <v>0</v>
      </c>
      <c r="G42" s="102">
        <v>0</v>
      </c>
      <c r="H42" s="102">
        <f t="shared" si="10"/>
        <v>6</v>
      </c>
      <c r="I42" s="102">
        <f t="shared" si="11"/>
        <v>0</v>
      </c>
      <c r="J42" s="102">
        <f t="shared" si="12"/>
        <v>6</v>
      </c>
      <c r="K42" s="101">
        <f t="shared" si="3"/>
        <v>0</v>
      </c>
      <c r="L42" s="100">
        <f t="shared" si="4"/>
        <v>2.2999999999999998</v>
      </c>
    </row>
    <row r="43" spans="2:12" ht="14.45" customHeight="1">
      <c r="B43" s="99" t="s">
        <v>140</v>
      </c>
      <c r="C43" s="98"/>
      <c r="D43" s="97">
        <v>2</v>
      </c>
      <c r="E43" s="96">
        <v>0</v>
      </c>
      <c r="F43" s="96">
        <v>0</v>
      </c>
      <c r="G43" s="96">
        <v>0</v>
      </c>
      <c r="H43" s="96">
        <f t="shared" si="10"/>
        <v>2</v>
      </c>
      <c r="I43" s="96">
        <f t="shared" si="11"/>
        <v>0</v>
      </c>
      <c r="J43" s="96">
        <f t="shared" si="12"/>
        <v>2</v>
      </c>
      <c r="K43" s="95">
        <f t="shared" si="3"/>
        <v>0</v>
      </c>
      <c r="L43" s="94">
        <f t="shared" si="4"/>
        <v>0.8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15</v>
      </c>
      <c r="E44" s="90">
        <f t="shared" si="13"/>
        <v>3</v>
      </c>
      <c r="F44" s="90">
        <f t="shared" si="13"/>
        <v>0</v>
      </c>
      <c r="G44" s="90">
        <f t="shared" si="13"/>
        <v>0</v>
      </c>
      <c r="H44" s="90">
        <f t="shared" si="13"/>
        <v>18</v>
      </c>
      <c r="I44" s="90">
        <f t="shared" si="13"/>
        <v>0</v>
      </c>
      <c r="J44" s="90">
        <f t="shared" si="13"/>
        <v>18</v>
      </c>
      <c r="K44" s="89">
        <f t="shared" si="3"/>
        <v>0</v>
      </c>
      <c r="L44" s="88">
        <f t="shared" si="4"/>
        <v>6.8</v>
      </c>
    </row>
    <row r="45" spans="2:12" ht="14.45" customHeight="1" thickTop="1">
      <c r="B45" s="111" t="s">
        <v>80</v>
      </c>
      <c r="C45" s="110"/>
      <c r="D45" s="109">
        <v>4</v>
      </c>
      <c r="E45" s="108">
        <v>0</v>
      </c>
      <c r="F45" s="108">
        <v>0</v>
      </c>
      <c r="G45" s="108">
        <v>0</v>
      </c>
      <c r="H45" s="108">
        <f t="shared" ref="H45:H50" si="14">SUM(D45:E45)</f>
        <v>4</v>
      </c>
      <c r="I45" s="108">
        <f t="shared" ref="I45:I50" si="15">SUM(F45:G45)</f>
        <v>0</v>
      </c>
      <c r="J45" s="108">
        <f t="shared" ref="J45:J50" si="16">SUM(H45:I45)</f>
        <v>4</v>
      </c>
      <c r="K45" s="107">
        <f t="shared" si="3"/>
        <v>0</v>
      </c>
      <c r="L45" s="106">
        <f t="shared" si="4"/>
        <v>1.5</v>
      </c>
    </row>
    <row r="46" spans="2:12" ht="14.45" customHeight="1">
      <c r="B46" s="105" t="s">
        <v>79</v>
      </c>
      <c r="C46" s="104"/>
      <c r="D46" s="103">
        <v>1</v>
      </c>
      <c r="E46" s="102">
        <v>1</v>
      </c>
      <c r="F46" s="102">
        <v>0</v>
      </c>
      <c r="G46" s="102">
        <v>0</v>
      </c>
      <c r="H46" s="102">
        <f t="shared" si="14"/>
        <v>2</v>
      </c>
      <c r="I46" s="102">
        <f t="shared" si="15"/>
        <v>0</v>
      </c>
      <c r="J46" s="102">
        <f t="shared" si="16"/>
        <v>2</v>
      </c>
      <c r="K46" s="101">
        <f t="shared" si="3"/>
        <v>0</v>
      </c>
      <c r="L46" s="100">
        <f t="shared" si="4"/>
        <v>0.8</v>
      </c>
    </row>
    <row r="47" spans="2:12" ht="14.45" customHeight="1">
      <c r="B47" s="105" t="s">
        <v>78</v>
      </c>
      <c r="C47" s="104"/>
      <c r="D47" s="103">
        <v>2</v>
      </c>
      <c r="E47" s="102">
        <v>0</v>
      </c>
      <c r="F47" s="102">
        <v>0</v>
      </c>
      <c r="G47" s="102">
        <v>0</v>
      </c>
      <c r="H47" s="102">
        <f t="shared" si="14"/>
        <v>2</v>
      </c>
      <c r="I47" s="102">
        <f t="shared" si="15"/>
        <v>0</v>
      </c>
      <c r="J47" s="102">
        <f t="shared" si="16"/>
        <v>2</v>
      </c>
      <c r="K47" s="101">
        <f t="shared" si="3"/>
        <v>0</v>
      </c>
      <c r="L47" s="100">
        <f t="shared" si="4"/>
        <v>0.8</v>
      </c>
    </row>
    <row r="48" spans="2:12" ht="14.45" customHeight="1">
      <c r="B48" s="105" t="s">
        <v>77</v>
      </c>
      <c r="C48" s="104"/>
      <c r="D48" s="103">
        <v>6</v>
      </c>
      <c r="E48" s="102">
        <v>1</v>
      </c>
      <c r="F48" s="102">
        <v>0</v>
      </c>
      <c r="G48" s="102">
        <v>0</v>
      </c>
      <c r="H48" s="102">
        <f t="shared" si="14"/>
        <v>7</v>
      </c>
      <c r="I48" s="102">
        <f t="shared" si="15"/>
        <v>0</v>
      </c>
      <c r="J48" s="102">
        <f t="shared" si="16"/>
        <v>7</v>
      </c>
      <c r="K48" s="101">
        <f t="shared" si="3"/>
        <v>0</v>
      </c>
      <c r="L48" s="100">
        <f t="shared" si="4"/>
        <v>2.7</v>
      </c>
    </row>
    <row r="49" spans="2:13" ht="14.45" customHeight="1">
      <c r="B49" s="105" t="s">
        <v>76</v>
      </c>
      <c r="C49" s="104"/>
      <c r="D49" s="103">
        <v>3</v>
      </c>
      <c r="E49" s="102">
        <v>1</v>
      </c>
      <c r="F49" s="102">
        <v>0</v>
      </c>
      <c r="G49" s="102">
        <v>0</v>
      </c>
      <c r="H49" s="102">
        <f t="shared" si="14"/>
        <v>4</v>
      </c>
      <c r="I49" s="102">
        <f t="shared" si="15"/>
        <v>0</v>
      </c>
      <c r="J49" s="102">
        <f t="shared" si="16"/>
        <v>4</v>
      </c>
      <c r="K49" s="101">
        <f t="shared" si="3"/>
        <v>0</v>
      </c>
      <c r="L49" s="100">
        <f t="shared" si="4"/>
        <v>1.5</v>
      </c>
    </row>
    <row r="50" spans="2:13" ht="14.45" customHeight="1">
      <c r="B50" s="99" t="s">
        <v>139</v>
      </c>
      <c r="C50" s="98"/>
      <c r="D50" s="97">
        <v>3</v>
      </c>
      <c r="E50" s="96">
        <v>0</v>
      </c>
      <c r="F50" s="96">
        <v>0</v>
      </c>
      <c r="G50" s="96">
        <v>0</v>
      </c>
      <c r="H50" s="96">
        <f t="shared" si="14"/>
        <v>3</v>
      </c>
      <c r="I50" s="96">
        <f t="shared" si="15"/>
        <v>0</v>
      </c>
      <c r="J50" s="96">
        <f t="shared" si="16"/>
        <v>3</v>
      </c>
      <c r="K50" s="95">
        <f t="shared" si="3"/>
        <v>0</v>
      </c>
      <c r="L50" s="94">
        <f t="shared" si="4"/>
        <v>1.1000000000000001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19</v>
      </c>
      <c r="E51" s="90">
        <f t="shared" si="17"/>
        <v>3</v>
      </c>
      <c r="F51" s="90">
        <f t="shared" si="17"/>
        <v>0</v>
      </c>
      <c r="G51" s="90">
        <f t="shared" si="17"/>
        <v>0</v>
      </c>
      <c r="H51" s="90">
        <f t="shared" si="17"/>
        <v>22</v>
      </c>
      <c r="I51" s="90">
        <f t="shared" si="17"/>
        <v>0</v>
      </c>
      <c r="J51" s="90">
        <f t="shared" si="17"/>
        <v>22</v>
      </c>
      <c r="K51" s="89">
        <f t="shared" si="3"/>
        <v>0</v>
      </c>
      <c r="L51" s="88">
        <f t="shared" si="4"/>
        <v>8.3000000000000007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205</v>
      </c>
      <c r="E52" s="84">
        <f t="shared" si="18"/>
        <v>42</v>
      </c>
      <c r="F52" s="84">
        <f t="shared" si="18"/>
        <v>14</v>
      </c>
      <c r="G52" s="84">
        <f t="shared" si="18"/>
        <v>3</v>
      </c>
      <c r="H52" s="84">
        <f t="shared" si="18"/>
        <v>247</v>
      </c>
      <c r="I52" s="84">
        <f t="shared" si="18"/>
        <v>17</v>
      </c>
      <c r="J52" s="84">
        <f t="shared" si="18"/>
        <v>264</v>
      </c>
      <c r="K52" s="83">
        <f t="shared" si="3"/>
        <v>6.4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5" sqref="M15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38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189</v>
      </c>
      <c r="C16" s="110"/>
      <c r="D16" s="109">
        <v>1</v>
      </c>
      <c r="E16" s="108">
        <v>2</v>
      </c>
      <c r="F16" s="108">
        <v>0</v>
      </c>
      <c r="G16" s="108">
        <v>0</v>
      </c>
      <c r="H16" s="108">
        <f t="shared" ref="H16:H21" si="0">SUM(D16:E16)</f>
        <v>3</v>
      </c>
      <c r="I16" s="108">
        <f t="shared" ref="I16:I21" si="1">SUM(F16:G16)</f>
        <v>0</v>
      </c>
      <c r="J16" s="108">
        <f t="shared" ref="J16:J21" si="2">SUM(H16:I16)</f>
        <v>3</v>
      </c>
      <c r="K16" s="107">
        <f t="shared" ref="K16:K52" si="3">IF(J16=0,0,ROUND(I16/J16*100,1))</f>
        <v>0</v>
      </c>
      <c r="L16" s="106">
        <f t="shared" ref="L16:L52" si="4">IF(J16=0,0,ROUND(J16/$J$52*100,1))</f>
        <v>0.9</v>
      </c>
    </row>
    <row r="17" spans="2:12" ht="14.45" customHeight="1">
      <c r="B17" s="105" t="s">
        <v>188</v>
      </c>
      <c r="C17" s="104"/>
      <c r="D17" s="103">
        <v>0</v>
      </c>
      <c r="E17" s="102">
        <v>0</v>
      </c>
      <c r="F17" s="102">
        <v>0</v>
      </c>
      <c r="G17" s="102">
        <v>0</v>
      </c>
      <c r="H17" s="102">
        <f t="shared" si="0"/>
        <v>0</v>
      </c>
      <c r="I17" s="102">
        <f t="shared" si="1"/>
        <v>0</v>
      </c>
      <c r="J17" s="102">
        <f t="shared" si="2"/>
        <v>0</v>
      </c>
      <c r="K17" s="101">
        <f t="shared" si="3"/>
        <v>0</v>
      </c>
      <c r="L17" s="100">
        <f t="shared" si="4"/>
        <v>0</v>
      </c>
    </row>
    <row r="18" spans="2:12" ht="14.45" customHeight="1">
      <c r="B18" s="105" t="s">
        <v>187</v>
      </c>
      <c r="C18" s="104"/>
      <c r="D18" s="103">
        <v>5</v>
      </c>
      <c r="E18" s="102">
        <v>1</v>
      </c>
      <c r="F18" s="102">
        <v>1</v>
      </c>
      <c r="G18" s="102">
        <v>0</v>
      </c>
      <c r="H18" s="102">
        <f t="shared" si="0"/>
        <v>6</v>
      </c>
      <c r="I18" s="102">
        <f t="shared" si="1"/>
        <v>1</v>
      </c>
      <c r="J18" s="102">
        <f t="shared" si="2"/>
        <v>7</v>
      </c>
      <c r="K18" s="101">
        <f t="shared" si="3"/>
        <v>14.3</v>
      </c>
      <c r="L18" s="100">
        <f t="shared" si="4"/>
        <v>2</v>
      </c>
    </row>
    <row r="19" spans="2:12" ht="14.45" customHeight="1">
      <c r="B19" s="105" t="s">
        <v>186</v>
      </c>
      <c r="C19" s="104"/>
      <c r="D19" s="103">
        <v>2</v>
      </c>
      <c r="E19" s="102">
        <v>1</v>
      </c>
      <c r="F19" s="102">
        <v>0</v>
      </c>
      <c r="G19" s="102">
        <v>0</v>
      </c>
      <c r="H19" s="102">
        <f t="shared" si="0"/>
        <v>3</v>
      </c>
      <c r="I19" s="102">
        <f t="shared" si="1"/>
        <v>0</v>
      </c>
      <c r="J19" s="102">
        <f t="shared" si="2"/>
        <v>3</v>
      </c>
      <c r="K19" s="101">
        <f t="shared" si="3"/>
        <v>0</v>
      </c>
      <c r="L19" s="100">
        <f t="shared" si="4"/>
        <v>0.9</v>
      </c>
    </row>
    <row r="20" spans="2:12" ht="14.45" customHeight="1">
      <c r="B20" s="105" t="s">
        <v>185</v>
      </c>
      <c r="C20" s="104"/>
      <c r="D20" s="103">
        <v>2</v>
      </c>
      <c r="E20" s="102">
        <v>0</v>
      </c>
      <c r="F20" s="102">
        <v>1</v>
      </c>
      <c r="G20" s="102">
        <v>0</v>
      </c>
      <c r="H20" s="102">
        <f t="shared" si="0"/>
        <v>2</v>
      </c>
      <c r="I20" s="102">
        <f t="shared" si="1"/>
        <v>1</v>
      </c>
      <c r="J20" s="102">
        <f t="shared" si="2"/>
        <v>3</v>
      </c>
      <c r="K20" s="101">
        <f t="shared" si="3"/>
        <v>33.299999999999997</v>
      </c>
      <c r="L20" s="100">
        <f t="shared" si="4"/>
        <v>0.9</v>
      </c>
    </row>
    <row r="21" spans="2:12" ht="14.45" customHeight="1">
      <c r="B21" s="99" t="s">
        <v>184</v>
      </c>
      <c r="C21" s="98"/>
      <c r="D21" s="97">
        <v>4</v>
      </c>
      <c r="E21" s="96">
        <v>1</v>
      </c>
      <c r="F21" s="96">
        <v>0</v>
      </c>
      <c r="G21" s="96">
        <v>0</v>
      </c>
      <c r="H21" s="96">
        <f t="shared" si="0"/>
        <v>5</v>
      </c>
      <c r="I21" s="96">
        <f t="shared" si="1"/>
        <v>0</v>
      </c>
      <c r="J21" s="96">
        <f t="shared" si="2"/>
        <v>5</v>
      </c>
      <c r="K21" s="95">
        <f t="shared" si="3"/>
        <v>0</v>
      </c>
      <c r="L21" s="94">
        <f t="shared" si="4"/>
        <v>1.4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14</v>
      </c>
      <c r="E22" s="90">
        <f t="shared" si="5"/>
        <v>5</v>
      </c>
      <c r="F22" s="90">
        <f t="shared" si="5"/>
        <v>2</v>
      </c>
      <c r="G22" s="90">
        <f t="shared" si="5"/>
        <v>0</v>
      </c>
      <c r="H22" s="90">
        <f t="shared" si="5"/>
        <v>19</v>
      </c>
      <c r="I22" s="90">
        <f t="shared" si="5"/>
        <v>2</v>
      </c>
      <c r="J22" s="90">
        <f t="shared" si="5"/>
        <v>21</v>
      </c>
      <c r="K22" s="89">
        <f t="shared" si="3"/>
        <v>9.5</v>
      </c>
      <c r="L22" s="88">
        <f t="shared" si="4"/>
        <v>6</v>
      </c>
    </row>
    <row r="23" spans="2:12" ht="14.45" customHeight="1" thickTop="1">
      <c r="B23" s="111" t="s">
        <v>102</v>
      </c>
      <c r="C23" s="110"/>
      <c r="D23" s="109">
        <v>3</v>
      </c>
      <c r="E23" s="108">
        <v>0</v>
      </c>
      <c r="F23" s="108">
        <v>0</v>
      </c>
      <c r="G23" s="108">
        <v>0</v>
      </c>
      <c r="H23" s="108">
        <f t="shared" ref="H23:H28" si="6">SUM(D23:E23)</f>
        <v>3</v>
      </c>
      <c r="I23" s="108">
        <f t="shared" ref="I23:I28" si="7">SUM(F23:G23)</f>
        <v>0</v>
      </c>
      <c r="J23" s="108">
        <f t="shared" ref="J23:J28" si="8">SUM(H23:I23)</f>
        <v>3</v>
      </c>
      <c r="K23" s="107">
        <f t="shared" si="3"/>
        <v>0</v>
      </c>
      <c r="L23" s="106">
        <f t="shared" si="4"/>
        <v>0.9</v>
      </c>
    </row>
    <row r="24" spans="2:12" ht="14.45" customHeight="1">
      <c r="B24" s="105" t="s">
        <v>101</v>
      </c>
      <c r="C24" s="104"/>
      <c r="D24" s="103">
        <v>4</v>
      </c>
      <c r="E24" s="102">
        <v>0</v>
      </c>
      <c r="F24" s="102">
        <v>1</v>
      </c>
      <c r="G24" s="102">
        <v>0</v>
      </c>
      <c r="H24" s="102">
        <f t="shared" si="6"/>
        <v>4</v>
      </c>
      <c r="I24" s="102">
        <f t="shared" si="7"/>
        <v>1</v>
      </c>
      <c r="J24" s="102">
        <f t="shared" si="8"/>
        <v>5</v>
      </c>
      <c r="K24" s="101">
        <f t="shared" si="3"/>
        <v>20</v>
      </c>
      <c r="L24" s="100">
        <f t="shared" si="4"/>
        <v>1.4</v>
      </c>
    </row>
    <row r="25" spans="2:12" ht="14.45" customHeight="1">
      <c r="B25" s="105" t="s">
        <v>100</v>
      </c>
      <c r="C25" s="104"/>
      <c r="D25" s="103">
        <v>5</v>
      </c>
      <c r="E25" s="102">
        <v>2</v>
      </c>
      <c r="F25" s="102">
        <v>0</v>
      </c>
      <c r="G25" s="102">
        <v>0</v>
      </c>
      <c r="H25" s="102">
        <f t="shared" si="6"/>
        <v>7</v>
      </c>
      <c r="I25" s="102">
        <f t="shared" si="7"/>
        <v>0</v>
      </c>
      <c r="J25" s="102">
        <f t="shared" si="8"/>
        <v>7</v>
      </c>
      <c r="K25" s="101">
        <f t="shared" si="3"/>
        <v>0</v>
      </c>
      <c r="L25" s="100">
        <f t="shared" si="4"/>
        <v>2</v>
      </c>
    </row>
    <row r="26" spans="2:12" ht="14.45" customHeight="1">
      <c r="B26" s="105" t="s">
        <v>99</v>
      </c>
      <c r="C26" s="104"/>
      <c r="D26" s="103">
        <v>4</v>
      </c>
      <c r="E26" s="102">
        <v>0</v>
      </c>
      <c r="F26" s="102">
        <v>1</v>
      </c>
      <c r="G26" s="102">
        <v>0</v>
      </c>
      <c r="H26" s="102">
        <f t="shared" si="6"/>
        <v>4</v>
      </c>
      <c r="I26" s="102">
        <f t="shared" si="7"/>
        <v>1</v>
      </c>
      <c r="J26" s="102">
        <f t="shared" si="8"/>
        <v>5</v>
      </c>
      <c r="K26" s="101">
        <f t="shared" si="3"/>
        <v>20</v>
      </c>
      <c r="L26" s="100">
        <f t="shared" si="4"/>
        <v>1.4</v>
      </c>
    </row>
    <row r="27" spans="2:12" ht="14.45" customHeight="1">
      <c r="B27" s="105" t="s">
        <v>98</v>
      </c>
      <c r="C27" s="104"/>
      <c r="D27" s="103">
        <v>3</v>
      </c>
      <c r="E27" s="102">
        <v>1</v>
      </c>
      <c r="F27" s="102">
        <v>0</v>
      </c>
      <c r="G27" s="102">
        <v>1</v>
      </c>
      <c r="H27" s="102">
        <f t="shared" si="6"/>
        <v>4</v>
      </c>
      <c r="I27" s="102">
        <f t="shared" si="7"/>
        <v>1</v>
      </c>
      <c r="J27" s="102">
        <f t="shared" si="8"/>
        <v>5</v>
      </c>
      <c r="K27" s="101">
        <f t="shared" si="3"/>
        <v>20</v>
      </c>
      <c r="L27" s="100">
        <f t="shared" si="4"/>
        <v>1.4</v>
      </c>
    </row>
    <row r="28" spans="2:12" ht="14.45" customHeight="1">
      <c r="B28" s="99" t="s">
        <v>183</v>
      </c>
      <c r="C28" s="98"/>
      <c r="D28" s="97">
        <v>3</v>
      </c>
      <c r="E28" s="96">
        <v>0</v>
      </c>
      <c r="F28" s="96">
        <v>1</v>
      </c>
      <c r="G28" s="96">
        <v>0</v>
      </c>
      <c r="H28" s="96">
        <f t="shared" si="6"/>
        <v>3</v>
      </c>
      <c r="I28" s="96">
        <f t="shared" si="7"/>
        <v>1</v>
      </c>
      <c r="J28" s="96">
        <f t="shared" si="8"/>
        <v>4</v>
      </c>
      <c r="K28" s="95">
        <f t="shared" si="3"/>
        <v>25</v>
      </c>
      <c r="L28" s="94">
        <f t="shared" si="4"/>
        <v>1.1000000000000001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22</v>
      </c>
      <c r="E29" s="90">
        <f t="shared" si="9"/>
        <v>3</v>
      </c>
      <c r="F29" s="90">
        <f t="shared" si="9"/>
        <v>3</v>
      </c>
      <c r="G29" s="90">
        <f t="shared" si="9"/>
        <v>1</v>
      </c>
      <c r="H29" s="90">
        <f t="shared" si="9"/>
        <v>25</v>
      </c>
      <c r="I29" s="90">
        <f t="shared" si="9"/>
        <v>4</v>
      </c>
      <c r="J29" s="90">
        <f t="shared" si="9"/>
        <v>29</v>
      </c>
      <c r="K29" s="89">
        <f t="shared" si="3"/>
        <v>13.8</v>
      </c>
      <c r="L29" s="88">
        <f t="shared" si="4"/>
        <v>8.3000000000000007</v>
      </c>
    </row>
    <row r="30" spans="2:12" ht="14.45" customHeight="1" thickTop="1">
      <c r="B30" s="119" t="s">
        <v>182</v>
      </c>
      <c r="C30" s="118"/>
      <c r="D30" s="85">
        <v>25</v>
      </c>
      <c r="E30" s="84">
        <v>4</v>
      </c>
      <c r="F30" s="84">
        <v>2</v>
      </c>
      <c r="G30" s="84">
        <v>0</v>
      </c>
      <c r="H30" s="84">
        <f t="shared" ref="H30:H43" si="10">SUM(D30:E30)</f>
        <v>29</v>
      </c>
      <c r="I30" s="84">
        <f t="shared" ref="I30:I43" si="11">SUM(F30:G30)</f>
        <v>2</v>
      </c>
      <c r="J30" s="84">
        <f t="shared" ref="J30:J43" si="12">SUM(H30:I30)</f>
        <v>31</v>
      </c>
      <c r="K30" s="83">
        <f t="shared" si="3"/>
        <v>6.5</v>
      </c>
      <c r="L30" s="82">
        <f t="shared" si="4"/>
        <v>8.9</v>
      </c>
    </row>
    <row r="31" spans="2:12" ht="14.45" customHeight="1">
      <c r="B31" s="117" t="s">
        <v>181</v>
      </c>
      <c r="C31" s="116"/>
      <c r="D31" s="115">
        <v>17</v>
      </c>
      <c r="E31" s="114">
        <v>5</v>
      </c>
      <c r="F31" s="114">
        <v>3</v>
      </c>
      <c r="G31" s="114">
        <v>0</v>
      </c>
      <c r="H31" s="114">
        <f t="shared" si="10"/>
        <v>22</v>
      </c>
      <c r="I31" s="114">
        <f t="shared" si="11"/>
        <v>3</v>
      </c>
      <c r="J31" s="114">
        <f t="shared" si="12"/>
        <v>25</v>
      </c>
      <c r="K31" s="113">
        <f t="shared" si="3"/>
        <v>12</v>
      </c>
      <c r="L31" s="112">
        <f t="shared" si="4"/>
        <v>7.1</v>
      </c>
    </row>
    <row r="32" spans="2:12" ht="14.45" customHeight="1">
      <c r="B32" s="117" t="s">
        <v>180</v>
      </c>
      <c r="C32" s="116"/>
      <c r="D32" s="115">
        <v>23</v>
      </c>
      <c r="E32" s="114">
        <v>7</v>
      </c>
      <c r="F32" s="114">
        <v>1</v>
      </c>
      <c r="G32" s="114">
        <v>0</v>
      </c>
      <c r="H32" s="114">
        <f t="shared" si="10"/>
        <v>30</v>
      </c>
      <c r="I32" s="114">
        <f t="shared" si="11"/>
        <v>1</v>
      </c>
      <c r="J32" s="114">
        <f t="shared" si="12"/>
        <v>31</v>
      </c>
      <c r="K32" s="113">
        <f t="shared" si="3"/>
        <v>3.2</v>
      </c>
      <c r="L32" s="112">
        <f t="shared" si="4"/>
        <v>8.9</v>
      </c>
    </row>
    <row r="33" spans="2:12" ht="14.45" customHeight="1">
      <c r="B33" s="117" t="s">
        <v>179</v>
      </c>
      <c r="C33" s="116"/>
      <c r="D33" s="115">
        <v>14</v>
      </c>
      <c r="E33" s="114">
        <v>3</v>
      </c>
      <c r="F33" s="114">
        <v>0</v>
      </c>
      <c r="G33" s="114">
        <v>0</v>
      </c>
      <c r="H33" s="114">
        <f t="shared" si="10"/>
        <v>17</v>
      </c>
      <c r="I33" s="114">
        <f t="shared" si="11"/>
        <v>0</v>
      </c>
      <c r="J33" s="114">
        <f t="shared" si="12"/>
        <v>17</v>
      </c>
      <c r="K33" s="113">
        <f t="shared" si="3"/>
        <v>0</v>
      </c>
      <c r="L33" s="112">
        <f t="shared" si="4"/>
        <v>4.9000000000000004</v>
      </c>
    </row>
    <row r="34" spans="2:12" ht="14.45" customHeight="1">
      <c r="B34" s="117" t="s">
        <v>178</v>
      </c>
      <c r="C34" s="116"/>
      <c r="D34" s="115">
        <v>21</v>
      </c>
      <c r="E34" s="114">
        <v>5</v>
      </c>
      <c r="F34" s="114">
        <v>4</v>
      </c>
      <c r="G34" s="114">
        <v>0</v>
      </c>
      <c r="H34" s="114">
        <f t="shared" si="10"/>
        <v>26</v>
      </c>
      <c r="I34" s="114">
        <f t="shared" si="11"/>
        <v>4</v>
      </c>
      <c r="J34" s="114">
        <f t="shared" si="12"/>
        <v>30</v>
      </c>
      <c r="K34" s="113">
        <f t="shared" si="3"/>
        <v>13.3</v>
      </c>
      <c r="L34" s="112">
        <f t="shared" si="4"/>
        <v>8.6</v>
      </c>
    </row>
    <row r="35" spans="2:12" ht="14.45" customHeight="1">
      <c r="B35" s="117" t="s">
        <v>177</v>
      </c>
      <c r="C35" s="116"/>
      <c r="D35" s="115">
        <v>24</v>
      </c>
      <c r="E35" s="114">
        <v>6</v>
      </c>
      <c r="F35" s="114">
        <v>1</v>
      </c>
      <c r="G35" s="114">
        <v>0</v>
      </c>
      <c r="H35" s="114">
        <f t="shared" si="10"/>
        <v>30</v>
      </c>
      <c r="I35" s="114">
        <f t="shared" si="11"/>
        <v>1</v>
      </c>
      <c r="J35" s="114">
        <f t="shared" si="12"/>
        <v>31</v>
      </c>
      <c r="K35" s="113">
        <f t="shared" si="3"/>
        <v>3.2</v>
      </c>
      <c r="L35" s="112">
        <f t="shared" si="4"/>
        <v>8.9</v>
      </c>
    </row>
    <row r="36" spans="2:12" ht="14.45" customHeight="1">
      <c r="B36" s="117" t="s">
        <v>176</v>
      </c>
      <c r="C36" s="116"/>
      <c r="D36" s="115">
        <v>27</v>
      </c>
      <c r="E36" s="114">
        <v>7</v>
      </c>
      <c r="F36" s="114">
        <v>1</v>
      </c>
      <c r="G36" s="114">
        <v>0</v>
      </c>
      <c r="H36" s="114">
        <f t="shared" si="10"/>
        <v>34</v>
      </c>
      <c r="I36" s="114">
        <f t="shared" si="11"/>
        <v>1</v>
      </c>
      <c r="J36" s="114">
        <f t="shared" si="12"/>
        <v>35</v>
      </c>
      <c r="K36" s="113">
        <f t="shared" si="3"/>
        <v>2.9</v>
      </c>
      <c r="L36" s="112">
        <f t="shared" si="4"/>
        <v>10</v>
      </c>
    </row>
    <row r="37" spans="2:12" ht="14.45" customHeight="1">
      <c r="B37" s="117" t="s">
        <v>175</v>
      </c>
      <c r="C37" s="116"/>
      <c r="D37" s="115">
        <v>26</v>
      </c>
      <c r="E37" s="114">
        <v>6</v>
      </c>
      <c r="F37" s="114">
        <v>2</v>
      </c>
      <c r="G37" s="114">
        <v>0</v>
      </c>
      <c r="H37" s="114">
        <f t="shared" si="10"/>
        <v>32</v>
      </c>
      <c r="I37" s="114">
        <f t="shared" si="11"/>
        <v>2</v>
      </c>
      <c r="J37" s="114">
        <f t="shared" si="12"/>
        <v>34</v>
      </c>
      <c r="K37" s="113">
        <f t="shared" si="3"/>
        <v>5.9</v>
      </c>
      <c r="L37" s="112">
        <f t="shared" si="4"/>
        <v>9.6999999999999993</v>
      </c>
    </row>
    <row r="38" spans="2:12" ht="14.45" customHeight="1">
      <c r="B38" s="111" t="s">
        <v>87</v>
      </c>
      <c r="C38" s="110"/>
      <c r="D38" s="109">
        <v>1</v>
      </c>
      <c r="E38" s="108">
        <v>1</v>
      </c>
      <c r="F38" s="108">
        <v>0</v>
      </c>
      <c r="G38" s="108">
        <v>0</v>
      </c>
      <c r="H38" s="108">
        <f t="shared" si="10"/>
        <v>2</v>
      </c>
      <c r="I38" s="108">
        <f t="shared" si="11"/>
        <v>0</v>
      </c>
      <c r="J38" s="108">
        <f t="shared" si="12"/>
        <v>2</v>
      </c>
      <c r="K38" s="107">
        <f t="shared" si="3"/>
        <v>0</v>
      </c>
      <c r="L38" s="106">
        <f t="shared" si="4"/>
        <v>0.6</v>
      </c>
    </row>
    <row r="39" spans="2:12" ht="14.45" customHeight="1">
      <c r="B39" s="105" t="s">
        <v>86</v>
      </c>
      <c r="C39" s="104"/>
      <c r="D39" s="103">
        <v>0</v>
      </c>
      <c r="E39" s="102">
        <v>0</v>
      </c>
      <c r="F39" s="102">
        <v>0</v>
      </c>
      <c r="G39" s="102">
        <v>0</v>
      </c>
      <c r="H39" s="102">
        <f t="shared" si="10"/>
        <v>0</v>
      </c>
      <c r="I39" s="102">
        <f t="shared" si="11"/>
        <v>0</v>
      </c>
      <c r="J39" s="102">
        <f t="shared" si="12"/>
        <v>0</v>
      </c>
      <c r="K39" s="101">
        <f t="shared" si="3"/>
        <v>0</v>
      </c>
      <c r="L39" s="100">
        <f t="shared" si="4"/>
        <v>0</v>
      </c>
    </row>
    <row r="40" spans="2:12" ht="14.45" customHeight="1">
      <c r="B40" s="105" t="s">
        <v>85</v>
      </c>
      <c r="C40" s="104"/>
      <c r="D40" s="103">
        <v>5</v>
      </c>
      <c r="E40" s="102">
        <v>3</v>
      </c>
      <c r="F40" s="102">
        <v>0</v>
      </c>
      <c r="G40" s="102">
        <v>0</v>
      </c>
      <c r="H40" s="102">
        <f t="shared" si="10"/>
        <v>8</v>
      </c>
      <c r="I40" s="102">
        <f t="shared" si="11"/>
        <v>0</v>
      </c>
      <c r="J40" s="102">
        <f t="shared" si="12"/>
        <v>8</v>
      </c>
      <c r="K40" s="101">
        <f t="shared" si="3"/>
        <v>0</v>
      </c>
      <c r="L40" s="100">
        <f t="shared" si="4"/>
        <v>2.2999999999999998</v>
      </c>
    </row>
    <row r="41" spans="2:12" ht="14.45" customHeight="1">
      <c r="B41" s="105" t="s">
        <v>84</v>
      </c>
      <c r="C41" s="104"/>
      <c r="D41" s="103">
        <v>6</v>
      </c>
      <c r="E41" s="102">
        <v>1</v>
      </c>
      <c r="F41" s="102">
        <v>0</v>
      </c>
      <c r="G41" s="102">
        <v>0</v>
      </c>
      <c r="H41" s="102">
        <f t="shared" si="10"/>
        <v>7</v>
      </c>
      <c r="I41" s="102">
        <f t="shared" si="11"/>
        <v>0</v>
      </c>
      <c r="J41" s="102">
        <f t="shared" si="12"/>
        <v>7</v>
      </c>
      <c r="K41" s="101">
        <f t="shared" si="3"/>
        <v>0</v>
      </c>
      <c r="L41" s="100">
        <f t="shared" si="4"/>
        <v>2</v>
      </c>
    </row>
    <row r="42" spans="2:12" ht="14.45" customHeight="1">
      <c r="B42" s="105" t="s">
        <v>83</v>
      </c>
      <c r="C42" s="104"/>
      <c r="D42" s="103">
        <v>8</v>
      </c>
      <c r="E42" s="102">
        <v>2</v>
      </c>
      <c r="F42" s="102">
        <v>1</v>
      </c>
      <c r="G42" s="102">
        <v>0</v>
      </c>
      <c r="H42" s="102">
        <f t="shared" si="10"/>
        <v>10</v>
      </c>
      <c r="I42" s="102">
        <f t="shared" si="11"/>
        <v>1</v>
      </c>
      <c r="J42" s="102">
        <f t="shared" si="12"/>
        <v>11</v>
      </c>
      <c r="K42" s="101">
        <f t="shared" si="3"/>
        <v>9.1</v>
      </c>
      <c r="L42" s="100">
        <f t="shared" si="4"/>
        <v>3.1</v>
      </c>
    </row>
    <row r="43" spans="2:12" ht="14.45" customHeight="1">
      <c r="B43" s="99" t="s">
        <v>174</v>
      </c>
      <c r="C43" s="98"/>
      <c r="D43" s="97">
        <v>5</v>
      </c>
      <c r="E43" s="96">
        <v>0</v>
      </c>
      <c r="F43" s="96">
        <v>0</v>
      </c>
      <c r="G43" s="96">
        <v>0</v>
      </c>
      <c r="H43" s="96">
        <f t="shared" si="10"/>
        <v>5</v>
      </c>
      <c r="I43" s="96">
        <f t="shared" si="11"/>
        <v>0</v>
      </c>
      <c r="J43" s="96">
        <f t="shared" si="12"/>
        <v>5</v>
      </c>
      <c r="K43" s="95">
        <f t="shared" si="3"/>
        <v>0</v>
      </c>
      <c r="L43" s="94">
        <f t="shared" si="4"/>
        <v>1.4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25</v>
      </c>
      <c r="E44" s="90">
        <f t="shared" si="13"/>
        <v>7</v>
      </c>
      <c r="F44" s="90">
        <f t="shared" si="13"/>
        <v>1</v>
      </c>
      <c r="G44" s="90">
        <f t="shared" si="13"/>
        <v>0</v>
      </c>
      <c r="H44" s="90">
        <f t="shared" si="13"/>
        <v>32</v>
      </c>
      <c r="I44" s="90">
        <f t="shared" si="13"/>
        <v>1</v>
      </c>
      <c r="J44" s="90">
        <f t="shared" si="13"/>
        <v>33</v>
      </c>
      <c r="K44" s="89">
        <f t="shared" si="3"/>
        <v>3</v>
      </c>
      <c r="L44" s="88">
        <f t="shared" si="4"/>
        <v>9.4</v>
      </c>
    </row>
    <row r="45" spans="2:12" ht="14.45" customHeight="1" thickTop="1">
      <c r="B45" s="111" t="s">
        <v>80</v>
      </c>
      <c r="C45" s="110"/>
      <c r="D45" s="109">
        <v>5</v>
      </c>
      <c r="E45" s="108">
        <v>1</v>
      </c>
      <c r="F45" s="108">
        <v>0</v>
      </c>
      <c r="G45" s="108">
        <v>0</v>
      </c>
      <c r="H45" s="108">
        <f t="shared" ref="H45:H50" si="14">SUM(D45:E45)</f>
        <v>6</v>
      </c>
      <c r="I45" s="108">
        <f t="shared" ref="I45:I50" si="15">SUM(F45:G45)</f>
        <v>0</v>
      </c>
      <c r="J45" s="108">
        <f t="shared" ref="J45:J50" si="16">SUM(H45:I45)</f>
        <v>6</v>
      </c>
      <c r="K45" s="107">
        <f t="shared" si="3"/>
        <v>0</v>
      </c>
      <c r="L45" s="106">
        <f t="shared" si="4"/>
        <v>1.7</v>
      </c>
    </row>
    <row r="46" spans="2:12" ht="14.45" customHeight="1">
      <c r="B46" s="105" t="s">
        <v>79</v>
      </c>
      <c r="C46" s="104"/>
      <c r="D46" s="103">
        <v>5</v>
      </c>
      <c r="E46" s="102">
        <v>1</v>
      </c>
      <c r="F46" s="102">
        <v>0</v>
      </c>
      <c r="G46" s="102">
        <v>0</v>
      </c>
      <c r="H46" s="102">
        <f t="shared" si="14"/>
        <v>6</v>
      </c>
      <c r="I46" s="102">
        <f t="shared" si="15"/>
        <v>0</v>
      </c>
      <c r="J46" s="102">
        <f t="shared" si="16"/>
        <v>6</v>
      </c>
      <c r="K46" s="101">
        <f t="shared" si="3"/>
        <v>0</v>
      </c>
      <c r="L46" s="100">
        <f t="shared" si="4"/>
        <v>1.7</v>
      </c>
    </row>
    <row r="47" spans="2:12" ht="14.45" customHeight="1">
      <c r="B47" s="105" t="s">
        <v>78</v>
      </c>
      <c r="C47" s="104"/>
      <c r="D47" s="103">
        <v>3</v>
      </c>
      <c r="E47" s="102">
        <v>1</v>
      </c>
      <c r="F47" s="102">
        <v>0</v>
      </c>
      <c r="G47" s="102">
        <v>0</v>
      </c>
      <c r="H47" s="102">
        <f t="shared" si="14"/>
        <v>4</v>
      </c>
      <c r="I47" s="102">
        <f t="shared" si="15"/>
        <v>0</v>
      </c>
      <c r="J47" s="102">
        <f t="shared" si="16"/>
        <v>4</v>
      </c>
      <c r="K47" s="101">
        <f t="shared" si="3"/>
        <v>0</v>
      </c>
      <c r="L47" s="100">
        <f t="shared" si="4"/>
        <v>1.1000000000000001</v>
      </c>
    </row>
    <row r="48" spans="2:12" ht="14.45" customHeight="1">
      <c r="B48" s="105" t="s">
        <v>77</v>
      </c>
      <c r="C48" s="104"/>
      <c r="D48" s="103">
        <v>4</v>
      </c>
      <c r="E48" s="102">
        <v>3</v>
      </c>
      <c r="F48" s="102">
        <v>0</v>
      </c>
      <c r="G48" s="102">
        <v>0</v>
      </c>
      <c r="H48" s="102">
        <f t="shared" si="14"/>
        <v>7</v>
      </c>
      <c r="I48" s="102">
        <f t="shared" si="15"/>
        <v>0</v>
      </c>
      <c r="J48" s="102">
        <f t="shared" si="16"/>
        <v>7</v>
      </c>
      <c r="K48" s="101">
        <f t="shared" si="3"/>
        <v>0</v>
      </c>
      <c r="L48" s="100">
        <f t="shared" si="4"/>
        <v>2</v>
      </c>
    </row>
    <row r="49" spans="2:13" ht="14.45" customHeight="1">
      <c r="B49" s="105" t="s">
        <v>76</v>
      </c>
      <c r="C49" s="104"/>
      <c r="D49" s="103">
        <v>6</v>
      </c>
      <c r="E49" s="102">
        <v>1</v>
      </c>
      <c r="F49" s="102">
        <v>0</v>
      </c>
      <c r="G49" s="102">
        <v>0</v>
      </c>
      <c r="H49" s="102">
        <f t="shared" si="14"/>
        <v>7</v>
      </c>
      <c r="I49" s="102">
        <f t="shared" si="15"/>
        <v>0</v>
      </c>
      <c r="J49" s="102">
        <f t="shared" si="16"/>
        <v>7</v>
      </c>
      <c r="K49" s="101">
        <f t="shared" si="3"/>
        <v>0</v>
      </c>
      <c r="L49" s="100">
        <f t="shared" si="4"/>
        <v>2</v>
      </c>
    </row>
    <row r="50" spans="2:13" ht="14.45" customHeight="1">
      <c r="B50" s="99" t="s">
        <v>173</v>
      </c>
      <c r="C50" s="98"/>
      <c r="D50" s="97">
        <v>2</v>
      </c>
      <c r="E50" s="96">
        <v>1</v>
      </c>
      <c r="F50" s="96">
        <v>0</v>
      </c>
      <c r="G50" s="96">
        <v>0</v>
      </c>
      <c r="H50" s="96">
        <f t="shared" si="14"/>
        <v>3</v>
      </c>
      <c r="I50" s="96">
        <f t="shared" si="15"/>
        <v>0</v>
      </c>
      <c r="J50" s="96">
        <f t="shared" si="16"/>
        <v>3</v>
      </c>
      <c r="K50" s="95">
        <f t="shared" si="3"/>
        <v>0</v>
      </c>
      <c r="L50" s="94">
        <f t="shared" si="4"/>
        <v>0.9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25</v>
      </c>
      <c r="E51" s="90">
        <f t="shared" si="17"/>
        <v>8</v>
      </c>
      <c r="F51" s="90">
        <f t="shared" si="17"/>
        <v>0</v>
      </c>
      <c r="G51" s="90">
        <f t="shared" si="17"/>
        <v>0</v>
      </c>
      <c r="H51" s="90">
        <f t="shared" si="17"/>
        <v>33</v>
      </c>
      <c r="I51" s="90">
        <f t="shared" si="17"/>
        <v>0</v>
      </c>
      <c r="J51" s="90">
        <f t="shared" si="17"/>
        <v>33</v>
      </c>
      <c r="K51" s="89">
        <f t="shared" si="3"/>
        <v>0</v>
      </c>
      <c r="L51" s="88">
        <f t="shared" si="4"/>
        <v>9.4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263</v>
      </c>
      <c r="E52" s="84">
        <f t="shared" si="18"/>
        <v>66</v>
      </c>
      <c r="F52" s="84">
        <f t="shared" si="18"/>
        <v>20</v>
      </c>
      <c r="G52" s="84">
        <f t="shared" si="18"/>
        <v>1</v>
      </c>
      <c r="H52" s="84">
        <f t="shared" si="18"/>
        <v>329</v>
      </c>
      <c r="I52" s="84">
        <f t="shared" si="18"/>
        <v>21</v>
      </c>
      <c r="J52" s="84">
        <f t="shared" si="18"/>
        <v>350</v>
      </c>
      <c r="K52" s="83">
        <f t="shared" si="3"/>
        <v>6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39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109</v>
      </c>
      <c r="C16" s="110"/>
      <c r="D16" s="109">
        <v>22</v>
      </c>
      <c r="E16" s="108">
        <v>3</v>
      </c>
      <c r="F16" s="108">
        <v>4</v>
      </c>
      <c r="G16" s="108">
        <v>0</v>
      </c>
      <c r="H16" s="108">
        <f t="shared" ref="H16:H21" si="0">SUM(D16:E16)</f>
        <v>25</v>
      </c>
      <c r="I16" s="108">
        <f t="shared" ref="I16:I21" si="1">SUM(F16:G16)</f>
        <v>4</v>
      </c>
      <c r="J16" s="108">
        <f t="shared" ref="J16:J21" si="2">SUM(H16:I16)</f>
        <v>29</v>
      </c>
      <c r="K16" s="107">
        <f t="shared" ref="K16:K52" si="3">IF(J16=0,0,ROUND(I16/J16*100,1))</f>
        <v>13.8</v>
      </c>
      <c r="L16" s="106">
        <f t="shared" ref="L16:L52" si="4">IF(J16=0,0,ROUND(J16/$J$52*100,1))</f>
        <v>1</v>
      </c>
    </row>
    <row r="17" spans="2:12" ht="14.45" customHeight="1">
      <c r="B17" s="105" t="s">
        <v>108</v>
      </c>
      <c r="C17" s="104"/>
      <c r="D17" s="103">
        <v>23</v>
      </c>
      <c r="E17" s="102">
        <v>3</v>
      </c>
      <c r="F17" s="102">
        <v>2</v>
      </c>
      <c r="G17" s="102">
        <v>2</v>
      </c>
      <c r="H17" s="102">
        <f t="shared" si="0"/>
        <v>26</v>
      </c>
      <c r="I17" s="102">
        <f t="shared" si="1"/>
        <v>4</v>
      </c>
      <c r="J17" s="102">
        <f t="shared" si="2"/>
        <v>30</v>
      </c>
      <c r="K17" s="101">
        <f t="shared" si="3"/>
        <v>13.3</v>
      </c>
      <c r="L17" s="100">
        <f t="shared" si="4"/>
        <v>1</v>
      </c>
    </row>
    <row r="18" spans="2:12" ht="14.45" customHeight="1">
      <c r="B18" s="105" t="s">
        <v>107</v>
      </c>
      <c r="C18" s="104"/>
      <c r="D18" s="103">
        <v>20</v>
      </c>
      <c r="E18" s="102">
        <v>2</v>
      </c>
      <c r="F18" s="102">
        <v>1</v>
      </c>
      <c r="G18" s="102">
        <v>3</v>
      </c>
      <c r="H18" s="102">
        <f t="shared" si="0"/>
        <v>22</v>
      </c>
      <c r="I18" s="102">
        <f t="shared" si="1"/>
        <v>4</v>
      </c>
      <c r="J18" s="102">
        <f t="shared" si="2"/>
        <v>26</v>
      </c>
      <c r="K18" s="101">
        <f t="shared" si="3"/>
        <v>15.4</v>
      </c>
      <c r="L18" s="100">
        <f t="shared" si="4"/>
        <v>0.9</v>
      </c>
    </row>
    <row r="19" spans="2:12" ht="14.45" customHeight="1">
      <c r="B19" s="105" t="s">
        <v>106</v>
      </c>
      <c r="C19" s="104"/>
      <c r="D19" s="103">
        <v>15</v>
      </c>
      <c r="E19" s="102">
        <v>0</v>
      </c>
      <c r="F19" s="102">
        <v>1</v>
      </c>
      <c r="G19" s="102">
        <v>2</v>
      </c>
      <c r="H19" s="102">
        <f t="shared" si="0"/>
        <v>15</v>
      </c>
      <c r="I19" s="102">
        <f t="shared" si="1"/>
        <v>3</v>
      </c>
      <c r="J19" s="102">
        <f t="shared" si="2"/>
        <v>18</v>
      </c>
      <c r="K19" s="101">
        <f t="shared" si="3"/>
        <v>16.7</v>
      </c>
      <c r="L19" s="100">
        <f t="shared" si="4"/>
        <v>0.6</v>
      </c>
    </row>
    <row r="20" spans="2:12" ht="14.45" customHeight="1">
      <c r="B20" s="105" t="s">
        <v>105</v>
      </c>
      <c r="C20" s="104"/>
      <c r="D20" s="103">
        <v>20</v>
      </c>
      <c r="E20" s="102">
        <v>3</v>
      </c>
      <c r="F20" s="102">
        <v>1</v>
      </c>
      <c r="G20" s="102">
        <v>2</v>
      </c>
      <c r="H20" s="102">
        <f t="shared" si="0"/>
        <v>23</v>
      </c>
      <c r="I20" s="102">
        <f t="shared" si="1"/>
        <v>3</v>
      </c>
      <c r="J20" s="102">
        <f t="shared" si="2"/>
        <v>26</v>
      </c>
      <c r="K20" s="101">
        <f t="shared" si="3"/>
        <v>11.5</v>
      </c>
      <c r="L20" s="100">
        <f t="shared" si="4"/>
        <v>0.9</v>
      </c>
    </row>
    <row r="21" spans="2:12" ht="14.45" customHeight="1">
      <c r="B21" s="99" t="s">
        <v>104</v>
      </c>
      <c r="C21" s="98"/>
      <c r="D21" s="97">
        <v>29</v>
      </c>
      <c r="E21" s="96">
        <v>3</v>
      </c>
      <c r="F21" s="96">
        <v>2</v>
      </c>
      <c r="G21" s="96">
        <v>1</v>
      </c>
      <c r="H21" s="96">
        <f t="shared" si="0"/>
        <v>32</v>
      </c>
      <c r="I21" s="96">
        <f t="shared" si="1"/>
        <v>3</v>
      </c>
      <c r="J21" s="96">
        <f t="shared" si="2"/>
        <v>35</v>
      </c>
      <c r="K21" s="95">
        <f t="shared" si="3"/>
        <v>8.6</v>
      </c>
      <c r="L21" s="94">
        <f t="shared" si="4"/>
        <v>1.2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129</v>
      </c>
      <c r="E22" s="90">
        <f t="shared" si="5"/>
        <v>14</v>
      </c>
      <c r="F22" s="90">
        <f t="shared" si="5"/>
        <v>11</v>
      </c>
      <c r="G22" s="90">
        <f t="shared" si="5"/>
        <v>10</v>
      </c>
      <c r="H22" s="90">
        <f t="shared" si="5"/>
        <v>143</v>
      </c>
      <c r="I22" s="90">
        <f t="shared" si="5"/>
        <v>21</v>
      </c>
      <c r="J22" s="90">
        <f t="shared" si="5"/>
        <v>164</v>
      </c>
      <c r="K22" s="89">
        <f t="shared" si="3"/>
        <v>12.8</v>
      </c>
      <c r="L22" s="88">
        <f t="shared" si="4"/>
        <v>5.7</v>
      </c>
    </row>
    <row r="23" spans="2:12" ht="14.45" customHeight="1" thickTop="1">
      <c r="B23" s="111" t="s">
        <v>102</v>
      </c>
      <c r="C23" s="110"/>
      <c r="D23" s="109">
        <v>11</v>
      </c>
      <c r="E23" s="108">
        <v>4</v>
      </c>
      <c r="F23" s="108">
        <v>2</v>
      </c>
      <c r="G23" s="108">
        <v>3</v>
      </c>
      <c r="H23" s="108">
        <f t="shared" ref="H23:H28" si="6">SUM(D23:E23)</f>
        <v>15</v>
      </c>
      <c r="I23" s="108">
        <f t="shared" ref="I23:I28" si="7">SUM(F23:G23)</f>
        <v>5</v>
      </c>
      <c r="J23" s="108">
        <f t="shared" ref="J23:J28" si="8">SUM(H23:I23)</f>
        <v>20</v>
      </c>
      <c r="K23" s="107">
        <f t="shared" si="3"/>
        <v>25</v>
      </c>
      <c r="L23" s="106">
        <f t="shared" si="4"/>
        <v>0.7</v>
      </c>
    </row>
    <row r="24" spans="2:12" ht="14.45" customHeight="1">
      <c r="B24" s="105" t="s">
        <v>101</v>
      </c>
      <c r="C24" s="104"/>
      <c r="D24" s="103">
        <v>17</v>
      </c>
      <c r="E24" s="102">
        <v>1</v>
      </c>
      <c r="F24" s="102">
        <v>3</v>
      </c>
      <c r="G24" s="102">
        <v>3</v>
      </c>
      <c r="H24" s="102">
        <f t="shared" si="6"/>
        <v>18</v>
      </c>
      <c r="I24" s="102">
        <f t="shared" si="7"/>
        <v>6</v>
      </c>
      <c r="J24" s="102">
        <f t="shared" si="8"/>
        <v>24</v>
      </c>
      <c r="K24" s="101">
        <f t="shared" si="3"/>
        <v>25</v>
      </c>
      <c r="L24" s="100">
        <f t="shared" si="4"/>
        <v>0.8</v>
      </c>
    </row>
    <row r="25" spans="2:12" ht="14.45" customHeight="1">
      <c r="B25" s="105" t="s">
        <v>100</v>
      </c>
      <c r="C25" s="104"/>
      <c r="D25" s="103">
        <v>16</v>
      </c>
      <c r="E25" s="102">
        <v>4</v>
      </c>
      <c r="F25" s="102">
        <v>5</v>
      </c>
      <c r="G25" s="102">
        <v>2</v>
      </c>
      <c r="H25" s="102">
        <f t="shared" si="6"/>
        <v>20</v>
      </c>
      <c r="I25" s="102">
        <f t="shared" si="7"/>
        <v>7</v>
      </c>
      <c r="J25" s="102">
        <f t="shared" si="8"/>
        <v>27</v>
      </c>
      <c r="K25" s="101">
        <f t="shared" si="3"/>
        <v>25.9</v>
      </c>
      <c r="L25" s="100">
        <f t="shared" si="4"/>
        <v>0.9</v>
      </c>
    </row>
    <row r="26" spans="2:12" ht="14.45" customHeight="1">
      <c r="B26" s="105" t="s">
        <v>99</v>
      </c>
      <c r="C26" s="104"/>
      <c r="D26" s="103">
        <v>23</v>
      </c>
      <c r="E26" s="102">
        <v>1</v>
      </c>
      <c r="F26" s="102">
        <v>5</v>
      </c>
      <c r="G26" s="102">
        <v>2</v>
      </c>
      <c r="H26" s="102">
        <f t="shared" si="6"/>
        <v>24</v>
      </c>
      <c r="I26" s="102">
        <f t="shared" si="7"/>
        <v>7</v>
      </c>
      <c r="J26" s="102">
        <f t="shared" si="8"/>
        <v>31</v>
      </c>
      <c r="K26" s="101">
        <f t="shared" si="3"/>
        <v>22.6</v>
      </c>
      <c r="L26" s="100">
        <f t="shared" si="4"/>
        <v>1.1000000000000001</v>
      </c>
    </row>
    <row r="27" spans="2:12" ht="14.45" customHeight="1">
      <c r="B27" s="105" t="s">
        <v>98</v>
      </c>
      <c r="C27" s="104"/>
      <c r="D27" s="103">
        <v>24</v>
      </c>
      <c r="E27" s="102">
        <v>2</v>
      </c>
      <c r="F27" s="102">
        <v>10</v>
      </c>
      <c r="G27" s="102">
        <v>4</v>
      </c>
      <c r="H27" s="102">
        <f t="shared" si="6"/>
        <v>26</v>
      </c>
      <c r="I27" s="102">
        <f t="shared" si="7"/>
        <v>14</v>
      </c>
      <c r="J27" s="102">
        <f t="shared" si="8"/>
        <v>40</v>
      </c>
      <c r="K27" s="101">
        <f t="shared" si="3"/>
        <v>35</v>
      </c>
      <c r="L27" s="100">
        <f t="shared" si="4"/>
        <v>1.4</v>
      </c>
    </row>
    <row r="28" spans="2:12" ht="14.45" customHeight="1">
      <c r="B28" s="99" t="s">
        <v>97</v>
      </c>
      <c r="C28" s="98"/>
      <c r="D28" s="97">
        <v>19</v>
      </c>
      <c r="E28" s="96">
        <v>1</v>
      </c>
      <c r="F28" s="96">
        <v>3</v>
      </c>
      <c r="G28" s="96">
        <v>3</v>
      </c>
      <c r="H28" s="96">
        <f t="shared" si="6"/>
        <v>20</v>
      </c>
      <c r="I28" s="96">
        <f t="shared" si="7"/>
        <v>6</v>
      </c>
      <c r="J28" s="96">
        <f t="shared" si="8"/>
        <v>26</v>
      </c>
      <c r="K28" s="95">
        <f t="shared" si="3"/>
        <v>23.1</v>
      </c>
      <c r="L28" s="94">
        <f t="shared" si="4"/>
        <v>0.9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110</v>
      </c>
      <c r="E29" s="90">
        <f t="shared" si="9"/>
        <v>13</v>
      </c>
      <c r="F29" s="90">
        <f t="shared" si="9"/>
        <v>28</v>
      </c>
      <c r="G29" s="90">
        <f t="shared" si="9"/>
        <v>17</v>
      </c>
      <c r="H29" s="90">
        <f t="shared" si="9"/>
        <v>123</v>
      </c>
      <c r="I29" s="90">
        <f t="shared" si="9"/>
        <v>45</v>
      </c>
      <c r="J29" s="90">
        <f t="shared" si="9"/>
        <v>168</v>
      </c>
      <c r="K29" s="89">
        <f t="shared" si="3"/>
        <v>26.8</v>
      </c>
      <c r="L29" s="88">
        <f t="shared" si="4"/>
        <v>5.8</v>
      </c>
    </row>
    <row r="30" spans="2:12" ht="14.45" customHeight="1" thickTop="1">
      <c r="B30" s="119" t="s">
        <v>95</v>
      </c>
      <c r="C30" s="118"/>
      <c r="D30" s="85">
        <v>117</v>
      </c>
      <c r="E30" s="84">
        <v>20</v>
      </c>
      <c r="F30" s="84">
        <v>15</v>
      </c>
      <c r="G30" s="84">
        <v>12</v>
      </c>
      <c r="H30" s="84">
        <f t="shared" ref="H30:H43" si="10">SUM(D30:E30)</f>
        <v>137</v>
      </c>
      <c r="I30" s="84">
        <f t="shared" ref="I30:I43" si="11">SUM(F30:G30)</f>
        <v>27</v>
      </c>
      <c r="J30" s="84">
        <f t="shared" ref="J30:J43" si="12">SUM(H30:I30)</f>
        <v>164</v>
      </c>
      <c r="K30" s="83">
        <f t="shared" si="3"/>
        <v>16.5</v>
      </c>
      <c r="L30" s="82">
        <f t="shared" si="4"/>
        <v>5.7</v>
      </c>
    </row>
    <row r="31" spans="2:12" ht="14.45" customHeight="1">
      <c r="B31" s="117" t="s">
        <v>94</v>
      </c>
      <c r="C31" s="116"/>
      <c r="D31" s="115">
        <v>115</v>
      </c>
      <c r="E31" s="114">
        <v>18</v>
      </c>
      <c r="F31" s="114">
        <v>19</v>
      </c>
      <c r="G31" s="114">
        <v>10</v>
      </c>
      <c r="H31" s="114">
        <f t="shared" si="10"/>
        <v>133</v>
      </c>
      <c r="I31" s="114">
        <f t="shared" si="11"/>
        <v>29</v>
      </c>
      <c r="J31" s="114">
        <f t="shared" si="12"/>
        <v>162</v>
      </c>
      <c r="K31" s="113">
        <f t="shared" si="3"/>
        <v>17.899999999999999</v>
      </c>
      <c r="L31" s="112">
        <f t="shared" si="4"/>
        <v>5.6</v>
      </c>
    </row>
    <row r="32" spans="2:12" ht="14.45" customHeight="1">
      <c r="B32" s="117" t="s">
        <v>93</v>
      </c>
      <c r="C32" s="116"/>
      <c r="D32" s="115">
        <v>178</v>
      </c>
      <c r="E32" s="114">
        <v>22</v>
      </c>
      <c r="F32" s="114">
        <v>15</v>
      </c>
      <c r="G32" s="114">
        <v>6</v>
      </c>
      <c r="H32" s="114">
        <f t="shared" si="10"/>
        <v>200</v>
      </c>
      <c r="I32" s="114">
        <f t="shared" si="11"/>
        <v>21</v>
      </c>
      <c r="J32" s="114">
        <f t="shared" si="12"/>
        <v>221</v>
      </c>
      <c r="K32" s="113">
        <f t="shared" si="3"/>
        <v>9.5</v>
      </c>
      <c r="L32" s="112">
        <f t="shared" si="4"/>
        <v>7.6</v>
      </c>
    </row>
    <row r="33" spans="2:12" ht="14.45" customHeight="1">
      <c r="B33" s="117" t="s">
        <v>92</v>
      </c>
      <c r="C33" s="116"/>
      <c r="D33" s="115">
        <v>192</v>
      </c>
      <c r="E33" s="114">
        <v>27</v>
      </c>
      <c r="F33" s="114">
        <v>4</v>
      </c>
      <c r="G33" s="114">
        <v>10</v>
      </c>
      <c r="H33" s="114">
        <f t="shared" si="10"/>
        <v>219</v>
      </c>
      <c r="I33" s="114">
        <f t="shared" si="11"/>
        <v>14</v>
      </c>
      <c r="J33" s="114">
        <f t="shared" si="12"/>
        <v>233</v>
      </c>
      <c r="K33" s="113">
        <f t="shared" si="3"/>
        <v>6</v>
      </c>
      <c r="L33" s="112">
        <f t="shared" si="4"/>
        <v>8.1</v>
      </c>
    </row>
    <row r="34" spans="2:12" ht="14.45" customHeight="1">
      <c r="B34" s="117" t="s">
        <v>91</v>
      </c>
      <c r="C34" s="116"/>
      <c r="D34" s="115">
        <v>194</v>
      </c>
      <c r="E34" s="114">
        <v>30</v>
      </c>
      <c r="F34" s="114">
        <v>14</v>
      </c>
      <c r="G34" s="114">
        <v>9</v>
      </c>
      <c r="H34" s="114">
        <f t="shared" si="10"/>
        <v>224</v>
      </c>
      <c r="I34" s="114">
        <f t="shared" si="11"/>
        <v>23</v>
      </c>
      <c r="J34" s="114">
        <f t="shared" si="12"/>
        <v>247</v>
      </c>
      <c r="K34" s="113">
        <f t="shared" si="3"/>
        <v>9.3000000000000007</v>
      </c>
      <c r="L34" s="112">
        <f t="shared" si="4"/>
        <v>8.5</v>
      </c>
    </row>
    <row r="35" spans="2:12" ht="14.45" customHeight="1">
      <c r="B35" s="117" t="s">
        <v>90</v>
      </c>
      <c r="C35" s="116"/>
      <c r="D35" s="115">
        <v>201</v>
      </c>
      <c r="E35" s="114">
        <v>22</v>
      </c>
      <c r="F35" s="114">
        <v>18</v>
      </c>
      <c r="G35" s="114">
        <v>10</v>
      </c>
      <c r="H35" s="114">
        <f t="shared" si="10"/>
        <v>223</v>
      </c>
      <c r="I35" s="114">
        <f t="shared" si="11"/>
        <v>28</v>
      </c>
      <c r="J35" s="114">
        <f t="shared" si="12"/>
        <v>251</v>
      </c>
      <c r="K35" s="113">
        <f t="shared" si="3"/>
        <v>11.2</v>
      </c>
      <c r="L35" s="112">
        <f t="shared" si="4"/>
        <v>8.6999999999999993</v>
      </c>
    </row>
    <row r="36" spans="2:12" ht="14.45" customHeight="1">
      <c r="B36" s="117" t="s">
        <v>89</v>
      </c>
      <c r="C36" s="116"/>
      <c r="D36" s="115">
        <v>209</v>
      </c>
      <c r="E36" s="114">
        <v>26</v>
      </c>
      <c r="F36" s="114">
        <v>11</v>
      </c>
      <c r="G36" s="114">
        <v>9</v>
      </c>
      <c r="H36" s="114">
        <f t="shared" si="10"/>
        <v>235</v>
      </c>
      <c r="I36" s="114">
        <f t="shared" si="11"/>
        <v>20</v>
      </c>
      <c r="J36" s="114">
        <f t="shared" si="12"/>
        <v>255</v>
      </c>
      <c r="K36" s="113">
        <f t="shared" si="3"/>
        <v>7.8</v>
      </c>
      <c r="L36" s="112">
        <f t="shared" si="4"/>
        <v>8.8000000000000007</v>
      </c>
    </row>
    <row r="37" spans="2:12" ht="14.45" customHeight="1">
      <c r="B37" s="117" t="s">
        <v>88</v>
      </c>
      <c r="C37" s="116"/>
      <c r="D37" s="115">
        <v>240</v>
      </c>
      <c r="E37" s="114">
        <v>26</v>
      </c>
      <c r="F37" s="114">
        <v>16</v>
      </c>
      <c r="G37" s="114">
        <v>10</v>
      </c>
      <c r="H37" s="114">
        <f t="shared" si="10"/>
        <v>266</v>
      </c>
      <c r="I37" s="114">
        <f t="shared" si="11"/>
        <v>26</v>
      </c>
      <c r="J37" s="114">
        <f t="shared" si="12"/>
        <v>292</v>
      </c>
      <c r="K37" s="113">
        <f t="shared" si="3"/>
        <v>8.9</v>
      </c>
      <c r="L37" s="112">
        <f t="shared" si="4"/>
        <v>10.1</v>
      </c>
    </row>
    <row r="38" spans="2:12" ht="14.45" customHeight="1">
      <c r="B38" s="111" t="s">
        <v>87</v>
      </c>
      <c r="C38" s="110"/>
      <c r="D38" s="109">
        <v>57</v>
      </c>
      <c r="E38" s="108">
        <v>1</v>
      </c>
      <c r="F38" s="108">
        <v>4</v>
      </c>
      <c r="G38" s="108">
        <v>0</v>
      </c>
      <c r="H38" s="108">
        <f t="shared" si="10"/>
        <v>58</v>
      </c>
      <c r="I38" s="108">
        <f t="shared" si="11"/>
        <v>4</v>
      </c>
      <c r="J38" s="108">
        <f t="shared" si="12"/>
        <v>62</v>
      </c>
      <c r="K38" s="107">
        <f t="shared" si="3"/>
        <v>6.5</v>
      </c>
      <c r="L38" s="106">
        <f t="shared" si="4"/>
        <v>2.1</v>
      </c>
    </row>
    <row r="39" spans="2:12" ht="14.45" customHeight="1">
      <c r="B39" s="105" t="s">
        <v>86</v>
      </c>
      <c r="C39" s="104"/>
      <c r="D39" s="103">
        <v>62</v>
      </c>
      <c r="E39" s="102">
        <v>5</v>
      </c>
      <c r="F39" s="102">
        <v>4</v>
      </c>
      <c r="G39" s="102">
        <v>0</v>
      </c>
      <c r="H39" s="102">
        <f t="shared" si="10"/>
        <v>67</v>
      </c>
      <c r="I39" s="102">
        <f t="shared" si="11"/>
        <v>4</v>
      </c>
      <c r="J39" s="102">
        <f t="shared" si="12"/>
        <v>71</v>
      </c>
      <c r="K39" s="101">
        <f t="shared" si="3"/>
        <v>5.6</v>
      </c>
      <c r="L39" s="100">
        <f t="shared" si="4"/>
        <v>2.5</v>
      </c>
    </row>
    <row r="40" spans="2:12" ht="14.45" customHeight="1">
      <c r="B40" s="105" t="s">
        <v>85</v>
      </c>
      <c r="C40" s="104"/>
      <c r="D40" s="103">
        <v>50</v>
      </c>
      <c r="E40" s="102">
        <v>8</v>
      </c>
      <c r="F40" s="102">
        <v>3</v>
      </c>
      <c r="G40" s="102">
        <v>4</v>
      </c>
      <c r="H40" s="102">
        <f t="shared" si="10"/>
        <v>58</v>
      </c>
      <c r="I40" s="102">
        <f t="shared" si="11"/>
        <v>7</v>
      </c>
      <c r="J40" s="102">
        <f t="shared" si="12"/>
        <v>65</v>
      </c>
      <c r="K40" s="101">
        <f t="shared" si="3"/>
        <v>10.8</v>
      </c>
      <c r="L40" s="100">
        <f t="shared" si="4"/>
        <v>2.2000000000000002</v>
      </c>
    </row>
    <row r="41" spans="2:12" ht="14.45" customHeight="1">
      <c r="B41" s="105" t="s">
        <v>84</v>
      </c>
      <c r="C41" s="104"/>
      <c r="D41" s="103">
        <v>52</v>
      </c>
      <c r="E41" s="102">
        <v>8</v>
      </c>
      <c r="F41" s="102">
        <v>3</v>
      </c>
      <c r="G41" s="102">
        <v>0</v>
      </c>
      <c r="H41" s="102">
        <f t="shared" si="10"/>
        <v>60</v>
      </c>
      <c r="I41" s="102">
        <f t="shared" si="11"/>
        <v>3</v>
      </c>
      <c r="J41" s="102">
        <f t="shared" si="12"/>
        <v>63</v>
      </c>
      <c r="K41" s="101">
        <f t="shared" si="3"/>
        <v>4.8</v>
      </c>
      <c r="L41" s="100">
        <f t="shared" si="4"/>
        <v>2.2000000000000002</v>
      </c>
    </row>
    <row r="42" spans="2:12" ht="14.45" customHeight="1">
      <c r="B42" s="105" t="s">
        <v>83</v>
      </c>
      <c r="C42" s="104"/>
      <c r="D42" s="103">
        <v>55</v>
      </c>
      <c r="E42" s="102">
        <v>6</v>
      </c>
      <c r="F42" s="102">
        <v>1</v>
      </c>
      <c r="G42" s="102">
        <v>1</v>
      </c>
      <c r="H42" s="102">
        <f t="shared" si="10"/>
        <v>61</v>
      </c>
      <c r="I42" s="102">
        <f t="shared" si="11"/>
        <v>2</v>
      </c>
      <c r="J42" s="102">
        <f t="shared" si="12"/>
        <v>63</v>
      </c>
      <c r="K42" s="101">
        <f t="shared" si="3"/>
        <v>3.2</v>
      </c>
      <c r="L42" s="100">
        <f t="shared" si="4"/>
        <v>2.2000000000000002</v>
      </c>
    </row>
    <row r="43" spans="2:12" ht="14.45" customHeight="1">
      <c r="B43" s="99" t="s">
        <v>82</v>
      </c>
      <c r="C43" s="98"/>
      <c r="D43" s="97">
        <v>34</v>
      </c>
      <c r="E43" s="96">
        <v>3</v>
      </c>
      <c r="F43" s="96">
        <v>2</v>
      </c>
      <c r="G43" s="96">
        <v>2</v>
      </c>
      <c r="H43" s="96">
        <f t="shared" si="10"/>
        <v>37</v>
      </c>
      <c r="I43" s="96">
        <f t="shared" si="11"/>
        <v>4</v>
      </c>
      <c r="J43" s="96">
        <f t="shared" si="12"/>
        <v>41</v>
      </c>
      <c r="K43" s="95">
        <f t="shared" si="3"/>
        <v>9.8000000000000007</v>
      </c>
      <c r="L43" s="94">
        <f t="shared" si="4"/>
        <v>1.4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310</v>
      </c>
      <c r="E44" s="90">
        <f t="shared" si="13"/>
        <v>31</v>
      </c>
      <c r="F44" s="90">
        <f t="shared" si="13"/>
        <v>17</v>
      </c>
      <c r="G44" s="90">
        <f t="shared" si="13"/>
        <v>7</v>
      </c>
      <c r="H44" s="90">
        <f t="shared" si="13"/>
        <v>341</v>
      </c>
      <c r="I44" s="90">
        <f t="shared" si="13"/>
        <v>24</v>
      </c>
      <c r="J44" s="90">
        <f t="shared" si="13"/>
        <v>365</v>
      </c>
      <c r="K44" s="89">
        <f t="shared" si="3"/>
        <v>6.6</v>
      </c>
      <c r="L44" s="88">
        <f t="shared" si="4"/>
        <v>12.6</v>
      </c>
    </row>
    <row r="45" spans="2:12" ht="14.45" customHeight="1" thickTop="1">
      <c r="B45" s="111" t="s">
        <v>80</v>
      </c>
      <c r="C45" s="110"/>
      <c r="D45" s="109">
        <v>56</v>
      </c>
      <c r="E45" s="108">
        <v>1</v>
      </c>
      <c r="F45" s="108">
        <v>1</v>
      </c>
      <c r="G45" s="108">
        <v>2</v>
      </c>
      <c r="H45" s="108">
        <f t="shared" ref="H45:H50" si="14">SUM(D45:E45)</f>
        <v>57</v>
      </c>
      <c r="I45" s="108">
        <f t="shared" ref="I45:I50" si="15">SUM(F45:G45)</f>
        <v>3</v>
      </c>
      <c r="J45" s="108">
        <f t="shared" ref="J45:J50" si="16">SUM(H45:I45)</f>
        <v>60</v>
      </c>
      <c r="K45" s="107">
        <f t="shared" si="3"/>
        <v>5</v>
      </c>
      <c r="L45" s="106">
        <f t="shared" si="4"/>
        <v>2.1</v>
      </c>
    </row>
    <row r="46" spans="2:12" ht="14.45" customHeight="1">
      <c r="B46" s="105" t="s">
        <v>79</v>
      </c>
      <c r="C46" s="104"/>
      <c r="D46" s="103">
        <v>49</v>
      </c>
      <c r="E46" s="102">
        <v>4</v>
      </c>
      <c r="F46" s="102">
        <v>1</v>
      </c>
      <c r="G46" s="102">
        <v>3</v>
      </c>
      <c r="H46" s="102">
        <f t="shared" si="14"/>
        <v>53</v>
      </c>
      <c r="I46" s="102">
        <f t="shared" si="15"/>
        <v>4</v>
      </c>
      <c r="J46" s="102">
        <f t="shared" si="16"/>
        <v>57</v>
      </c>
      <c r="K46" s="101">
        <f t="shared" si="3"/>
        <v>7</v>
      </c>
      <c r="L46" s="100">
        <f t="shared" si="4"/>
        <v>2</v>
      </c>
    </row>
    <row r="47" spans="2:12" ht="14.45" customHeight="1">
      <c r="B47" s="105" t="s">
        <v>78</v>
      </c>
      <c r="C47" s="104"/>
      <c r="D47" s="103">
        <v>60</v>
      </c>
      <c r="E47" s="102">
        <v>3</v>
      </c>
      <c r="F47" s="102">
        <v>2</v>
      </c>
      <c r="G47" s="102">
        <v>1</v>
      </c>
      <c r="H47" s="102">
        <f t="shared" si="14"/>
        <v>63</v>
      </c>
      <c r="I47" s="102">
        <f t="shared" si="15"/>
        <v>3</v>
      </c>
      <c r="J47" s="102">
        <f t="shared" si="16"/>
        <v>66</v>
      </c>
      <c r="K47" s="101">
        <f t="shared" si="3"/>
        <v>4.5</v>
      </c>
      <c r="L47" s="100">
        <f t="shared" si="4"/>
        <v>2.2999999999999998</v>
      </c>
    </row>
    <row r="48" spans="2:12" ht="14.45" customHeight="1">
      <c r="B48" s="105" t="s">
        <v>77</v>
      </c>
      <c r="C48" s="104"/>
      <c r="D48" s="103">
        <v>43</v>
      </c>
      <c r="E48" s="102">
        <v>6</v>
      </c>
      <c r="F48" s="102">
        <v>1</v>
      </c>
      <c r="G48" s="102">
        <v>2</v>
      </c>
      <c r="H48" s="102">
        <f t="shared" si="14"/>
        <v>49</v>
      </c>
      <c r="I48" s="102">
        <f t="shared" si="15"/>
        <v>3</v>
      </c>
      <c r="J48" s="102">
        <f t="shared" si="16"/>
        <v>52</v>
      </c>
      <c r="K48" s="101">
        <f t="shared" si="3"/>
        <v>5.8</v>
      </c>
      <c r="L48" s="100">
        <f t="shared" si="4"/>
        <v>1.8</v>
      </c>
    </row>
    <row r="49" spans="2:13" ht="14.45" customHeight="1">
      <c r="B49" s="105" t="s">
        <v>76</v>
      </c>
      <c r="C49" s="104"/>
      <c r="D49" s="103">
        <v>54</v>
      </c>
      <c r="E49" s="102">
        <v>7</v>
      </c>
      <c r="F49" s="102">
        <v>2</v>
      </c>
      <c r="G49" s="102">
        <v>2</v>
      </c>
      <c r="H49" s="102">
        <f t="shared" si="14"/>
        <v>61</v>
      </c>
      <c r="I49" s="102">
        <f t="shared" si="15"/>
        <v>4</v>
      </c>
      <c r="J49" s="102">
        <f t="shared" si="16"/>
        <v>65</v>
      </c>
      <c r="K49" s="101">
        <f t="shared" si="3"/>
        <v>6.2</v>
      </c>
      <c r="L49" s="100">
        <f t="shared" si="4"/>
        <v>2.2000000000000002</v>
      </c>
    </row>
    <row r="50" spans="2:13" ht="14.45" customHeight="1">
      <c r="B50" s="99" t="s">
        <v>75</v>
      </c>
      <c r="C50" s="98"/>
      <c r="D50" s="97">
        <v>62</v>
      </c>
      <c r="E50" s="96">
        <v>6</v>
      </c>
      <c r="F50" s="96">
        <v>2</v>
      </c>
      <c r="G50" s="96">
        <v>2</v>
      </c>
      <c r="H50" s="96">
        <f t="shared" si="14"/>
        <v>68</v>
      </c>
      <c r="I50" s="96">
        <f t="shared" si="15"/>
        <v>4</v>
      </c>
      <c r="J50" s="96">
        <f t="shared" si="16"/>
        <v>72</v>
      </c>
      <c r="K50" s="95">
        <f t="shared" si="3"/>
        <v>5.6</v>
      </c>
      <c r="L50" s="94">
        <f t="shared" si="4"/>
        <v>2.5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324</v>
      </c>
      <c r="E51" s="90">
        <f t="shared" si="17"/>
        <v>27</v>
      </c>
      <c r="F51" s="90">
        <f t="shared" si="17"/>
        <v>9</v>
      </c>
      <c r="G51" s="90">
        <f t="shared" si="17"/>
        <v>12</v>
      </c>
      <c r="H51" s="90">
        <f t="shared" si="17"/>
        <v>351</v>
      </c>
      <c r="I51" s="90">
        <f t="shared" si="17"/>
        <v>21</v>
      </c>
      <c r="J51" s="90">
        <f t="shared" si="17"/>
        <v>372</v>
      </c>
      <c r="K51" s="89">
        <f t="shared" si="3"/>
        <v>5.6</v>
      </c>
      <c r="L51" s="88">
        <f t="shared" si="4"/>
        <v>12.9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2319</v>
      </c>
      <c r="E52" s="84">
        <f t="shared" si="18"/>
        <v>276</v>
      </c>
      <c r="F52" s="84">
        <f t="shared" si="18"/>
        <v>177</v>
      </c>
      <c r="G52" s="84">
        <f t="shared" si="18"/>
        <v>122</v>
      </c>
      <c r="H52" s="84">
        <f t="shared" si="18"/>
        <v>2595</v>
      </c>
      <c r="I52" s="84">
        <f t="shared" si="18"/>
        <v>299</v>
      </c>
      <c r="J52" s="84">
        <f t="shared" si="18"/>
        <v>2894</v>
      </c>
      <c r="K52" s="83">
        <f t="shared" si="3"/>
        <v>10.3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1" sqref="N21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40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155</v>
      </c>
      <c r="C16" s="110"/>
      <c r="D16" s="109">
        <v>0</v>
      </c>
      <c r="E16" s="108">
        <v>0</v>
      </c>
      <c r="F16" s="108">
        <v>0</v>
      </c>
      <c r="G16" s="108">
        <v>0</v>
      </c>
      <c r="H16" s="108">
        <f t="shared" ref="H16:H21" si="0">SUM(D16:E16)</f>
        <v>0</v>
      </c>
      <c r="I16" s="108">
        <f t="shared" ref="I16:I21" si="1">SUM(F16:G16)</f>
        <v>0</v>
      </c>
      <c r="J16" s="108">
        <f t="shared" ref="J16:J21" si="2">SUM(H16:I16)</f>
        <v>0</v>
      </c>
      <c r="K16" s="107">
        <f t="shared" ref="K16:K52" si="3">IF(J16=0,0,ROUND(I16/J16*100,1))</f>
        <v>0</v>
      </c>
      <c r="L16" s="106">
        <f t="shared" ref="L16:L52" si="4">IF(J16=0,0,ROUND(J16/$J$52*100,1))</f>
        <v>0</v>
      </c>
    </row>
    <row r="17" spans="2:12" ht="14.45" customHeight="1">
      <c r="B17" s="105" t="s">
        <v>154</v>
      </c>
      <c r="C17" s="104"/>
      <c r="D17" s="103">
        <v>2</v>
      </c>
      <c r="E17" s="102">
        <v>0</v>
      </c>
      <c r="F17" s="102">
        <v>0</v>
      </c>
      <c r="G17" s="102">
        <v>0</v>
      </c>
      <c r="H17" s="102">
        <f t="shared" si="0"/>
        <v>2</v>
      </c>
      <c r="I17" s="102">
        <f t="shared" si="1"/>
        <v>0</v>
      </c>
      <c r="J17" s="102">
        <f t="shared" si="2"/>
        <v>2</v>
      </c>
      <c r="K17" s="101">
        <f t="shared" si="3"/>
        <v>0</v>
      </c>
      <c r="L17" s="100">
        <f t="shared" si="4"/>
        <v>1.6</v>
      </c>
    </row>
    <row r="18" spans="2:12" ht="14.45" customHeight="1">
      <c r="B18" s="105" t="s">
        <v>153</v>
      </c>
      <c r="C18" s="104"/>
      <c r="D18" s="103">
        <v>0</v>
      </c>
      <c r="E18" s="102">
        <v>0</v>
      </c>
      <c r="F18" s="102">
        <v>0</v>
      </c>
      <c r="G18" s="102">
        <v>0</v>
      </c>
      <c r="H18" s="102">
        <f t="shared" si="0"/>
        <v>0</v>
      </c>
      <c r="I18" s="102">
        <f t="shared" si="1"/>
        <v>0</v>
      </c>
      <c r="J18" s="102">
        <f t="shared" si="2"/>
        <v>0</v>
      </c>
      <c r="K18" s="101">
        <f t="shared" si="3"/>
        <v>0</v>
      </c>
      <c r="L18" s="100">
        <f t="shared" si="4"/>
        <v>0</v>
      </c>
    </row>
    <row r="19" spans="2:12" ht="14.45" customHeight="1">
      <c r="B19" s="105" t="s">
        <v>152</v>
      </c>
      <c r="C19" s="104"/>
      <c r="D19" s="103">
        <v>0</v>
      </c>
      <c r="E19" s="102">
        <v>0</v>
      </c>
      <c r="F19" s="102">
        <v>0</v>
      </c>
      <c r="G19" s="102">
        <v>0</v>
      </c>
      <c r="H19" s="102">
        <f t="shared" si="0"/>
        <v>0</v>
      </c>
      <c r="I19" s="102">
        <f t="shared" si="1"/>
        <v>0</v>
      </c>
      <c r="J19" s="102">
        <f t="shared" si="2"/>
        <v>0</v>
      </c>
      <c r="K19" s="101">
        <f t="shared" si="3"/>
        <v>0</v>
      </c>
      <c r="L19" s="100">
        <f t="shared" si="4"/>
        <v>0</v>
      </c>
    </row>
    <row r="20" spans="2:12" ht="14.45" customHeight="1">
      <c r="B20" s="105" t="s">
        <v>151</v>
      </c>
      <c r="C20" s="104"/>
      <c r="D20" s="103">
        <v>1</v>
      </c>
      <c r="E20" s="102">
        <v>0</v>
      </c>
      <c r="F20" s="102">
        <v>0</v>
      </c>
      <c r="G20" s="102">
        <v>1</v>
      </c>
      <c r="H20" s="102">
        <f t="shared" si="0"/>
        <v>1</v>
      </c>
      <c r="I20" s="102">
        <f t="shared" si="1"/>
        <v>1</v>
      </c>
      <c r="J20" s="102">
        <f t="shared" si="2"/>
        <v>2</v>
      </c>
      <c r="K20" s="101">
        <f t="shared" si="3"/>
        <v>50</v>
      </c>
      <c r="L20" s="100">
        <f t="shared" si="4"/>
        <v>1.6</v>
      </c>
    </row>
    <row r="21" spans="2:12" ht="14.45" customHeight="1">
      <c r="B21" s="99" t="s">
        <v>150</v>
      </c>
      <c r="C21" s="98"/>
      <c r="D21" s="97">
        <v>1</v>
      </c>
      <c r="E21" s="96">
        <v>0</v>
      </c>
      <c r="F21" s="96">
        <v>1</v>
      </c>
      <c r="G21" s="96">
        <v>1</v>
      </c>
      <c r="H21" s="96">
        <f t="shared" si="0"/>
        <v>1</v>
      </c>
      <c r="I21" s="96">
        <f t="shared" si="1"/>
        <v>2</v>
      </c>
      <c r="J21" s="96">
        <f t="shared" si="2"/>
        <v>3</v>
      </c>
      <c r="K21" s="95">
        <f t="shared" si="3"/>
        <v>66.7</v>
      </c>
      <c r="L21" s="94">
        <f t="shared" si="4"/>
        <v>2.5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4</v>
      </c>
      <c r="E22" s="90">
        <f t="shared" si="5"/>
        <v>0</v>
      </c>
      <c r="F22" s="90">
        <f t="shared" si="5"/>
        <v>1</v>
      </c>
      <c r="G22" s="90">
        <f t="shared" si="5"/>
        <v>2</v>
      </c>
      <c r="H22" s="90">
        <f t="shared" si="5"/>
        <v>4</v>
      </c>
      <c r="I22" s="90">
        <f t="shared" si="5"/>
        <v>3</v>
      </c>
      <c r="J22" s="90">
        <f t="shared" si="5"/>
        <v>7</v>
      </c>
      <c r="K22" s="89">
        <f t="shared" si="3"/>
        <v>42.9</v>
      </c>
      <c r="L22" s="88">
        <f t="shared" si="4"/>
        <v>5.7</v>
      </c>
    </row>
    <row r="23" spans="2:12" ht="14.45" customHeight="1" thickTop="1">
      <c r="B23" s="111" t="s">
        <v>102</v>
      </c>
      <c r="C23" s="110"/>
      <c r="D23" s="109">
        <v>2</v>
      </c>
      <c r="E23" s="108">
        <v>0</v>
      </c>
      <c r="F23" s="108">
        <v>1</v>
      </c>
      <c r="G23" s="108">
        <v>0</v>
      </c>
      <c r="H23" s="108">
        <f t="shared" ref="H23:H28" si="6">SUM(D23:E23)</f>
        <v>2</v>
      </c>
      <c r="I23" s="108">
        <f t="shared" ref="I23:I28" si="7">SUM(F23:G23)</f>
        <v>1</v>
      </c>
      <c r="J23" s="108">
        <f t="shared" ref="J23:J28" si="8">SUM(H23:I23)</f>
        <v>3</v>
      </c>
      <c r="K23" s="107">
        <f t="shared" si="3"/>
        <v>33.299999999999997</v>
      </c>
      <c r="L23" s="106">
        <f t="shared" si="4"/>
        <v>2.5</v>
      </c>
    </row>
    <row r="24" spans="2:12" ht="14.45" customHeight="1">
      <c r="B24" s="105" t="s">
        <v>101</v>
      </c>
      <c r="C24" s="104"/>
      <c r="D24" s="103">
        <v>3</v>
      </c>
      <c r="E24" s="102">
        <v>0</v>
      </c>
      <c r="F24" s="102">
        <v>0</v>
      </c>
      <c r="G24" s="102">
        <v>0</v>
      </c>
      <c r="H24" s="102">
        <f t="shared" si="6"/>
        <v>3</v>
      </c>
      <c r="I24" s="102">
        <f t="shared" si="7"/>
        <v>0</v>
      </c>
      <c r="J24" s="102">
        <f t="shared" si="8"/>
        <v>3</v>
      </c>
      <c r="K24" s="101">
        <f t="shared" si="3"/>
        <v>0</v>
      </c>
      <c r="L24" s="100">
        <f t="shared" si="4"/>
        <v>2.5</v>
      </c>
    </row>
    <row r="25" spans="2:12" ht="14.45" customHeight="1">
      <c r="B25" s="105" t="s">
        <v>100</v>
      </c>
      <c r="C25" s="104"/>
      <c r="D25" s="103">
        <v>0</v>
      </c>
      <c r="E25" s="102">
        <v>0</v>
      </c>
      <c r="F25" s="102">
        <v>0</v>
      </c>
      <c r="G25" s="102">
        <v>0</v>
      </c>
      <c r="H25" s="102">
        <f t="shared" si="6"/>
        <v>0</v>
      </c>
      <c r="I25" s="102">
        <f t="shared" si="7"/>
        <v>0</v>
      </c>
      <c r="J25" s="102">
        <f t="shared" si="8"/>
        <v>0</v>
      </c>
      <c r="K25" s="101">
        <f t="shared" si="3"/>
        <v>0</v>
      </c>
      <c r="L25" s="100">
        <f t="shared" si="4"/>
        <v>0</v>
      </c>
    </row>
    <row r="26" spans="2:12" ht="14.45" customHeight="1">
      <c r="B26" s="105" t="s">
        <v>99</v>
      </c>
      <c r="C26" s="104"/>
      <c r="D26" s="103">
        <v>0</v>
      </c>
      <c r="E26" s="102">
        <v>0</v>
      </c>
      <c r="F26" s="102">
        <v>0</v>
      </c>
      <c r="G26" s="102">
        <v>0</v>
      </c>
      <c r="H26" s="102">
        <f t="shared" si="6"/>
        <v>0</v>
      </c>
      <c r="I26" s="102">
        <f t="shared" si="7"/>
        <v>0</v>
      </c>
      <c r="J26" s="102">
        <f t="shared" si="8"/>
        <v>0</v>
      </c>
      <c r="K26" s="101">
        <f t="shared" si="3"/>
        <v>0</v>
      </c>
      <c r="L26" s="100">
        <f t="shared" si="4"/>
        <v>0</v>
      </c>
    </row>
    <row r="27" spans="2:12" ht="14.45" customHeight="1">
      <c r="B27" s="105" t="s">
        <v>98</v>
      </c>
      <c r="C27" s="104"/>
      <c r="D27" s="103">
        <v>1</v>
      </c>
      <c r="E27" s="102">
        <v>0</v>
      </c>
      <c r="F27" s="102">
        <v>0</v>
      </c>
      <c r="G27" s="102">
        <v>0</v>
      </c>
      <c r="H27" s="102">
        <f t="shared" si="6"/>
        <v>1</v>
      </c>
      <c r="I27" s="102">
        <f t="shared" si="7"/>
        <v>0</v>
      </c>
      <c r="J27" s="102">
        <f t="shared" si="8"/>
        <v>1</v>
      </c>
      <c r="K27" s="101">
        <f t="shared" si="3"/>
        <v>0</v>
      </c>
      <c r="L27" s="100">
        <f t="shared" si="4"/>
        <v>0.8</v>
      </c>
    </row>
    <row r="28" spans="2:12" ht="14.45" customHeight="1">
      <c r="B28" s="99" t="s">
        <v>149</v>
      </c>
      <c r="C28" s="98"/>
      <c r="D28" s="97">
        <v>0</v>
      </c>
      <c r="E28" s="96">
        <v>1</v>
      </c>
      <c r="F28" s="96">
        <v>0</v>
      </c>
      <c r="G28" s="96">
        <v>0</v>
      </c>
      <c r="H28" s="96">
        <f t="shared" si="6"/>
        <v>1</v>
      </c>
      <c r="I28" s="96">
        <f t="shared" si="7"/>
        <v>0</v>
      </c>
      <c r="J28" s="96">
        <f t="shared" si="8"/>
        <v>1</v>
      </c>
      <c r="K28" s="95">
        <f t="shared" si="3"/>
        <v>0</v>
      </c>
      <c r="L28" s="94">
        <f t="shared" si="4"/>
        <v>0.8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6</v>
      </c>
      <c r="E29" s="90">
        <f t="shared" si="9"/>
        <v>1</v>
      </c>
      <c r="F29" s="90">
        <f t="shared" si="9"/>
        <v>1</v>
      </c>
      <c r="G29" s="90">
        <f t="shared" si="9"/>
        <v>0</v>
      </c>
      <c r="H29" s="90">
        <f t="shared" si="9"/>
        <v>7</v>
      </c>
      <c r="I29" s="90">
        <f t="shared" si="9"/>
        <v>1</v>
      </c>
      <c r="J29" s="90">
        <f t="shared" si="9"/>
        <v>8</v>
      </c>
      <c r="K29" s="89">
        <f t="shared" si="3"/>
        <v>12.5</v>
      </c>
      <c r="L29" s="88">
        <f t="shared" si="4"/>
        <v>6.6</v>
      </c>
    </row>
    <row r="30" spans="2:12" ht="14.45" customHeight="1" thickTop="1">
      <c r="B30" s="119" t="s">
        <v>148</v>
      </c>
      <c r="C30" s="118"/>
      <c r="D30" s="85">
        <v>8</v>
      </c>
      <c r="E30" s="84">
        <v>0</v>
      </c>
      <c r="F30" s="84">
        <v>1</v>
      </c>
      <c r="G30" s="84">
        <v>0</v>
      </c>
      <c r="H30" s="84">
        <f t="shared" ref="H30:H43" si="10">SUM(D30:E30)</f>
        <v>8</v>
      </c>
      <c r="I30" s="84">
        <f t="shared" ref="I30:I43" si="11">SUM(F30:G30)</f>
        <v>1</v>
      </c>
      <c r="J30" s="84">
        <f t="shared" ref="J30:J43" si="12">SUM(H30:I30)</f>
        <v>9</v>
      </c>
      <c r="K30" s="83">
        <f t="shared" si="3"/>
        <v>11.1</v>
      </c>
      <c r="L30" s="82">
        <f t="shared" si="4"/>
        <v>7.4</v>
      </c>
    </row>
    <row r="31" spans="2:12" ht="14.45" customHeight="1">
      <c r="B31" s="117" t="s">
        <v>147</v>
      </c>
      <c r="C31" s="116"/>
      <c r="D31" s="115">
        <v>4</v>
      </c>
      <c r="E31" s="114">
        <v>1</v>
      </c>
      <c r="F31" s="114">
        <v>2</v>
      </c>
      <c r="G31" s="114">
        <v>0</v>
      </c>
      <c r="H31" s="114">
        <f t="shared" si="10"/>
        <v>5</v>
      </c>
      <c r="I31" s="114">
        <f t="shared" si="11"/>
        <v>2</v>
      </c>
      <c r="J31" s="114">
        <f t="shared" si="12"/>
        <v>7</v>
      </c>
      <c r="K31" s="113">
        <f t="shared" si="3"/>
        <v>28.6</v>
      </c>
      <c r="L31" s="112">
        <f t="shared" si="4"/>
        <v>5.7</v>
      </c>
    </row>
    <row r="32" spans="2:12" ht="14.45" customHeight="1">
      <c r="B32" s="117" t="s">
        <v>146</v>
      </c>
      <c r="C32" s="116"/>
      <c r="D32" s="115">
        <v>13</v>
      </c>
      <c r="E32" s="114">
        <v>3</v>
      </c>
      <c r="F32" s="114">
        <v>0</v>
      </c>
      <c r="G32" s="114">
        <v>0</v>
      </c>
      <c r="H32" s="114">
        <f t="shared" si="10"/>
        <v>16</v>
      </c>
      <c r="I32" s="114">
        <f t="shared" si="11"/>
        <v>0</v>
      </c>
      <c r="J32" s="114">
        <f t="shared" si="12"/>
        <v>16</v>
      </c>
      <c r="K32" s="113">
        <f t="shared" si="3"/>
        <v>0</v>
      </c>
      <c r="L32" s="112">
        <f t="shared" si="4"/>
        <v>13.1</v>
      </c>
    </row>
    <row r="33" spans="2:12" ht="14.45" customHeight="1">
      <c r="B33" s="117" t="s">
        <v>145</v>
      </c>
      <c r="C33" s="116"/>
      <c r="D33" s="115">
        <v>9</v>
      </c>
      <c r="E33" s="114">
        <v>2</v>
      </c>
      <c r="F33" s="114">
        <v>2</v>
      </c>
      <c r="G33" s="114">
        <v>0</v>
      </c>
      <c r="H33" s="114">
        <f t="shared" si="10"/>
        <v>11</v>
      </c>
      <c r="I33" s="114">
        <f t="shared" si="11"/>
        <v>2</v>
      </c>
      <c r="J33" s="114">
        <f t="shared" si="12"/>
        <v>13</v>
      </c>
      <c r="K33" s="113">
        <f t="shared" si="3"/>
        <v>15.4</v>
      </c>
      <c r="L33" s="112">
        <f t="shared" si="4"/>
        <v>10.7</v>
      </c>
    </row>
    <row r="34" spans="2:12" ht="14.45" customHeight="1">
      <c r="B34" s="117" t="s">
        <v>144</v>
      </c>
      <c r="C34" s="116"/>
      <c r="D34" s="115">
        <v>12</v>
      </c>
      <c r="E34" s="114">
        <v>1</v>
      </c>
      <c r="F34" s="114">
        <v>0</v>
      </c>
      <c r="G34" s="114">
        <v>0</v>
      </c>
      <c r="H34" s="114">
        <f t="shared" si="10"/>
        <v>13</v>
      </c>
      <c r="I34" s="114">
        <f t="shared" si="11"/>
        <v>0</v>
      </c>
      <c r="J34" s="114">
        <f t="shared" si="12"/>
        <v>13</v>
      </c>
      <c r="K34" s="113">
        <f t="shared" si="3"/>
        <v>0</v>
      </c>
      <c r="L34" s="112">
        <f t="shared" si="4"/>
        <v>10.7</v>
      </c>
    </row>
    <row r="35" spans="2:12" ht="14.45" customHeight="1">
      <c r="B35" s="117" t="s">
        <v>143</v>
      </c>
      <c r="C35" s="116"/>
      <c r="D35" s="115">
        <v>7</v>
      </c>
      <c r="E35" s="114">
        <v>1</v>
      </c>
      <c r="F35" s="114">
        <v>2</v>
      </c>
      <c r="G35" s="114">
        <v>1</v>
      </c>
      <c r="H35" s="114">
        <f t="shared" si="10"/>
        <v>8</v>
      </c>
      <c r="I35" s="114">
        <f t="shared" si="11"/>
        <v>3</v>
      </c>
      <c r="J35" s="114">
        <f t="shared" si="12"/>
        <v>11</v>
      </c>
      <c r="K35" s="113">
        <f t="shared" si="3"/>
        <v>27.3</v>
      </c>
      <c r="L35" s="112">
        <f t="shared" si="4"/>
        <v>9</v>
      </c>
    </row>
    <row r="36" spans="2:12" ht="14.45" customHeight="1">
      <c r="B36" s="117" t="s">
        <v>142</v>
      </c>
      <c r="C36" s="116"/>
      <c r="D36" s="115">
        <v>15</v>
      </c>
      <c r="E36" s="114">
        <v>2</v>
      </c>
      <c r="F36" s="114">
        <v>0</v>
      </c>
      <c r="G36" s="114">
        <v>0</v>
      </c>
      <c r="H36" s="114">
        <f t="shared" si="10"/>
        <v>17</v>
      </c>
      <c r="I36" s="114">
        <f t="shared" si="11"/>
        <v>0</v>
      </c>
      <c r="J36" s="114">
        <f t="shared" si="12"/>
        <v>17</v>
      </c>
      <c r="K36" s="113">
        <f t="shared" si="3"/>
        <v>0</v>
      </c>
      <c r="L36" s="112">
        <f t="shared" si="4"/>
        <v>13.9</v>
      </c>
    </row>
    <row r="37" spans="2:12" ht="14.45" customHeight="1">
      <c r="B37" s="117" t="s">
        <v>141</v>
      </c>
      <c r="C37" s="116"/>
      <c r="D37" s="115">
        <v>6</v>
      </c>
      <c r="E37" s="114">
        <v>3</v>
      </c>
      <c r="F37" s="114">
        <v>0</v>
      </c>
      <c r="G37" s="114">
        <v>0</v>
      </c>
      <c r="H37" s="114">
        <f t="shared" si="10"/>
        <v>9</v>
      </c>
      <c r="I37" s="114">
        <f t="shared" si="11"/>
        <v>0</v>
      </c>
      <c r="J37" s="114">
        <f t="shared" si="12"/>
        <v>9</v>
      </c>
      <c r="K37" s="113">
        <f t="shared" si="3"/>
        <v>0</v>
      </c>
      <c r="L37" s="112">
        <f t="shared" si="4"/>
        <v>7.4</v>
      </c>
    </row>
    <row r="38" spans="2:12" ht="14.45" customHeight="1">
      <c r="B38" s="111" t="s">
        <v>87</v>
      </c>
      <c r="C38" s="110"/>
      <c r="D38" s="109">
        <v>1</v>
      </c>
      <c r="E38" s="108">
        <v>0</v>
      </c>
      <c r="F38" s="108">
        <v>0</v>
      </c>
      <c r="G38" s="108">
        <v>0</v>
      </c>
      <c r="H38" s="108">
        <f t="shared" si="10"/>
        <v>1</v>
      </c>
      <c r="I38" s="108">
        <f t="shared" si="11"/>
        <v>0</v>
      </c>
      <c r="J38" s="108">
        <f t="shared" si="12"/>
        <v>1</v>
      </c>
      <c r="K38" s="107">
        <f t="shared" si="3"/>
        <v>0</v>
      </c>
      <c r="L38" s="106">
        <f t="shared" si="4"/>
        <v>0.8</v>
      </c>
    </row>
    <row r="39" spans="2:12" ht="14.45" customHeight="1">
      <c r="B39" s="105" t="s">
        <v>86</v>
      </c>
      <c r="C39" s="104"/>
      <c r="D39" s="103">
        <v>2</v>
      </c>
      <c r="E39" s="102">
        <v>0</v>
      </c>
      <c r="F39" s="102">
        <v>0</v>
      </c>
      <c r="G39" s="102">
        <v>0</v>
      </c>
      <c r="H39" s="102">
        <f t="shared" si="10"/>
        <v>2</v>
      </c>
      <c r="I39" s="102">
        <f t="shared" si="11"/>
        <v>0</v>
      </c>
      <c r="J39" s="102">
        <f t="shared" si="12"/>
        <v>2</v>
      </c>
      <c r="K39" s="101">
        <f t="shared" si="3"/>
        <v>0</v>
      </c>
      <c r="L39" s="100">
        <f t="shared" si="4"/>
        <v>1.6</v>
      </c>
    </row>
    <row r="40" spans="2:12" ht="14.45" customHeight="1">
      <c r="B40" s="105" t="s">
        <v>85</v>
      </c>
      <c r="C40" s="104"/>
      <c r="D40" s="103">
        <v>1</v>
      </c>
      <c r="E40" s="102">
        <v>0</v>
      </c>
      <c r="F40" s="102">
        <v>0</v>
      </c>
      <c r="G40" s="102">
        <v>0</v>
      </c>
      <c r="H40" s="102">
        <f t="shared" si="10"/>
        <v>1</v>
      </c>
      <c r="I40" s="102">
        <f t="shared" si="11"/>
        <v>0</v>
      </c>
      <c r="J40" s="102">
        <f t="shared" si="12"/>
        <v>1</v>
      </c>
      <c r="K40" s="101">
        <f t="shared" si="3"/>
        <v>0</v>
      </c>
      <c r="L40" s="100">
        <f t="shared" si="4"/>
        <v>0.8</v>
      </c>
    </row>
    <row r="41" spans="2:12" ht="14.45" customHeight="1">
      <c r="B41" s="105" t="s">
        <v>84</v>
      </c>
      <c r="C41" s="104"/>
      <c r="D41" s="103">
        <v>0</v>
      </c>
      <c r="E41" s="102">
        <v>0</v>
      </c>
      <c r="F41" s="102">
        <v>0</v>
      </c>
      <c r="G41" s="102">
        <v>0</v>
      </c>
      <c r="H41" s="102">
        <f t="shared" si="10"/>
        <v>0</v>
      </c>
      <c r="I41" s="102">
        <f t="shared" si="11"/>
        <v>0</v>
      </c>
      <c r="J41" s="102">
        <f t="shared" si="12"/>
        <v>0</v>
      </c>
      <c r="K41" s="101">
        <f t="shared" si="3"/>
        <v>0</v>
      </c>
      <c r="L41" s="100">
        <f t="shared" si="4"/>
        <v>0</v>
      </c>
    </row>
    <row r="42" spans="2:12" ht="14.45" customHeight="1">
      <c r="B42" s="105" t="s">
        <v>83</v>
      </c>
      <c r="C42" s="104"/>
      <c r="D42" s="103">
        <v>0</v>
      </c>
      <c r="E42" s="102">
        <v>0</v>
      </c>
      <c r="F42" s="102">
        <v>0</v>
      </c>
      <c r="G42" s="102">
        <v>0</v>
      </c>
      <c r="H42" s="102">
        <f t="shared" si="10"/>
        <v>0</v>
      </c>
      <c r="I42" s="102">
        <f t="shared" si="11"/>
        <v>0</v>
      </c>
      <c r="J42" s="102">
        <f t="shared" si="12"/>
        <v>0</v>
      </c>
      <c r="K42" s="101">
        <f t="shared" si="3"/>
        <v>0</v>
      </c>
      <c r="L42" s="100">
        <f t="shared" si="4"/>
        <v>0</v>
      </c>
    </row>
    <row r="43" spans="2:12" ht="14.45" customHeight="1">
      <c r="B43" s="99" t="s">
        <v>140</v>
      </c>
      <c r="C43" s="98"/>
      <c r="D43" s="97">
        <v>1</v>
      </c>
      <c r="E43" s="96">
        <v>0</v>
      </c>
      <c r="F43" s="96">
        <v>0</v>
      </c>
      <c r="G43" s="96">
        <v>0</v>
      </c>
      <c r="H43" s="96">
        <f t="shared" si="10"/>
        <v>1</v>
      </c>
      <c r="I43" s="96">
        <f t="shared" si="11"/>
        <v>0</v>
      </c>
      <c r="J43" s="96">
        <f t="shared" si="12"/>
        <v>1</v>
      </c>
      <c r="K43" s="95">
        <f t="shared" si="3"/>
        <v>0</v>
      </c>
      <c r="L43" s="94">
        <f t="shared" si="4"/>
        <v>0.8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5</v>
      </c>
      <c r="E44" s="90">
        <f t="shared" si="13"/>
        <v>0</v>
      </c>
      <c r="F44" s="90">
        <f t="shared" si="13"/>
        <v>0</v>
      </c>
      <c r="G44" s="90">
        <f t="shared" si="13"/>
        <v>0</v>
      </c>
      <c r="H44" s="90">
        <f t="shared" si="13"/>
        <v>5</v>
      </c>
      <c r="I44" s="90">
        <f t="shared" si="13"/>
        <v>0</v>
      </c>
      <c r="J44" s="90">
        <f t="shared" si="13"/>
        <v>5</v>
      </c>
      <c r="K44" s="89">
        <f t="shared" si="3"/>
        <v>0</v>
      </c>
      <c r="L44" s="88">
        <f t="shared" si="4"/>
        <v>4.0999999999999996</v>
      </c>
    </row>
    <row r="45" spans="2:12" ht="14.45" customHeight="1" thickTop="1">
      <c r="B45" s="111" t="s">
        <v>80</v>
      </c>
      <c r="C45" s="110"/>
      <c r="D45" s="109">
        <v>1</v>
      </c>
      <c r="E45" s="108">
        <v>0</v>
      </c>
      <c r="F45" s="108">
        <v>0</v>
      </c>
      <c r="G45" s="108">
        <v>0</v>
      </c>
      <c r="H45" s="108">
        <f t="shared" ref="H45:H50" si="14">SUM(D45:E45)</f>
        <v>1</v>
      </c>
      <c r="I45" s="108">
        <f t="shared" ref="I45:I50" si="15">SUM(F45:G45)</f>
        <v>0</v>
      </c>
      <c r="J45" s="108">
        <f t="shared" ref="J45:J50" si="16">SUM(H45:I45)</f>
        <v>1</v>
      </c>
      <c r="K45" s="107">
        <f t="shared" si="3"/>
        <v>0</v>
      </c>
      <c r="L45" s="106">
        <f t="shared" si="4"/>
        <v>0.8</v>
      </c>
    </row>
    <row r="46" spans="2:12" ht="14.45" customHeight="1">
      <c r="B46" s="105" t="s">
        <v>79</v>
      </c>
      <c r="C46" s="104"/>
      <c r="D46" s="103">
        <v>1</v>
      </c>
      <c r="E46" s="102">
        <v>0</v>
      </c>
      <c r="F46" s="102">
        <v>0</v>
      </c>
      <c r="G46" s="102">
        <v>0</v>
      </c>
      <c r="H46" s="102">
        <f t="shared" si="14"/>
        <v>1</v>
      </c>
      <c r="I46" s="102">
        <f t="shared" si="15"/>
        <v>0</v>
      </c>
      <c r="J46" s="102">
        <f t="shared" si="16"/>
        <v>1</v>
      </c>
      <c r="K46" s="101">
        <f t="shared" si="3"/>
        <v>0</v>
      </c>
      <c r="L46" s="100">
        <f t="shared" si="4"/>
        <v>0.8</v>
      </c>
    </row>
    <row r="47" spans="2:12" ht="14.45" customHeight="1">
      <c r="B47" s="105" t="s">
        <v>78</v>
      </c>
      <c r="C47" s="104"/>
      <c r="D47" s="103">
        <v>2</v>
      </c>
      <c r="E47" s="102">
        <v>0</v>
      </c>
      <c r="F47" s="102">
        <v>0</v>
      </c>
      <c r="G47" s="102">
        <v>0</v>
      </c>
      <c r="H47" s="102">
        <f t="shared" si="14"/>
        <v>2</v>
      </c>
      <c r="I47" s="102">
        <f t="shared" si="15"/>
        <v>0</v>
      </c>
      <c r="J47" s="102">
        <f t="shared" si="16"/>
        <v>2</v>
      </c>
      <c r="K47" s="101">
        <f t="shared" si="3"/>
        <v>0</v>
      </c>
      <c r="L47" s="100">
        <f t="shared" si="4"/>
        <v>1.6</v>
      </c>
    </row>
    <row r="48" spans="2:12" ht="14.45" customHeight="1">
      <c r="B48" s="105" t="s">
        <v>77</v>
      </c>
      <c r="C48" s="104"/>
      <c r="D48" s="103">
        <v>1</v>
      </c>
      <c r="E48" s="102">
        <v>0</v>
      </c>
      <c r="F48" s="102">
        <v>0</v>
      </c>
      <c r="G48" s="102">
        <v>0</v>
      </c>
      <c r="H48" s="102">
        <f t="shared" si="14"/>
        <v>1</v>
      </c>
      <c r="I48" s="102">
        <f t="shared" si="15"/>
        <v>0</v>
      </c>
      <c r="J48" s="102">
        <f t="shared" si="16"/>
        <v>1</v>
      </c>
      <c r="K48" s="101">
        <f t="shared" si="3"/>
        <v>0</v>
      </c>
      <c r="L48" s="100">
        <f t="shared" si="4"/>
        <v>0.8</v>
      </c>
    </row>
    <row r="49" spans="2:13" ht="14.45" customHeight="1">
      <c r="B49" s="105" t="s">
        <v>76</v>
      </c>
      <c r="C49" s="104"/>
      <c r="D49" s="103">
        <v>1</v>
      </c>
      <c r="E49" s="102">
        <v>1</v>
      </c>
      <c r="F49" s="102">
        <v>0</v>
      </c>
      <c r="G49" s="102">
        <v>0</v>
      </c>
      <c r="H49" s="102">
        <f t="shared" si="14"/>
        <v>2</v>
      </c>
      <c r="I49" s="102">
        <f t="shared" si="15"/>
        <v>0</v>
      </c>
      <c r="J49" s="102">
        <f t="shared" si="16"/>
        <v>2</v>
      </c>
      <c r="K49" s="101">
        <f t="shared" si="3"/>
        <v>0</v>
      </c>
      <c r="L49" s="100">
        <f t="shared" si="4"/>
        <v>1.6</v>
      </c>
    </row>
    <row r="50" spans="2:13" ht="14.45" customHeight="1">
      <c r="B50" s="99" t="s">
        <v>139</v>
      </c>
      <c r="C50" s="98"/>
      <c r="D50" s="97">
        <v>0</v>
      </c>
      <c r="E50" s="96">
        <v>0</v>
      </c>
      <c r="F50" s="96">
        <v>0</v>
      </c>
      <c r="G50" s="96">
        <v>0</v>
      </c>
      <c r="H50" s="96">
        <f t="shared" si="14"/>
        <v>0</v>
      </c>
      <c r="I50" s="96">
        <f t="shared" si="15"/>
        <v>0</v>
      </c>
      <c r="J50" s="96">
        <f t="shared" si="16"/>
        <v>0</v>
      </c>
      <c r="K50" s="95">
        <f t="shared" si="3"/>
        <v>0</v>
      </c>
      <c r="L50" s="94">
        <f t="shared" si="4"/>
        <v>0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6</v>
      </c>
      <c r="E51" s="90">
        <f t="shared" si="17"/>
        <v>1</v>
      </c>
      <c r="F51" s="90">
        <f t="shared" si="17"/>
        <v>0</v>
      </c>
      <c r="G51" s="90">
        <f t="shared" si="17"/>
        <v>0</v>
      </c>
      <c r="H51" s="90">
        <f t="shared" si="17"/>
        <v>7</v>
      </c>
      <c r="I51" s="90">
        <f t="shared" si="17"/>
        <v>0</v>
      </c>
      <c r="J51" s="90">
        <f t="shared" si="17"/>
        <v>7</v>
      </c>
      <c r="K51" s="89">
        <f t="shared" si="3"/>
        <v>0</v>
      </c>
      <c r="L51" s="88">
        <f t="shared" si="4"/>
        <v>5.7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95</v>
      </c>
      <c r="E52" s="84">
        <f t="shared" si="18"/>
        <v>15</v>
      </c>
      <c r="F52" s="84">
        <f t="shared" si="18"/>
        <v>9</v>
      </c>
      <c r="G52" s="84">
        <f t="shared" si="18"/>
        <v>3</v>
      </c>
      <c r="H52" s="84">
        <f t="shared" si="18"/>
        <v>110</v>
      </c>
      <c r="I52" s="84">
        <f t="shared" si="18"/>
        <v>12</v>
      </c>
      <c r="J52" s="84">
        <f t="shared" si="18"/>
        <v>122</v>
      </c>
      <c r="K52" s="83">
        <f t="shared" si="3"/>
        <v>9.8000000000000007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sqref="A1:IV65536"/>
    </sheetView>
  </sheetViews>
  <sheetFormatPr defaultRowHeight="13.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sqref="A1:IV65536"/>
    </sheetView>
  </sheetViews>
  <sheetFormatPr defaultRowHeight="13.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E22" sqref="E22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190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155</v>
      </c>
      <c r="C16" s="110"/>
      <c r="D16" s="109">
        <f>SUM('【方向別】自動車交通量(1)'!D16,'【方向別】自動車交通量(2)'!D16,'【方向別】自動車交通量(3)'!D16)</f>
        <v>26</v>
      </c>
      <c r="E16" s="108">
        <f>SUM('【方向別】自動車交通量(1)'!E16,'【方向別】自動車交通量(2)'!E16,'【方向別】自動車交通量(3)'!E16)</f>
        <v>1</v>
      </c>
      <c r="F16" s="108">
        <f>SUM('【方向別】自動車交通量(1)'!F16,'【方向別】自動車交通量(2)'!F16,'【方向別】自動車交通量(3)'!F16)</f>
        <v>1</v>
      </c>
      <c r="G16" s="108">
        <f>SUM('【方向別】自動車交通量(1)'!G16,'【方向別】自動車交通量(2)'!G16,'【方向別】自動車交通量(3)'!G16)</f>
        <v>0</v>
      </c>
      <c r="H16" s="108">
        <f t="shared" ref="H16:H21" si="0">SUM(D16:E16)</f>
        <v>27</v>
      </c>
      <c r="I16" s="108">
        <f t="shared" ref="I16:I21" si="1">SUM(F16:G16)</f>
        <v>1</v>
      </c>
      <c r="J16" s="108">
        <f t="shared" ref="J16:J21" si="2">SUM(H16:I16)</f>
        <v>28</v>
      </c>
      <c r="K16" s="107">
        <f t="shared" ref="K16:K52" si="3">IF(J16=0,0,ROUND(I16/J16*100,1))</f>
        <v>3.6</v>
      </c>
      <c r="L16" s="106">
        <f t="shared" ref="L16:L52" si="4">IF(J16=0,0,ROUND(J16/$J$52*100,1))</f>
        <v>1</v>
      </c>
    </row>
    <row r="17" spans="2:12" ht="14.45" customHeight="1">
      <c r="B17" s="105" t="s">
        <v>154</v>
      </c>
      <c r="C17" s="104"/>
      <c r="D17" s="103">
        <f>SUM('【方向別】自動車交通量(1)'!D17,'【方向別】自動車交通量(2)'!D17,'【方向別】自動車交通量(3)'!D17)</f>
        <v>28</v>
      </c>
      <c r="E17" s="102">
        <f>SUM('【方向別】自動車交通量(1)'!E17,'【方向別】自動車交通量(2)'!E17,'【方向別】自動車交通量(3)'!E17)</f>
        <v>5</v>
      </c>
      <c r="F17" s="102">
        <f>SUM('【方向別】自動車交通量(1)'!F17,'【方向別】自動車交通量(2)'!F17,'【方向別】自動車交通量(3)'!F17)</f>
        <v>1</v>
      </c>
      <c r="G17" s="102">
        <f>SUM('【方向別】自動車交通量(1)'!G17,'【方向別】自動車交通量(2)'!G17,'【方向別】自動車交通量(3)'!G17)</f>
        <v>0</v>
      </c>
      <c r="H17" s="102">
        <f t="shared" si="0"/>
        <v>33</v>
      </c>
      <c r="I17" s="102">
        <f t="shared" si="1"/>
        <v>1</v>
      </c>
      <c r="J17" s="102">
        <f t="shared" si="2"/>
        <v>34</v>
      </c>
      <c r="K17" s="101">
        <f t="shared" si="3"/>
        <v>2.9</v>
      </c>
      <c r="L17" s="100">
        <f t="shared" si="4"/>
        <v>1.2</v>
      </c>
    </row>
    <row r="18" spans="2:12" ht="14.45" customHeight="1">
      <c r="B18" s="105" t="s">
        <v>153</v>
      </c>
      <c r="C18" s="104"/>
      <c r="D18" s="103">
        <f>SUM('【方向別】自動車交通量(1)'!D18,'【方向別】自動車交通量(2)'!D18,'【方向別】自動車交通量(3)'!D18)</f>
        <v>29</v>
      </c>
      <c r="E18" s="102">
        <f>SUM('【方向別】自動車交通量(1)'!E18,'【方向別】自動車交通量(2)'!E18,'【方向別】自動車交通量(3)'!E18)</f>
        <v>1</v>
      </c>
      <c r="F18" s="102">
        <f>SUM('【方向別】自動車交通量(1)'!F18,'【方向別】自動車交通量(2)'!F18,'【方向別】自動車交通量(3)'!F18)</f>
        <v>3</v>
      </c>
      <c r="G18" s="102">
        <f>SUM('【方向別】自動車交通量(1)'!G18,'【方向別】自動車交通量(2)'!G18,'【方向別】自動車交通量(3)'!G18)</f>
        <v>0</v>
      </c>
      <c r="H18" s="102">
        <f t="shared" si="0"/>
        <v>30</v>
      </c>
      <c r="I18" s="102">
        <f t="shared" si="1"/>
        <v>3</v>
      </c>
      <c r="J18" s="102">
        <f t="shared" si="2"/>
        <v>33</v>
      </c>
      <c r="K18" s="101">
        <f t="shared" si="3"/>
        <v>9.1</v>
      </c>
      <c r="L18" s="100">
        <f t="shared" si="4"/>
        <v>1.1000000000000001</v>
      </c>
    </row>
    <row r="19" spans="2:12" ht="14.45" customHeight="1">
      <c r="B19" s="105" t="s">
        <v>152</v>
      </c>
      <c r="C19" s="104"/>
      <c r="D19" s="103">
        <f>SUM('【方向別】自動車交通量(1)'!D19,'【方向別】自動車交通量(2)'!D19,'【方向別】自動車交通量(3)'!D19)</f>
        <v>36</v>
      </c>
      <c r="E19" s="102">
        <f>SUM('【方向別】自動車交通量(1)'!E19,'【方向別】自動車交通量(2)'!E19,'【方向別】自動車交通量(3)'!E19)</f>
        <v>7</v>
      </c>
      <c r="F19" s="102">
        <f>SUM('【方向別】自動車交通量(1)'!F19,'【方向別】自動車交通量(2)'!F19,'【方向別】自動車交通量(3)'!F19)</f>
        <v>0</v>
      </c>
      <c r="G19" s="102">
        <f>SUM('【方向別】自動車交通量(1)'!G19,'【方向別】自動車交通量(2)'!G19,'【方向別】自動車交通量(3)'!G19)</f>
        <v>0</v>
      </c>
      <c r="H19" s="102">
        <f t="shared" si="0"/>
        <v>43</v>
      </c>
      <c r="I19" s="102">
        <f t="shared" si="1"/>
        <v>0</v>
      </c>
      <c r="J19" s="102">
        <f t="shared" si="2"/>
        <v>43</v>
      </c>
      <c r="K19" s="101">
        <f t="shared" si="3"/>
        <v>0</v>
      </c>
      <c r="L19" s="100">
        <f t="shared" si="4"/>
        <v>1.5</v>
      </c>
    </row>
    <row r="20" spans="2:12" ht="14.45" customHeight="1">
      <c r="B20" s="105" t="s">
        <v>151</v>
      </c>
      <c r="C20" s="104"/>
      <c r="D20" s="103">
        <f>SUM('【方向別】自動車交通量(1)'!D20,'【方向別】自動車交通量(2)'!D20,'【方向別】自動車交通量(3)'!D20)</f>
        <v>40</v>
      </c>
      <c r="E20" s="102">
        <f>SUM('【方向別】自動車交通量(1)'!E20,'【方向別】自動車交通量(2)'!E20,'【方向別】自動車交通量(3)'!E20)</f>
        <v>4</v>
      </c>
      <c r="F20" s="102">
        <f>SUM('【方向別】自動車交通量(1)'!F20,'【方向別】自動車交通量(2)'!F20,'【方向別】自動車交通量(3)'!F20)</f>
        <v>0</v>
      </c>
      <c r="G20" s="102">
        <f>SUM('【方向別】自動車交通量(1)'!G20,'【方向別】自動車交通量(2)'!G20,'【方向別】自動車交通量(3)'!G20)</f>
        <v>0</v>
      </c>
      <c r="H20" s="102">
        <f t="shared" si="0"/>
        <v>44</v>
      </c>
      <c r="I20" s="102">
        <f t="shared" si="1"/>
        <v>0</v>
      </c>
      <c r="J20" s="102">
        <f t="shared" si="2"/>
        <v>44</v>
      </c>
      <c r="K20" s="101">
        <f t="shared" si="3"/>
        <v>0</v>
      </c>
      <c r="L20" s="100">
        <f t="shared" si="4"/>
        <v>1.5</v>
      </c>
    </row>
    <row r="21" spans="2:12" ht="14.45" customHeight="1">
      <c r="B21" s="99" t="s">
        <v>150</v>
      </c>
      <c r="C21" s="98"/>
      <c r="D21" s="97">
        <f>SUM('【方向別】自動車交通量(1)'!D21,'【方向別】自動車交通量(2)'!D21,'【方向別】自動車交通量(3)'!D21)</f>
        <v>51</v>
      </c>
      <c r="E21" s="96">
        <f>SUM('【方向別】自動車交通量(1)'!E21,'【方向別】自動車交通量(2)'!E21,'【方向別】自動車交通量(3)'!E21)</f>
        <v>8</v>
      </c>
      <c r="F21" s="96">
        <f>SUM('【方向別】自動車交通量(1)'!F21,'【方向別】自動車交通量(2)'!F21,'【方向別】自動車交通量(3)'!F21)</f>
        <v>3</v>
      </c>
      <c r="G21" s="96">
        <f>SUM('【方向別】自動車交通量(1)'!G21,'【方向別】自動車交通量(2)'!G21,'【方向別】自動車交通量(3)'!G21)</f>
        <v>0</v>
      </c>
      <c r="H21" s="96">
        <f t="shared" si="0"/>
        <v>59</v>
      </c>
      <c r="I21" s="96">
        <f t="shared" si="1"/>
        <v>3</v>
      </c>
      <c r="J21" s="96">
        <f t="shared" si="2"/>
        <v>62</v>
      </c>
      <c r="K21" s="95">
        <f t="shared" si="3"/>
        <v>4.8</v>
      </c>
      <c r="L21" s="94">
        <f t="shared" si="4"/>
        <v>2.2000000000000002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210</v>
      </c>
      <c r="E22" s="90">
        <f t="shared" si="5"/>
        <v>26</v>
      </c>
      <c r="F22" s="90">
        <f t="shared" si="5"/>
        <v>8</v>
      </c>
      <c r="G22" s="90">
        <f t="shared" si="5"/>
        <v>0</v>
      </c>
      <c r="H22" s="90">
        <f t="shared" si="5"/>
        <v>236</v>
      </c>
      <c r="I22" s="90">
        <f t="shared" si="5"/>
        <v>8</v>
      </c>
      <c r="J22" s="90">
        <f t="shared" si="5"/>
        <v>244</v>
      </c>
      <c r="K22" s="89">
        <f t="shared" si="3"/>
        <v>3.3</v>
      </c>
      <c r="L22" s="88">
        <f t="shared" si="4"/>
        <v>8.5</v>
      </c>
    </row>
    <row r="23" spans="2:12" ht="14.45" customHeight="1" thickTop="1">
      <c r="B23" s="111" t="s">
        <v>102</v>
      </c>
      <c r="C23" s="110"/>
      <c r="D23" s="109">
        <f>SUM('【方向別】自動車交通量(1)'!D23,'【方向別】自動車交通量(2)'!D23,'【方向別】自動車交通量(3)'!D23)</f>
        <v>29</v>
      </c>
      <c r="E23" s="108">
        <f>SUM('【方向別】自動車交通量(1)'!E23,'【方向別】自動車交通量(2)'!E23,'【方向別】自動車交通量(3)'!E23)</f>
        <v>11</v>
      </c>
      <c r="F23" s="108">
        <f>SUM('【方向別】自動車交通量(1)'!F23,'【方向別】自動車交通量(2)'!F23,'【方向別】自動車交通量(3)'!F23)</f>
        <v>2</v>
      </c>
      <c r="G23" s="108">
        <f>SUM('【方向別】自動車交通量(1)'!G23,'【方向別】自動車交通量(2)'!G23,'【方向別】自動車交通量(3)'!G23)</f>
        <v>0</v>
      </c>
      <c r="H23" s="108">
        <f t="shared" ref="H23:H28" si="6">SUM(D23:E23)</f>
        <v>40</v>
      </c>
      <c r="I23" s="108">
        <f t="shared" ref="I23:I28" si="7">SUM(F23:G23)</f>
        <v>2</v>
      </c>
      <c r="J23" s="108">
        <f t="shared" ref="J23:J28" si="8">SUM(H23:I23)</f>
        <v>42</v>
      </c>
      <c r="K23" s="107">
        <f t="shared" si="3"/>
        <v>4.8</v>
      </c>
      <c r="L23" s="106">
        <f t="shared" si="4"/>
        <v>1.5</v>
      </c>
    </row>
    <row r="24" spans="2:12" ht="14.45" customHeight="1">
      <c r="B24" s="105" t="s">
        <v>101</v>
      </c>
      <c r="C24" s="104"/>
      <c r="D24" s="103">
        <f>SUM('【方向別】自動車交通量(1)'!D24,'【方向別】自動車交通量(2)'!D24,'【方向別】自動車交通量(3)'!D24)</f>
        <v>27</v>
      </c>
      <c r="E24" s="102">
        <f>SUM('【方向別】自動車交通量(1)'!E24,'【方向別】自動車交通量(2)'!E24,'【方向別】自動車交通量(3)'!E24)</f>
        <v>5</v>
      </c>
      <c r="F24" s="102">
        <f>SUM('【方向別】自動車交通量(1)'!F24,'【方向別】自動車交通量(2)'!F24,'【方向別】自動車交通量(3)'!F24)</f>
        <v>1</v>
      </c>
      <c r="G24" s="102">
        <f>SUM('【方向別】自動車交通量(1)'!G24,'【方向別】自動車交通量(2)'!G24,'【方向別】自動車交通量(3)'!G24)</f>
        <v>0</v>
      </c>
      <c r="H24" s="102">
        <f t="shared" si="6"/>
        <v>32</v>
      </c>
      <c r="I24" s="102">
        <f t="shared" si="7"/>
        <v>1</v>
      </c>
      <c r="J24" s="102">
        <f t="shared" si="8"/>
        <v>33</v>
      </c>
      <c r="K24" s="101">
        <f t="shared" si="3"/>
        <v>3</v>
      </c>
      <c r="L24" s="100">
        <f t="shared" si="4"/>
        <v>1.1000000000000001</v>
      </c>
    </row>
    <row r="25" spans="2:12" ht="14.45" customHeight="1">
      <c r="B25" s="105" t="s">
        <v>100</v>
      </c>
      <c r="C25" s="104"/>
      <c r="D25" s="103">
        <f>SUM('【方向別】自動車交通量(1)'!D25,'【方向別】自動車交通量(2)'!D25,'【方向別】自動車交通量(3)'!D25)</f>
        <v>39</v>
      </c>
      <c r="E25" s="102">
        <f>SUM('【方向別】自動車交通量(1)'!E25,'【方向別】自動車交通量(2)'!E25,'【方向別】自動車交通量(3)'!E25)</f>
        <v>10</v>
      </c>
      <c r="F25" s="102">
        <f>SUM('【方向別】自動車交通量(1)'!F25,'【方向別】自動車交通量(2)'!F25,'【方向別】自動車交通量(3)'!F25)</f>
        <v>1</v>
      </c>
      <c r="G25" s="102">
        <f>SUM('【方向別】自動車交通量(1)'!G25,'【方向別】自動車交通量(2)'!G25,'【方向別】自動車交通量(3)'!G25)</f>
        <v>0</v>
      </c>
      <c r="H25" s="102">
        <f t="shared" si="6"/>
        <v>49</v>
      </c>
      <c r="I25" s="102">
        <f t="shared" si="7"/>
        <v>1</v>
      </c>
      <c r="J25" s="102">
        <f t="shared" si="8"/>
        <v>50</v>
      </c>
      <c r="K25" s="101">
        <f t="shared" si="3"/>
        <v>2</v>
      </c>
      <c r="L25" s="100">
        <f t="shared" si="4"/>
        <v>1.7</v>
      </c>
    </row>
    <row r="26" spans="2:12" ht="14.45" customHeight="1">
      <c r="B26" s="105" t="s">
        <v>99</v>
      </c>
      <c r="C26" s="104"/>
      <c r="D26" s="103">
        <f>SUM('【方向別】自動車交通量(1)'!D26,'【方向別】自動車交通量(2)'!D26,'【方向別】自動車交通量(3)'!D26)</f>
        <v>28</v>
      </c>
      <c r="E26" s="102">
        <f>SUM('【方向別】自動車交通量(1)'!E26,'【方向別】自動車交通量(2)'!E26,'【方向別】自動車交通量(3)'!E26)</f>
        <v>11</v>
      </c>
      <c r="F26" s="102">
        <f>SUM('【方向別】自動車交通量(1)'!F26,'【方向別】自動車交通量(2)'!F26,'【方向別】自動車交通量(3)'!F26)</f>
        <v>5</v>
      </c>
      <c r="G26" s="102">
        <f>SUM('【方向別】自動車交通量(1)'!G26,'【方向別】自動車交通量(2)'!G26,'【方向別】自動車交通量(3)'!G26)</f>
        <v>0</v>
      </c>
      <c r="H26" s="102">
        <f t="shared" si="6"/>
        <v>39</v>
      </c>
      <c r="I26" s="102">
        <f t="shared" si="7"/>
        <v>5</v>
      </c>
      <c r="J26" s="102">
        <f t="shared" si="8"/>
        <v>44</v>
      </c>
      <c r="K26" s="101">
        <f t="shared" si="3"/>
        <v>11.4</v>
      </c>
      <c r="L26" s="100">
        <f t="shared" si="4"/>
        <v>1.5</v>
      </c>
    </row>
    <row r="27" spans="2:12" ht="14.45" customHeight="1">
      <c r="B27" s="105" t="s">
        <v>98</v>
      </c>
      <c r="C27" s="104"/>
      <c r="D27" s="103">
        <f>SUM('【方向別】自動車交通量(1)'!D27,'【方向別】自動車交通量(2)'!D27,'【方向別】自動車交通量(3)'!D27)</f>
        <v>41</v>
      </c>
      <c r="E27" s="102">
        <f>SUM('【方向別】自動車交通量(1)'!E27,'【方向別】自動車交通量(2)'!E27,'【方向別】自動車交通量(3)'!E27)</f>
        <v>11</v>
      </c>
      <c r="F27" s="102">
        <f>SUM('【方向別】自動車交通量(1)'!F27,'【方向別】自動車交通量(2)'!F27,'【方向別】自動車交通量(3)'!F27)</f>
        <v>3</v>
      </c>
      <c r="G27" s="102">
        <f>SUM('【方向別】自動車交通量(1)'!G27,'【方向別】自動車交通量(2)'!G27,'【方向別】自動車交通量(3)'!G27)</f>
        <v>0</v>
      </c>
      <c r="H27" s="102">
        <f t="shared" si="6"/>
        <v>52</v>
      </c>
      <c r="I27" s="102">
        <f t="shared" si="7"/>
        <v>3</v>
      </c>
      <c r="J27" s="102">
        <f t="shared" si="8"/>
        <v>55</v>
      </c>
      <c r="K27" s="101">
        <f t="shared" si="3"/>
        <v>5.5</v>
      </c>
      <c r="L27" s="100">
        <f t="shared" si="4"/>
        <v>1.9</v>
      </c>
    </row>
    <row r="28" spans="2:12" ht="14.45" customHeight="1">
      <c r="B28" s="99" t="s">
        <v>149</v>
      </c>
      <c r="C28" s="98"/>
      <c r="D28" s="97">
        <f>SUM('【方向別】自動車交通量(1)'!D28,'【方向別】自動車交通量(2)'!D28,'【方向別】自動車交通量(3)'!D28)</f>
        <v>45</v>
      </c>
      <c r="E28" s="96">
        <f>SUM('【方向別】自動車交通量(1)'!E28,'【方向別】自動車交通量(2)'!E28,'【方向別】自動車交通量(3)'!E28)</f>
        <v>14</v>
      </c>
      <c r="F28" s="96">
        <f>SUM('【方向別】自動車交通量(1)'!F28,'【方向別】自動車交通量(2)'!F28,'【方向別】自動車交通量(3)'!F28)</f>
        <v>2</v>
      </c>
      <c r="G28" s="96">
        <f>SUM('【方向別】自動車交通量(1)'!G28,'【方向別】自動車交通量(2)'!G28,'【方向別】自動車交通量(3)'!G28)</f>
        <v>0</v>
      </c>
      <c r="H28" s="96">
        <f t="shared" si="6"/>
        <v>59</v>
      </c>
      <c r="I28" s="96">
        <f t="shared" si="7"/>
        <v>2</v>
      </c>
      <c r="J28" s="96">
        <f t="shared" si="8"/>
        <v>61</v>
      </c>
      <c r="K28" s="95">
        <f t="shared" si="3"/>
        <v>3.3</v>
      </c>
      <c r="L28" s="94">
        <f t="shared" si="4"/>
        <v>2.1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209</v>
      </c>
      <c r="E29" s="90">
        <f t="shared" si="9"/>
        <v>62</v>
      </c>
      <c r="F29" s="90">
        <f t="shared" si="9"/>
        <v>14</v>
      </c>
      <c r="G29" s="90">
        <f t="shared" si="9"/>
        <v>0</v>
      </c>
      <c r="H29" s="90">
        <f t="shared" si="9"/>
        <v>271</v>
      </c>
      <c r="I29" s="90">
        <f t="shared" si="9"/>
        <v>14</v>
      </c>
      <c r="J29" s="90">
        <f t="shared" si="9"/>
        <v>285</v>
      </c>
      <c r="K29" s="89">
        <f t="shared" si="3"/>
        <v>4.9000000000000004</v>
      </c>
      <c r="L29" s="88">
        <f t="shared" si="4"/>
        <v>9.9</v>
      </c>
    </row>
    <row r="30" spans="2:12" ht="14.45" customHeight="1" thickTop="1">
      <c r="B30" s="119" t="s">
        <v>148</v>
      </c>
      <c r="C30" s="118"/>
      <c r="D30" s="85">
        <f>SUM('【方向別】自動車交通量(1)'!D30,'【方向別】自動車交通量(2)'!D30,'【方向別】自動車交通量(3)'!D30)</f>
        <v>162</v>
      </c>
      <c r="E30" s="84">
        <f>SUM('【方向別】自動車交通量(1)'!E30,'【方向別】自動車交通量(2)'!E30,'【方向別】自動車交通量(3)'!E30)</f>
        <v>38</v>
      </c>
      <c r="F30" s="84">
        <f>SUM('【方向別】自動車交通量(1)'!F30,'【方向別】自動車交通量(2)'!F30,'【方向別】自動車交通量(3)'!F30)</f>
        <v>15</v>
      </c>
      <c r="G30" s="84">
        <f>SUM('【方向別】自動車交通量(1)'!G30,'【方向別】自動車交通量(2)'!G30,'【方向別】自動車交通量(3)'!G30)</f>
        <v>1</v>
      </c>
      <c r="H30" s="84">
        <f t="shared" ref="H30:H43" si="10">SUM(D30:E30)</f>
        <v>200</v>
      </c>
      <c r="I30" s="84">
        <f t="shared" ref="I30:I43" si="11">SUM(F30:G30)</f>
        <v>16</v>
      </c>
      <c r="J30" s="84">
        <f t="shared" ref="J30:J43" si="12">SUM(H30:I30)</f>
        <v>216</v>
      </c>
      <c r="K30" s="83">
        <f t="shared" si="3"/>
        <v>7.4</v>
      </c>
      <c r="L30" s="82">
        <f t="shared" si="4"/>
        <v>7.5</v>
      </c>
    </row>
    <row r="31" spans="2:12" ht="14.45" customHeight="1">
      <c r="B31" s="117" t="s">
        <v>147</v>
      </c>
      <c r="C31" s="116"/>
      <c r="D31" s="115">
        <f>SUM('【方向別】自動車交通量(1)'!D31,'【方向別】自動車交通量(2)'!D31,'【方向別】自動車交通量(3)'!D31)</f>
        <v>135</v>
      </c>
      <c r="E31" s="114">
        <f>SUM('【方向別】自動車交通量(1)'!E31,'【方向別】自動車交通量(2)'!E31,'【方向別】自動車交通量(3)'!E31)</f>
        <v>36</v>
      </c>
      <c r="F31" s="114">
        <f>SUM('【方向別】自動車交通量(1)'!F31,'【方向別】自動車交通量(2)'!F31,'【方向別】自動車交通量(3)'!F31)</f>
        <v>11</v>
      </c>
      <c r="G31" s="114">
        <f>SUM('【方向別】自動車交通量(1)'!G31,'【方向別】自動車交通量(2)'!G31,'【方向別】自動車交通量(3)'!G31)</f>
        <v>0</v>
      </c>
      <c r="H31" s="114">
        <f t="shared" si="10"/>
        <v>171</v>
      </c>
      <c r="I31" s="114">
        <f t="shared" si="11"/>
        <v>11</v>
      </c>
      <c r="J31" s="114">
        <f t="shared" si="12"/>
        <v>182</v>
      </c>
      <c r="K31" s="113">
        <f t="shared" si="3"/>
        <v>6</v>
      </c>
      <c r="L31" s="112">
        <f t="shared" si="4"/>
        <v>6.3</v>
      </c>
    </row>
    <row r="32" spans="2:12" ht="14.45" customHeight="1">
      <c r="B32" s="117" t="s">
        <v>146</v>
      </c>
      <c r="C32" s="116"/>
      <c r="D32" s="115">
        <f>SUM('【方向別】自動車交通量(1)'!D32,'【方向別】自動車交通量(2)'!D32,'【方向別】自動車交通量(3)'!D32)</f>
        <v>130</v>
      </c>
      <c r="E32" s="114">
        <f>SUM('【方向別】自動車交通量(1)'!E32,'【方向別】自動車交通量(2)'!E32,'【方向別】自動車交通量(3)'!E32)</f>
        <v>54</v>
      </c>
      <c r="F32" s="114">
        <f>SUM('【方向別】自動車交通量(1)'!F32,'【方向別】自動車交通量(2)'!F32,'【方向別】自動車交通量(3)'!F32)</f>
        <v>9</v>
      </c>
      <c r="G32" s="114">
        <f>SUM('【方向別】自動車交通量(1)'!G32,'【方向別】自動車交通量(2)'!G32,'【方向別】自動車交通量(3)'!G32)</f>
        <v>0</v>
      </c>
      <c r="H32" s="114">
        <f t="shared" si="10"/>
        <v>184</v>
      </c>
      <c r="I32" s="114">
        <f t="shared" si="11"/>
        <v>9</v>
      </c>
      <c r="J32" s="114">
        <f t="shared" si="12"/>
        <v>193</v>
      </c>
      <c r="K32" s="113">
        <f t="shared" si="3"/>
        <v>4.7</v>
      </c>
      <c r="L32" s="112">
        <f t="shared" si="4"/>
        <v>6.7</v>
      </c>
    </row>
    <row r="33" spans="2:12" ht="14.45" customHeight="1">
      <c r="B33" s="117" t="s">
        <v>145</v>
      </c>
      <c r="C33" s="116"/>
      <c r="D33" s="115">
        <f>SUM('【方向別】自動車交通量(1)'!D33,'【方向別】自動車交通量(2)'!D33,'【方向別】自動車交通量(3)'!D33)</f>
        <v>156</v>
      </c>
      <c r="E33" s="114">
        <f>SUM('【方向別】自動車交通量(1)'!E33,'【方向別】自動車交通量(2)'!E33,'【方向別】自動車交通量(3)'!E33)</f>
        <v>49</v>
      </c>
      <c r="F33" s="114">
        <f>SUM('【方向別】自動車交通量(1)'!F33,'【方向別】自動車交通量(2)'!F33,'【方向別】自動車交通量(3)'!F33)</f>
        <v>7</v>
      </c>
      <c r="G33" s="114">
        <f>SUM('【方向別】自動車交通量(1)'!G33,'【方向別】自動車交通量(2)'!G33,'【方向別】自動車交通量(3)'!G33)</f>
        <v>1</v>
      </c>
      <c r="H33" s="114">
        <f t="shared" si="10"/>
        <v>205</v>
      </c>
      <c r="I33" s="114">
        <f t="shared" si="11"/>
        <v>8</v>
      </c>
      <c r="J33" s="114">
        <f t="shared" si="12"/>
        <v>213</v>
      </c>
      <c r="K33" s="113">
        <f t="shared" si="3"/>
        <v>3.8</v>
      </c>
      <c r="L33" s="112">
        <f t="shared" si="4"/>
        <v>7.4</v>
      </c>
    </row>
    <row r="34" spans="2:12" ht="14.45" customHeight="1">
      <c r="B34" s="117" t="s">
        <v>144</v>
      </c>
      <c r="C34" s="116"/>
      <c r="D34" s="115">
        <f>SUM('【方向別】自動車交通量(1)'!D34,'【方向別】自動車交通量(2)'!D34,'【方向別】自動車交通量(3)'!D34)</f>
        <v>175</v>
      </c>
      <c r="E34" s="114">
        <f>SUM('【方向別】自動車交通量(1)'!E34,'【方向別】自動車交通量(2)'!E34,'【方向別】自動車交通量(3)'!E34)</f>
        <v>49</v>
      </c>
      <c r="F34" s="114">
        <f>SUM('【方向別】自動車交通量(1)'!F34,'【方向別】自動車交通量(2)'!F34,'【方向別】自動車交通量(3)'!F34)</f>
        <v>15</v>
      </c>
      <c r="G34" s="114">
        <f>SUM('【方向別】自動車交通量(1)'!G34,'【方向別】自動車交通量(2)'!G34,'【方向別】自動車交通量(3)'!G34)</f>
        <v>0</v>
      </c>
      <c r="H34" s="114">
        <f t="shared" si="10"/>
        <v>224</v>
      </c>
      <c r="I34" s="114">
        <f t="shared" si="11"/>
        <v>15</v>
      </c>
      <c r="J34" s="114">
        <f t="shared" si="12"/>
        <v>239</v>
      </c>
      <c r="K34" s="113">
        <f t="shared" si="3"/>
        <v>6.3</v>
      </c>
      <c r="L34" s="112">
        <f t="shared" si="4"/>
        <v>8.3000000000000007</v>
      </c>
    </row>
    <row r="35" spans="2:12" ht="14.45" customHeight="1">
      <c r="B35" s="117" t="s">
        <v>143</v>
      </c>
      <c r="C35" s="116"/>
      <c r="D35" s="115">
        <f>SUM('【方向別】自動車交通量(1)'!D35,'【方向別】自動車交通量(2)'!D35,'【方向別】自動車交通量(3)'!D35)</f>
        <v>164</v>
      </c>
      <c r="E35" s="114">
        <f>SUM('【方向別】自動車交通量(1)'!E35,'【方向別】自動車交通量(2)'!E35,'【方向別】自動車交通量(3)'!E35)</f>
        <v>50</v>
      </c>
      <c r="F35" s="114">
        <f>SUM('【方向別】自動車交通量(1)'!F35,'【方向別】自動車交通量(2)'!F35,'【方向別】自動車交通量(3)'!F35)</f>
        <v>11</v>
      </c>
      <c r="G35" s="114">
        <f>SUM('【方向別】自動車交通量(1)'!G35,'【方向別】自動車交通量(2)'!G35,'【方向別】自動車交通量(3)'!G35)</f>
        <v>0</v>
      </c>
      <c r="H35" s="114">
        <f t="shared" si="10"/>
        <v>214</v>
      </c>
      <c r="I35" s="114">
        <f t="shared" si="11"/>
        <v>11</v>
      </c>
      <c r="J35" s="114">
        <f t="shared" si="12"/>
        <v>225</v>
      </c>
      <c r="K35" s="113">
        <f t="shared" si="3"/>
        <v>4.9000000000000004</v>
      </c>
      <c r="L35" s="112">
        <f t="shared" si="4"/>
        <v>7.8</v>
      </c>
    </row>
    <row r="36" spans="2:12" ht="14.45" customHeight="1">
      <c r="B36" s="117" t="s">
        <v>142</v>
      </c>
      <c r="C36" s="116"/>
      <c r="D36" s="115">
        <f>SUM('【方向別】自動車交通量(1)'!D36,'【方向別】自動車交通量(2)'!D36,'【方向別】自動車交通量(3)'!D36)</f>
        <v>200</v>
      </c>
      <c r="E36" s="114">
        <f>SUM('【方向別】自動車交通量(1)'!E36,'【方向別】自動車交通量(2)'!E36,'【方向別】自動車交通量(3)'!E36)</f>
        <v>45</v>
      </c>
      <c r="F36" s="114">
        <f>SUM('【方向別】自動車交通量(1)'!F36,'【方向別】自動車交通量(2)'!F36,'【方向別】自動車交通量(3)'!F36)</f>
        <v>11</v>
      </c>
      <c r="G36" s="114">
        <f>SUM('【方向別】自動車交通量(1)'!G36,'【方向別】自動車交通量(2)'!G36,'【方向別】自動車交通量(3)'!G36)</f>
        <v>0</v>
      </c>
      <c r="H36" s="114">
        <f t="shared" si="10"/>
        <v>245</v>
      </c>
      <c r="I36" s="114">
        <f t="shared" si="11"/>
        <v>11</v>
      </c>
      <c r="J36" s="114">
        <f t="shared" si="12"/>
        <v>256</v>
      </c>
      <c r="K36" s="113">
        <f t="shared" si="3"/>
        <v>4.3</v>
      </c>
      <c r="L36" s="112">
        <f t="shared" si="4"/>
        <v>8.9</v>
      </c>
    </row>
    <row r="37" spans="2:12" ht="14.45" customHeight="1">
      <c r="B37" s="117" t="s">
        <v>141</v>
      </c>
      <c r="C37" s="116"/>
      <c r="D37" s="115">
        <f>SUM('【方向別】自動車交通量(1)'!D37,'【方向別】自動車交通量(2)'!D37,'【方向別】自動車交通量(3)'!D37)</f>
        <v>195</v>
      </c>
      <c r="E37" s="114">
        <f>SUM('【方向別】自動車交通量(1)'!E37,'【方向別】自動車交通量(2)'!E37,'【方向別】自動車交通量(3)'!E37)</f>
        <v>51</v>
      </c>
      <c r="F37" s="114">
        <f>SUM('【方向別】自動車交通量(1)'!F37,'【方向別】自動車交通量(2)'!F37,'【方向別】自動車交通量(3)'!F37)</f>
        <v>9</v>
      </c>
      <c r="G37" s="114">
        <f>SUM('【方向別】自動車交通量(1)'!G37,'【方向別】自動車交通量(2)'!G37,'【方向別】自動車交通量(3)'!G37)</f>
        <v>1</v>
      </c>
      <c r="H37" s="114">
        <f t="shared" si="10"/>
        <v>246</v>
      </c>
      <c r="I37" s="114">
        <f t="shared" si="11"/>
        <v>10</v>
      </c>
      <c r="J37" s="114">
        <f t="shared" si="12"/>
        <v>256</v>
      </c>
      <c r="K37" s="113">
        <f t="shared" si="3"/>
        <v>3.9</v>
      </c>
      <c r="L37" s="112">
        <f t="shared" si="4"/>
        <v>8.9</v>
      </c>
    </row>
    <row r="38" spans="2:12" ht="14.45" customHeight="1">
      <c r="B38" s="111" t="s">
        <v>87</v>
      </c>
      <c r="C38" s="110"/>
      <c r="D38" s="109">
        <f>SUM('【方向別】自動車交通量(1)'!D38,'【方向別】自動車交通量(2)'!D38,'【方向別】自動車交通量(3)'!D38)</f>
        <v>31</v>
      </c>
      <c r="E38" s="108">
        <f>SUM('【方向別】自動車交通量(1)'!E38,'【方向別】自動車交通量(2)'!E38,'【方向別】自動車交通量(3)'!E38)</f>
        <v>16</v>
      </c>
      <c r="F38" s="108">
        <f>SUM('【方向別】自動車交通量(1)'!F38,'【方向別】自動車交通量(2)'!F38,'【方向別】自動車交通量(3)'!F38)</f>
        <v>1</v>
      </c>
      <c r="G38" s="108">
        <f>SUM('【方向別】自動車交通量(1)'!G38,'【方向別】自動車交通量(2)'!G38,'【方向別】自動車交通量(3)'!G38)</f>
        <v>0</v>
      </c>
      <c r="H38" s="108">
        <f t="shared" si="10"/>
        <v>47</v>
      </c>
      <c r="I38" s="108">
        <f t="shared" si="11"/>
        <v>1</v>
      </c>
      <c r="J38" s="108">
        <f t="shared" si="12"/>
        <v>48</v>
      </c>
      <c r="K38" s="107">
        <f t="shared" si="3"/>
        <v>2.1</v>
      </c>
      <c r="L38" s="106">
        <f t="shared" si="4"/>
        <v>1.7</v>
      </c>
    </row>
    <row r="39" spans="2:12" ht="14.45" customHeight="1">
      <c r="B39" s="105" t="s">
        <v>86</v>
      </c>
      <c r="C39" s="104"/>
      <c r="D39" s="103">
        <f>SUM('【方向別】自動車交通量(1)'!D39,'【方向別】自動車交通量(2)'!D39,'【方向別】自動車交通量(3)'!D39)</f>
        <v>44</v>
      </c>
      <c r="E39" s="102">
        <f>SUM('【方向別】自動車交通量(1)'!E39,'【方向別】自動車交通量(2)'!E39,'【方向別】自動車交通量(3)'!E39)</f>
        <v>8</v>
      </c>
      <c r="F39" s="102">
        <f>SUM('【方向別】自動車交通量(1)'!F39,'【方向別】自動車交通量(2)'!F39,'【方向別】自動車交通量(3)'!F39)</f>
        <v>2</v>
      </c>
      <c r="G39" s="102">
        <f>SUM('【方向別】自動車交通量(1)'!G39,'【方向別】自動車交通量(2)'!G39,'【方向別】自動車交通量(3)'!G39)</f>
        <v>0</v>
      </c>
      <c r="H39" s="102">
        <f t="shared" si="10"/>
        <v>52</v>
      </c>
      <c r="I39" s="102">
        <f t="shared" si="11"/>
        <v>2</v>
      </c>
      <c r="J39" s="102">
        <f t="shared" si="12"/>
        <v>54</v>
      </c>
      <c r="K39" s="101">
        <f t="shared" si="3"/>
        <v>3.7</v>
      </c>
      <c r="L39" s="100">
        <f t="shared" si="4"/>
        <v>1.9</v>
      </c>
    </row>
    <row r="40" spans="2:12" ht="14.45" customHeight="1">
      <c r="B40" s="105" t="s">
        <v>85</v>
      </c>
      <c r="C40" s="104"/>
      <c r="D40" s="103">
        <f>SUM('【方向別】自動車交通量(1)'!D40,'【方向別】自動車交通量(2)'!D40,'【方向別】自動車交通量(3)'!D40)</f>
        <v>43</v>
      </c>
      <c r="E40" s="102">
        <f>SUM('【方向別】自動車交通量(1)'!E40,'【方向別】自動車交通量(2)'!E40,'【方向別】自動車交通量(3)'!E40)</f>
        <v>5</v>
      </c>
      <c r="F40" s="102">
        <f>SUM('【方向別】自動車交通量(1)'!F40,'【方向別】自動車交通量(2)'!F40,'【方向別】自動車交通量(3)'!F40)</f>
        <v>2</v>
      </c>
      <c r="G40" s="102">
        <f>SUM('【方向別】自動車交通量(1)'!G40,'【方向別】自動車交通量(2)'!G40,'【方向別】自動車交通量(3)'!G40)</f>
        <v>0</v>
      </c>
      <c r="H40" s="102">
        <f t="shared" si="10"/>
        <v>48</v>
      </c>
      <c r="I40" s="102">
        <f t="shared" si="11"/>
        <v>2</v>
      </c>
      <c r="J40" s="102">
        <f t="shared" si="12"/>
        <v>50</v>
      </c>
      <c r="K40" s="101">
        <f t="shared" si="3"/>
        <v>4</v>
      </c>
      <c r="L40" s="100">
        <f t="shared" si="4"/>
        <v>1.7</v>
      </c>
    </row>
    <row r="41" spans="2:12" ht="14.45" customHeight="1">
      <c r="B41" s="105" t="s">
        <v>84</v>
      </c>
      <c r="C41" s="104"/>
      <c r="D41" s="103">
        <f>SUM('【方向別】自動車交通量(1)'!D41,'【方向別】自動車交通量(2)'!D41,'【方向別】自動車交通量(3)'!D41)</f>
        <v>50</v>
      </c>
      <c r="E41" s="102">
        <f>SUM('【方向別】自動車交通量(1)'!E41,'【方向別】自動車交通量(2)'!E41,'【方向別】自動車交通量(3)'!E41)</f>
        <v>8</v>
      </c>
      <c r="F41" s="102">
        <f>SUM('【方向別】自動車交通量(1)'!F41,'【方向別】自動車交通量(2)'!F41,'【方向別】自動車交通量(3)'!F41)</f>
        <v>0</v>
      </c>
      <c r="G41" s="102">
        <f>SUM('【方向別】自動車交通量(1)'!G41,'【方向別】自動車交通量(2)'!G41,'【方向別】自動車交通量(3)'!G41)</f>
        <v>1</v>
      </c>
      <c r="H41" s="102">
        <f t="shared" si="10"/>
        <v>58</v>
      </c>
      <c r="I41" s="102">
        <f t="shared" si="11"/>
        <v>1</v>
      </c>
      <c r="J41" s="102">
        <f t="shared" si="12"/>
        <v>59</v>
      </c>
      <c r="K41" s="101">
        <f t="shared" si="3"/>
        <v>1.7</v>
      </c>
      <c r="L41" s="100">
        <f t="shared" si="4"/>
        <v>2.1</v>
      </c>
    </row>
    <row r="42" spans="2:12" ht="14.45" customHeight="1">
      <c r="B42" s="105" t="s">
        <v>83</v>
      </c>
      <c r="C42" s="104"/>
      <c r="D42" s="103">
        <f>SUM('【方向別】自動車交通量(1)'!D42,'【方向別】自動車交通量(2)'!D42,'【方向別】自動車交通量(3)'!D42)</f>
        <v>49</v>
      </c>
      <c r="E42" s="102">
        <f>SUM('【方向別】自動車交通量(1)'!E42,'【方向別】自動車交通量(2)'!E42,'【方向別】自動車交通量(3)'!E42)</f>
        <v>9</v>
      </c>
      <c r="F42" s="102">
        <f>SUM('【方向別】自動車交通量(1)'!F42,'【方向別】自動車交通量(2)'!F42,'【方向別】自動車交通量(3)'!F42)</f>
        <v>1</v>
      </c>
      <c r="G42" s="102">
        <f>SUM('【方向別】自動車交通量(1)'!G42,'【方向別】自動車交通量(2)'!G42,'【方向別】自動車交通量(3)'!G42)</f>
        <v>0</v>
      </c>
      <c r="H42" s="102">
        <f t="shared" si="10"/>
        <v>58</v>
      </c>
      <c r="I42" s="102">
        <f t="shared" si="11"/>
        <v>1</v>
      </c>
      <c r="J42" s="102">
        <f t="shared" si="12"/>
        <v>59</v>
      </c>
      <c r="K42" s="101">
        <f t="shared" si="3"/>
        <v>1.7</v>
      </c>
      <c r="L42" s="100">
        <f t="shared" si="4"/>
        <v>2.1</v>
      </c>
    </row>
    <row r="43" spans="2:12" ht="14.45" customHeight="1">
      <c r="B43" s="99" t="s">
        <v>140</v>
      </c>
      <c r="C43" s="98"/>
      <c r="D43" s="97">
        <f>SUM('【方向別】自動車交通量(1)'!D43,'【方向別】自動車交通量(2)'!D43,'【方向別】自動車交通量(3)'!D43)</f>
        <v>30</v>
      </c>
      <c r="E43" s="96">
        <f>SUM('【方向別】自動車交通量(1)'!E43,'【方向別】自動車交通量(2)'!E43,'【方向別】自動車交通量(3)'!E43)</f>
        <v>7</v>
      </c>
      <c r="F43" s="96">
        <f>SUM('【方向別】自動車交通量(1)'!F43,'【方向別】自動車交通量(2)'!F43,'【方向別】自動車交通量(3)'!F43)</f>
        <v>1</v>
      </c>
      <c r="G43" s="96">
        <f>SUM('【方向別】自動車交通量(1)'!G43,'【方向別】自動車交通量(2)'!G43,'【方向別】自動車交通量(3)'!G43)</f>
        <v>0</v>
      </c>
      <c r="H43" s="96">
        <f t="shared" si="10"/>
        <v>37</v>
      </c>
      <c r="I43" s="96">
        <f t="shared" si="11"/>
        <v>1</v>
      </c>
      <c r="J43" s="96">
        <f t="shared" si="12"/>
        <v>38</v>
      </c>
      <c r="K43" s="95">
        <f t="shared" si="3"/>
        <v>2.6</v>
      </c>
      <c r="L43" s="94">
        <f t="shared" si="4"/>
        <v>1.3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247</v>
      </c>
      <c r="E44" s="90">
        <f t="shared" si="13"/>
        <v>53</v>
      </c>
      <c r="F44" s="90">
        <f t="shared" si="13"/>
        <v>7</v>
      </c>
      <c r="G44" s="90">
        <f t="shared" si="13"/>
        <v>1</v>
      </c>
      <c r="H44" s="90">
        <f t="shared" si="13"/>
        <v>300</v>
      </c>
      <c r="I44" s="90">
        <f t="shared" si="13"/>
        <v>8</v>
      </c>
      <c r="J44" s="90">
        <f t="shared" si="13"/>
        <v>308</v>
      </c>
      <c r="K44" s="89">
        <f t="shared" si="3"/>
        <v>2.6</v>
      </c>
      <c r="L44" s="88">
        <f t="shared" si="4"/>
        <v>10.7</v>
      </c>
    </row>
    <row r="45" spans="2:12" ht="14.45" customHeight="1" thickTop="1">
      <c r="B45" s="111" t="s">
        <v>80</v>
      </c>
      <c r="C45" s="110"/>
      <c r="D45" s="109">
        <f>SUM('【方向別】自動車交通量(1)'!D45,'【方向別】自動車交通量(2)'!D45,'【方向別】自動車交通量(3)'!D45)</f>
        <v>56</v>
      </c>
      <c r="E45" s="108">
        <f>SUM('【方向別】自動車交通量(1)'!E45,'【方向別】自動車交通量(2)'!E45,'【方向別】自動車交通量(3)'!E45)</f>
        <v>7</v>
      </c>
      <c r="F45" s="108">
        <f>SUM('【方向別】自動車交通量(1)'!F45,'【方向別】自動車交通量(2)'!F45,'【方向別】自動車交通量(3)'!F45)</f>
        <v>1</v>
      </c>
      <c r="G45" s="108">
        <f>SUM('【方向別】自動車交通量(1)'!G45,'【方向別】自動車交通量(2)'!G45,'【方向別】自動車交通量(3)'!G45)</f>
        <v>0</v>
      </c>
      <c r="H45" s="108">
        <f t="shared" ref="H45:H50" si="14">SUM(D45:E45)</f>
        <v>63</v>
      </c>
      <c r="I45" s="108">
        <f t="shared" ref="I45:I50" si="15">SUM(F45:G45)</f>
        <v>1</v>
      </c>
      <c r="J45" s="108">
        <f t="shared" ref="J45:J50" si="16">SUM(H45:I45)</f>
        <v>64</v>
      </c>
      <c r="K45" s="107">
        <f t="shared" si="3"/>
        <v>1.6</v>
      </c>
      <c r="L45" s="106">
        <f t="shared" si="4"/>
        <v>2.2000000000000002</v>
      </c>
    </row>
    <row r="46" spans="2:12" ht="14.45" customHeight="1">
      <c r="B46" s="105" t="s">
        <v>79</v>
      </c>
      <c r="C46" s="104"/>
      <c r="D46" s="103">
        <f>SUM('【方向別】自動車交通量(1)'!D46,'【方向別】自動車交通量(2)'!D46,'【方向別】自動車交通量(3)'!D46)</f>
        <v>24</v>
      </c>
      <c r="E46" s="102">
        <f>SUM('【方向別】自動車交通量(1)'!E46,'【方向別】自動車交通量(2)'!E46,'【方向別】自動車交通量(3)'!E46)</f>
        <v>4</v>
      </c>
      <c r="F46" s="102">
        <f>SUM('【方向別】自動車交通量(1)'!F46,'【方向別】自動車交通量(2)'!F46,'【方向別】自動車交通量(3)'!F46)</f>
        <v>1</v>
      </c>
      <c r="G46" s="102">
        <f>SUM('【方向別】自動車交通量(1)'!G46,'【方向別】自動車交通量(2)'!G46,'【方向別】自動車交通量(3)'!G46)</f>
        <v>0</v>
      </c>
      <c r="H46" s="102">
        <f t="shared" si="14"/>
        <v>28</v>
      </c>
      <c r="I46" s="102">
        <f t="shared" si="15"/>
        <v>1</v>
      </c>
      <c r="J46" s="102">
        <f t="shared" si="16"/>
        <v>29</v>
      </c>
      <c r="K46" s="101">
        <f t="shared" si="3"/>
        <v>3.4</v>
      </c>
      <c r="L46" s="100">
        <f t="shared" si="4"/>
        <v>1</v>
      </c>
    </row>
    <row r="47" spans="2:12" ht="14.45" customHeight="1">
      <c r="B47" s="105" t="s">
        <v>78</v>
      </c>
      <c r="C47" s="104"/>
      <c r="D47" s="103">
        <f>SUM('【方向別】自動車交通量(1)'!D47,'【方向別】自動車交通量(2)'!D47,'【方向別】自動車交通量(3)'!D47)</f>
        <v>37</v>
      </c>
      <c r="E47" s="102">
        <f>SUM('【方向別】自動車交通量(1)'!E47,'【方向別】自動車交通量(2)'!E47,'【方向別】自動車交通量(3)'!E47)</f>
        <v>5</v>
      </c>
      <c r="F47" s="102">
        <f>SUM('【方向別】自動車交通量(1)'!F47,'【方向別】自動車交通量(2)'!F47,'【方向別】自動車交通量(3)'!F47)</f>
        <v>1</v>
      </c>
      <c r="G47" s="102">
        <f>SUM('【方向別】自動車交通量(1)'!G47,'【方向別】自動車交通量(2)'!G47,'【方向別】自動車交通量(3)'!G47)</f>
        <v>0</v>
      </c>
      <c r="H47" s="102">
        <f t="shared" si="14"/>
        <v>42</v>
      </c>
      <c r="I47" s="102">
        <f t="shared" si="15"/>
        <v>1</v>
      </c>
      <c r="J47" s="102">
        <f t="shared" si="16"/>
        <v>43</v>
      </c>
      <c r="K47" s="101">
        <f t="shared" si="3"/>
        <v>2.2999999999999998</v>
      </c>
      <c r="L47" s="100">
        <f t="shared" si="4"/>
        <v>1.5</v>
      </c>
    </row>
    <row r="48" spans="2:12" ht="14.45" customHeight="1">
      <c r="B48" s="105" t="s">
        <v>77</v>
      </c>
      <c r="C48" s="104"/>
      <c r="D48" s="103">
        <f>SUM('【方向別】自動車交通量(1)'!D48,'【方向別】自動車交通量(2)'!D48,'【方向別】自動車交通量(3)'!D48)</f>
        <v>40</v>
      </c>
      <c r="E48" s="102">
        <f>SUM('【方向別】自動車交通量(1)'!E48,'【方向別】自動車交通量(2)'!E48,'【方向別】自動車交通量(3)'!E48)</f>
        <v>14</v>
      </c>
      <c r="F48" s="102">
        <f>SUM('【方向別】自動車交通量(1)'!F48,'【方向別】自動車交通量(2)'!F48,'【方向別】自動車交通量(3)'!F48)</f>
        <v>0</v>
      </c>
      <c r="G48" s="102">
        <f>SUM('【方向別】自動車交通量(1)'!G48,'【方向別】自動車交通量(2)'!G48,'【方向別】自動車交通量(3)'!G48)</f>
        <v>0</v>
      </c>
      <c r="H48" s="102">
        <f t="shared" si="14"/>
        <v>54</v>
      </c>
      <c r="I48" s="102">
        <f t="shared" si="15"/>
        <v>0</v>
      </c>
      <c r="J48" s="102">
        <f t="shared" si="16"/>
        <v>54</v>
      </c>
      <c r="K48" s="101">
        <f t="shared" si="3"/>
        <v>0</v>
      </c>
      <c r="L48" s="100">
        <f t="shared" si="4"/>
        <v>1.9</v>
      </c>
    </row>
    <row r="49" spans="2:13" ht="14.45" customHeight="1">
      <c r="B49" s="105" t="s">
        <v>76</v>
      </c>
      <c r="C49" s="104"/>
      <c r="D49" s="103">
        <f>SUM('【方向別】自動車交通量(1)'!D49,'【方向別】自動車交通量(2)'!D49,'【方向別】自動車交通量(3)'!D49)</f>
        <v>28</v>
      </c>
      <c r="E49" s="102">
        <f>SUM('【方向別】自動車交通量(1)'!E49,'【方向別】自動車交通量(2)'!E49,'【方向別】自動車交通量(3)'!E49)</f>
        <v>5</v>
      </c>
      <c r="F49" s="102">
        <f>SUM('【方向別】自動車交通量(1)'!F49,'【方向別】自動車交通量(2)'!F49,'【方向別】自動車交通量(3)'!F49)</f>
        <v>0</v>
      </c>
      <c r="G49" s="102">
        <f>SUM('【方向別】自動車交通量(1)'!G49,'【方向別】自動車交通量(2)'!G49,'【方向別】自動車交通量(3)'!G49)</f>
        <v>0</v>
      </c>
      <c r="H49" s="102">
        <f t="shared" si="14"/>
        <v>33</v>
      </c>
      <c r="I49" s="102">
        <f t="shared" si="15"/>
        <v>0</v>
      </c>
      <c r="J49" s="102">
        <f t="shared" si="16"/>
        <v>33</v>
      </c>
      <c r="K49" s="101">
        <f t="shared" si="3"/>
        <v>0</v>
      </c>
      <c r="L49" s="100">
        <f t="shared" si="4"/>
        <v>1.1000000000000001</v>
      </c>
    </row>
    <row r="50" spans="2:13" ht="14.45" customHeight="1">
      <c r="B50" s="99" t="s">
        <v>139</v>
      </c>
      <c r="C50" s="98"/>
      <c r="D50" s="97">
        <f>SUM('【方向別】自動車交通量(1)'!D50,'【方向別】自動車交通量(2)'!D50,'【方向別】自動車交通量(3)'!D50)</f>
        <v>28</v>
      </c>
      <c r="E50" s="96">
        <f>SUM('【方向別】自動車交通量(1)'!E50,'【方向別】自動車交通量(2)'!E50,'【方向別】自動車交通量(3)'!E50)</f>
        <v>3</v>
      </c>
      <c r="F50" s="96">
        <f>SUM('【方向別】自動車交通量(1)'!F50,'【方向別】自動車交通量(2)'!F50,'【方向別】自動車交通量(3)'!F50)</f>
        <v>0</v>
      </c>
      <c r="G50" s="96">
        <f>SUM('【方向別】自動車交通量(1)'!G50,'【方向別】自動車交通量(2)'!G50,'【方向別】自動車交通量(3)'!G50)</f>
        <v>0</v>
      </c>
      <c r="H50" s="96">
        <f t="shared" si="14"/>
        <v>31</v>
      </c>
      <c r="I50" s="96">
        <f t="shared" si="15"/>
        <v>0</v>
      </c>
      <c r="J50" s="96">
        <f t="shared" si="16"/>
        <v>31</v>
      </c>
      <c r="K50" s="95">
        <f t="shared" si="3"/>
        <v>0</v>
      </c>
      <c r="L50" s="94">
        <f t="shared" si="4"/>
        <v>1.1000000000000001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213</v>
      </c>
      <c r="E51" s="90">
        <f t="shared" si="17"/>
        <v>38</v>
      </c>
      <c r="F51" s="90">
        <f t="shared" si="17"/>
        <v>3</v>
      </c>
      <c r="G51" s="90">
        <f t="shared" si="17"/>
        <v>0</v>
      </c>
      <c r="H51" s="90">
        <f t="shared" si="17"/>
        <v>251</v>
      </c>
      <c r="I51" s="90">
        <f t="shared" si="17"/>
        <v>3</v>
      </c>
      <c r="J51" s="90">
        <f t="shared" si="17"/>
        <v>254</v>
      </c>
      <c r="K51" s="89">
        <f t="shared" si="3"/>
        <v>1.2</v>
      </c>
      <c r="L51" s="88">
        <f t="shared" si="4"/>
        <v>8.8000000000000007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2196</v>
      </c>
      <c r="E52" s="84">
        <f t="shared" si="18"/>
        <v>551</v>
      </c>
      <c r="F52" s="84">
        <f t="shared" si="18"/>
        <v>120</v>
      </c>
      <c r="G52" s="84">
        <f t="shared" si="18"/>
        <v>4</v>
      </c>
      <c r="H52" s="84">
        <f t="shared" si="18"/>
        <v>2747</v>
      </c>
      <c r="I52" s="84">
        <f t="shared" si="18"/>
        <v>124</v>
      </c>
      <c r="J52" s="84">
        <f t="shared" si="18"/>
        <v>2871</v>
      </c>
      <c r="K52" s="83">
        <f t="shared" si="3"/>
        <v>4.3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tabSelected="1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253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251</v>
      </c>
      <c r="C16" s="110"/>
      <c r="D16" s="109">
        <f>SUM('【断面別】自動車交通量(A断面流入)'!D16,'【断面別】自動車交通量(B断面流入)'!D16,'【断面別】自動車交通量(C断面流入)'!D16,'【断面別】自動車交通量(D断面流入)'!D16)</f>
        <v>106</v>
      </c>
      <c r="E16" s="108">
        <f>SUM('【断面別】自動車交通量(A断面流入)'!E16,'【断面別】自動車交通量(B断面流入)'!E16,'【断面別】自動車交通量(C断面流入)'!E16,'【断面別】自動車交通量(D断面流入)'!E16)</f>
        <v>7</v>
      </c>
      <c r="F16" s="108">
        <f>SUM('【断面別】自動車交通量(A断面流入)'!F16,'【断面別】自動車交通量(B断面流入)'!F16,'【断面別】自動車交通量(C断面流入)'!F16,'【断面別】自動車交通量(D断面流入)'!F16)</f>
        <v>13</v>
      </c>
      <c r="G16" s="108">
        <f>SUM('【断面別】自動車交通量(A断面流入)'!G16,'【断面別】自動車交通量(B断面流入)'!G16,'【断面別】自動車交通量(C断面流入)'!G16,'【断面別】自動車交通量(D断面流入)'!G16)</f>
        <v>2</v>
      </c>
      <c r="H16" s="108">
        <f t="shared" ref="H16:H21" si="0">SUM(D16:E16)</f>
        <v>113</v>
      </c>
      <c r="I16" s="108">
        <f t="shared" ref="I16:I21" si="1">SUM(F16:G16)</f>
        <v>15</v>
      </c>
      <c r="J16" s="108">
        <f t="shared" ref="J16:J21" si="2">SUM(H16:I16)</f>
        <v>128</v>
      </c>
      <c r="K16" s="107">
        <f t="shared" ref="K16:K52" si="3">IF(J16=0,0,ROUND(I16/J16*100,1))</f>
        <v>11.7</v>
      </c>
      <c r="L16" s="106">
        <f t="shared" ref="L16:L52" si="4">IF(J16=0,0,ROUND(J16/$J$52*100,1))</f>
        <v>1.1000000000000001</v>
      </c>
    </row>
    <row r="17" spans="2:12" ht="14.45" customHeight="1">
      <c r="B17" s="105" t="s">
        <v>250</v>
      </c>
      <c r="C17" s="104"/>
      <c r="D17" s="103">
        <f>SUM('【断面別】自動車交通量(A断面流入)'!D17,'【断面別】自動車交通量(B断面流入)'!D17,'【断面別】自動車交通量(C断面流入)'!D17,'【断面別】自動車交通量(D断面流入)'!D17)</f>
        <v>130</v>
      </c>
      <c r="E17" s="102">
        <f>SUM('【断面別】自動車交通量(A断面流入)'!E17,'【断面別】自動車交通量(B断面流入)'!E17,'【断面別】自動車交通量(C断面流入)'!E17,'【断面別】自動車交通量(D断面流入)'!E17)</f>
        <v>16</v>
      </c>
      <c r="F17" s="102">
        <f>SUM('【断面別】自動車交通量(A断面流入)'!F17,'【断面別】自動車交通量(B断面流入)'!F17,'【断面別】自動車交通量(C断面流入)'!F17,'【断面別】自動車交通量(D断面流入)'!F17)</f>
        <v>5</v>
      </c>
      <c r="G17" s="102">
        <f>SUM('【断面別】自動車交通量(A断面流入)'!G17,'【断面別】自動車交通量(B断面流入)'!G17,'【断面別】自動車交通量(C断面流入)'!G17,'【断面別】自動車交通量(D断面流入)'!G17)</f>
        <v>4</v>
      </c>
      <c r="H17" s="102">
        <f t="shared" si="0"/>
        <v>146</v>
      </c>
      <c r="I17" s="102">
        <f t="shared" si="1"/>
        <v>9</v>
      </c>
      <c r="J17" s="102">
        <f t="shared" si="2"/>
        <v>155</v>
      </c>
      <c r="K17" s="101">
        <f t="shared" si="3"/>
        <v>5.8</v>
      </c>
      <c r="L17" s="100">
        <f t="shared" si="4"/>
        <v>1.4</v>
      </c>
    </row>
    <row r="18" spans="2:12" ht="14.45" customHeight="1">
      <c r="B18" s="105" t="s">
        <v>249</v>
      </c>
      <c r="C18" s="104"/>
      <c r="D18" s="103">
        <f>SUM('【断面別】自動車交通量(A断面流入)'!D18,'【断面別】自動車交通量(B断面流入)'!D18,'【断面別】自動車交通量(C断面流入)'!D18,'【断面別】自動車交通量(D断面流入)'!D18)</f>
        <v>130</v>
      </c>
      <c r="E18" s="102">
        <f>SUM('【断面別】自動車交通量(A断面流入)'!E18,'【断面別】自動車交通量(B断面流入)'!E18,'【断面別】自動車交通量(C断面流入)'!E18,'【断面別】自動車交通量(D断面流入)'!E18)</f>
        <v>8</v>
      </c>
      <c r="F18" s="102">
        <f>SUM('【断面別】自動車交通量(A断面流入)'!F18,'【断面別】自動車交通量(B断面流入)'!F18,'【断面別】自動車交通量(C断面流入)'!F18,'【断面別】自動車交通量(D断面流入)'!F18)</f>
        <v>11</v>
      </c>
      <c r="G18" s="102">
        <f>SUM('【断面別】自動車交通量(A断面流入)'!G18,'【断面別】自動車交通量(B断面流入)'!G18,'【断面別】自動車交通量(C断面流入)'!G18,'【断面別】自動車交通量(D断面流入)'!G18)</f>
        <v>6</v>
      </c>
      <c r="H18" s="102">
        <f t="shared" si="0"/>
        <v>138</v>
      </c>
      <c r="I18" s="102">
        <f t="shared" si="1"/>
        <v>17</v>
      </c>
      <c r="J18" s="102">
        <f t="shared" si="2"/>
        <v>155</v>
      </c>
      <c r="K18" s="101">
        <f t="shared" si="3"/>
        <v>11</v>
      </c>
      <c r="L18" s="100">
        <f t="shared" si="4"/>
        <v>1.4</v>
      </c>
    </row>
    <row r="19" spans="2:12" ht="14.45" customHeight="1">
      <c r="B19" s="105" t="s">
        <v>248</v>
      </c>
      <c r="C19" s="104"/>
      <c r="D19" s="103">
        <f>SUM('【断面別】自動車交通量(A断面流入)'!D19,'【断面別】自動車交通量(B断面流入)'!D19,'【断面別】自動車交通量(C断面流入)'!D19,'【断面別】自動車交通量(D断面流入)'!D19)</f>
        <v>119</v>
      </c>
      <c r="E19" s="102">
        <f>SUM('【断面別】自動車交通量(A断面流入)'!E19,'【断面別】自動車交通量(B断面流入)'!E19,'【断面別】自動車交通量(C断面流入)'!E19,'【断面別】自動車交通量(D断面流入)'!E19)</f>
        <v>18</v>
      </c>
      <c r="F19" s="102">
        <f>SUM('【断面別】自動車交通量(A断面流入)'!F19,'【断面別】自動車交通量(B断面流入)'!F19,'【断面別】自動車交通量(C断面流入)'!F19,'【断面別】自動車交通量(D断面流入)'!F19)</f>
        <v>4</v>
      </c>
      <c r="G19" s="102">
        <f>SUM('【断面別】自動車交通量(A断面流入)'!G19,'【断面別】自動車交通量(B断面流入)'!G19,'【断面別】自動車交通量(C断面流入)'!G19,'【断面別】自動車交通量(D断面流入)'!G19)</f>
        <v>4</v>
      </c>
      <c r="H19" s="102">
        <f t="shared" si="0"/>
        <v>137</v>
      </c>
      <c r="I19" s="102">
        <f t="shared" si="1"/>
        <v>8</v>
      </c>
      <c r="J19" s="102">
        <f t="shared" si="2"/>
        <v>145</v>
      </c>
      <c r="K19" s="101">
        <f t="shared" si="3"/>
        <v>5.5</v>
      </c>
      <c r="L19" s="100">
        <f t="shared" si="4"/>
        <v>1.3</v>
      </c>
    </row>
    <row r="20" spans="2:12" ht="14.45" customHeight="1">
      <c r="B20" s="105" t="s">
        <v>247</v>
      </c>
      <c r="C20" s="104"/>
      <c r="D20" s="103">
        <f>SUM('【断面別】自動車交通量(A断面流入)'!D20,'【断面別】自動車交通量(B断面流入)'!D20,'【断面別】自動車交通量(C断面流入)'!D20,'【断面別】自動車交通量(D断面流入)'!D20)</f>
        <v>140</v>
      </c>
      <c r="E20" s="102">
        <f>SUM('【断面別】自動車交通量(A断面流入)'!E20,'【断面別】自動車交通量(B断面流入)'!E20,'【断面別】自動車交通量(C断面流入)'!E20,'【断面別】自動車交通量(D断面流入)'!E20)</f>
        <v>14</v>
      </c>
      <c r="F20" s="102">
        <f>SUM('【断面別】自動車交通量(A断面流入)'!F20,'【断面別】自動車交通量(B断面流入)'!F20,'【断面別】自動車交通量(C断面流入)'!F20,'【断面別】自動車交通量(D断面流入)'!F20)</f>
        <v>4</v>
      </c>
      <c r="G20" s="102">
        <f>SUM('【断面別】自動車交通量(A断面流入)'!G20,'【断面別】自動車交通量(B断面流入)'!G20,'【断面別】自動車交通量(C断面流入)'!G20,'【断面別】自動車交通量(D断面流入)'!G20)</f>
        <v>6</v>
      </c>
      <c r="H20" s="102">
        <f t="shared" si="0"/>
        <v>154</v>
      </c>
      <c r="I20" s="102">
        <f t="shared" si="1"/>
        <v>10</v>
      </c>
      <c r="J20" s="102">
        <f t="shared" si="2"/>
        <v>164</v>
      </c>
      <c r="K20" s="101">
        <f t="shared" si="3"/>
        <v>6.1</v>
      </c>
      <c r="L20" s="100">
        <f t="shared" si="4"/>
        <v>1.4</v>
      </c>
    </row>
    <row r="21" spans="2:12" ht="14.45" customHeight="1">
      <c r="B21" s="99" t="s">
        <v>246</v>
      </c>
      <c r="C21" s="98"/>
      <c r="D21" s="97">
        <f>SUM('【断面別】自動車交通量(A断面流入)'!D21,'【断面別】自動車交通量(B断面流入)'!D21,'【断面別】自動車交通量(C断面流入)'!D21,'【断面別】自動車交通量(D断面流入)'!D21)</f>
        <v>148</v>
      </c>
      <c r="E21" s="96">
        <f>SUM('【断面別】自動車交通量(A断面流入)'!E21,'【断面別】自動車交通量(B断面流入)'!E21,'【断面別】自動車交通量(C断面流入)'!E21,'【断面別】自動車交通量(D断面流入)'!E21)</f>
        <v>17</v>
      </c>
      <c r="F21" s="96">
        <f>SUM('【断面別】自動車交通量(A断面流入)'!F21,'【断面別】自動車交通量(B断面流入)'!F21,'【断面別】自動車交通量(C断面流入)'!F21,'【断面別】自動車交通量(D断面流入)'!F21)</f>
        <v>10</v>
      </c>
      <c r="G21" s="96">
        <f>SUM('【断面別】自動車交通量(A断面流入)'!G21,'【断面別】自動車交通量(B断面流入)'!G21,'【断面別】自動車交通量(C断面流入)'!G21,'【断面別】自動車交通量(D断面流入)'!G21)</f>
        <v>3</v>
      </c>
      <c r="H21" s="96">
        <f t="shared" si="0"/>
        <v>165</v>
      </c>
      <c r="I21" s="96">
        <f t="shared" si="1"/>
        <v>13</v>
      </c>
      <c r="J21" s="96">
        <f t="shared" si="2"/>
        <v>178</v>
      </c>
      <c r="K21" s="95">
        <f t="shared" si="3"/>
        <v>7.3</v>
      </c>
      <c r="L21" s="94">
        <f t="shared" si="4"/>
        <v>1.6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773</v>
      </c>
      <c r="E22" s="90">
        <f t="shared" si="5"/>
        <v>80</v>
      </c>
      <c r="F22" s="90">
        <f t="shared" si="5"/>
        <v>47</v>
      </c>
      <c r="G22" s="90">
        <f t="shared" si="5"/>
        <v>25</v>
      </c>
      <c r="H22" s="90">
        <f t="shared" si="5"/>
        <v>853</v>
      </c>
      <c r="I22" s="90">
        <f t="shared" si="5"/>
        <v>72</v>
      </c>
      <c r="J22" s="90">
        <f t="shared" si="5"/>
        <v>925</v>
      </c>
      <c r="K22" s="89">
        <f t="shared" si="3"/>
        <v>7.8</v>
      </c>
      <c r="L22" s="88">
        <f t="shared" si="4"/>
        <v>8.1</v>
      </c>
    </row>
    <row r="23" spans="2:12" ht="14.45" customHeight="1" thickTop="1">
      <c r="B23" s="111" t="s">
        <v>102</v>
      </c>
      <c r="C23" s="110"/>
      <c r="D23" s="109">
        <f>SUM('【断面別】自動車交通量(A断面流入)'!D23,'【断面別】自動車交通量(B断面流入)'!D23,'【断面別】自動車交通量(C断面流入)'!D23,'【断面別】自動車交通量(D断面流入)'!D23)</f>
        <v>118</v>
      </c>
      <c r="E23" s="108">
        <f>SUM('【断面別】自動車交通量(A断面流入)'!E23,'【断面別】自動車交通量(B断面流入)'!E23,'【断面別】自動車交通量(C断面流入)'!E23,'【断面別】自動車交通量(D断面流入)'!E23)</f>
        <v>21</v>
      </c>
      <c r="F23" s="108">
        <f>SUM('【断面別】自動車交通量(A断面流入)'!F23,'【断面別】自動車交通量(B断面流入)'!F23,'【断面別】自動車交通量(C断面流入)'!F23,'【断面別】自動車交通量(D断面流入)'!F23)</f>
        <v>11</v>
      </c>
      <c r="G23" s="108">
        <f>SUM('【断面別】自動車交通量(A断面流入)'!G23,'【断面別】自動車交通量(B断面流入)'!G23,'【断面別】自動車交通量(C断面流入)'!G23,'【断面別】自動車交通量(D断面流入)'!G23)</f>
        <v>7</v>
      </c>
      <c r="H23" s="108">
        <f t="shared" ref="H23:H28" si="6">SUM(D23:E23)</f>
        <v>139</v>
      </c>
      <c r="I23" s="108">
        <f t="shared" ref="I23:I28" si="7">SUM(F23:G23)</f>
        <v>18</v>
      </c>
      <c r="J23" s="108">
        <f t="shared" ref="J23:J28" si="8">SUM(H23:I23)</f>
        <v>157</v>
      </c>
      <c r="K23" s="107">
        <f t="shared" si="3"/>
        <v>11.5</v>
      </c>
      <c r="L23" s="106">
        <f t="shared" si="4"/>
        <v>1.4</v>
      </c>
    </row>
    <row r="24" spans="2:12" ht="14.45" customHeight="1">
      <c r="B24" s="105" t="s">
        <v>101</v>
      </c>
      <c r="C24" s="104"/>
      <c r="D24" s="103">
        <f>SUM('【断面別】自動車交通量(A断面流入)'!D24,'【断面別】自動車交通量(B断面流入)'!D24,'【断面別】自動車交通量(C断面流入)'!D24,'【断面別】自動車交通量(D断面流入)'!D24)</f>
        <v>128</v>
      </c>
      <c r="E24" s="102">
        <f>SUM('【断面別】自動車交通量(A断面流入)'!E24,'【断面別】自動車交通量(B断面流入)'!E24,'【断面別】自動車交通量(C断面流入)'!E24,'【断面別】自動車交通量(D断面流入)'!E24)</f>
        <v>15</v>
      </c>
      <c r="F24" s="102">
        <f>SUM('【断面別】自動車交通量(A断面流入)'!F24,'【断面別】自動車交通量(B断面流入)'!F24,'【断面別】自動車交通量(C断面流入)'!F24,'【断面別】自動車交通量(D断面流入)'!F24)</f>
        <v>8</v>
      </c>
      <c r="G24" s="102">
        <f>SUM('【断面別】自動車交通量(A断面流入)'!G24,'【断面別】自動車交通量(B断面流入)'!G24,'【断面別】自動車交通量(C断面流入)'!G24,'【断面別】自動車交通量(D断面流入)'!G24)</f>
        <v>6</v>
      </c>
      <c r="H24" s="102">
        <f t="shared" si="6"/>
        <v>143</v>
      </c>
      <c r="I24" s="102">
        <f t="shared" si="7"/>
        <v>14</v>
      </c>
      <c r="J24" s="102">
        <f t="shared" si="8"/>
        <v>157</v>
      </c>
      <c r="K24" s="101">
        <f t="shared" si="3"/>
        <v>8.9</v>
      </c>
      <c r="L24" s="100">
        <f t="shared" si="4"/>
        <v>1.4</v>
      </c>
    </row>
    <row r="25" spans="2:12" ht="14.45" customHeight="1">
      <c r="B25" s="105" t="s">
        <v>100</v>
      </c>
      <c r="C25" s="104"/>
      <c r="D25" s="103">
        <f>SUM('【断面別】自動車交通量(A断面流入)'!D25,'【断面別】自動車交通量(B断面流入)'!D25,'【断面別】自動車交通量(C断面流入)'!D25,'【断面別】自動車交通量(D断面流入)'!D25)</f>
        <v>143</v>
      </c>
      <c r="E25" s="102">
        <f>SUM('【断面別】自動車交通量(A断面流入)'!E25,'【断面別】自動車交通量(B断面流入)'!E25,'【断面別】自動車交通量(C断面流入)'!E25,'【断面別】自動車交通量(D断面流入)'!E25)</f>
        <v>24</v>
      </c>
      <c r="F25" s="102">
        <f>SUM('【断面別】自動車交通量(A断面流入)'!F25,'【断面別】自動車交通量(B断面流入)'!F25,'【断面別】自動車交通量(C断面流入)'!F25,'【断面別】自動車交通量(D断面流入)'!F25)</f>
        <v>12</v>
      </c>
      <c r="G25" s="102">
        <f>SUM('【断面別】自動車交通量(A断面流入)'!G25,'【断面別】自動車交通量(B断面流入)'!G25,'【断面別】自動車交通量(C断面流入)'!G25,'【断面別】自動車交通量(D断面流入)'!G25)</f>
        <v>4</v>
      </c>
      <c r="H25" s="102">
        <f t="shared" si="6"/>
        <v>167</v>
      </c>
      <c r="I25" s="102">
        <f t="shared" si="7"/>
        <v>16</v>
      </c>
      <c r="J25" s="102">
        <f t="shared" si="8"/>
        <v>183</v>
      </c>
      <c r="K25" s="101">
        <f t="shared" si="3"/>
        <v>8.6999999999999993</v>
      </c>
      <c r="L25" s="100">
        <f t="shared" si="4"/>
        <v>1.6</v>
      </c>
    </row>
    <row r="26" spans="2:12" ht="14.45" customHeight="1">
      <c r="B26" s="105" t="s">
        <v>99</v>
      </c>
      <c r="C26" s="104"/>
      <c r="D26" s="103">
        <f>SUM('【断面別】自動車交通量(A断面流入)'!D26,'【断面別】自動車交通量(B断面流入)'!D26,'【断面別】自動車交通量(C断面流入)'!D26,'【断面別】自動車交通量(D断面流入)'!D26)</f>
        <v>120</v>
      </c>
      <c r="E26" s="102">
        <f>SUM('【断面別】自動車交通量(A断面流入)'!E26,'【断面別】自動車交通量(B断面流入)'!E26,'【断面別】自動車交通量(C断面流入)'!E26,'【断面別】自動車交通量(D断面流入)'!E26)</f>
        <v>25</v>
      </c>
      <c r="F26" s="102">
        <f>SUM('【断面別】自動車交通量(A断面流入)'!F26,'【断面別】自動車交通量(B断面流入)'!F26,'【断面別】自動車交通量(C断面流入)'!F26,'【断面別】自動車交通量(D断面流入)'!F26)</f>
        <v>17</v>
      </c>
      <c r="G26" s="102">
        <f>SUM('【断面別】自動車交通量(A断面流入)'!G26,'【断面別】自動車交通量(B断面流入)'!G26,'【断面別】自動車交通量(C断面流入)'!G26,'【断面別】自動車交通量(D断面流入)'!G26)</f>
        <v>4</v>
      </c>
      <c r="H26" s="102">
        <f t="shared" si="6"/>
        <v>145</v>
      </c>
      <c r="I26" s="102">
        <f t="shared" si="7"/>
        <v>21</v>
      </c>
      <c r="J26" s="102">
        <f t="shared" si="8"/>
        <v>166</v>
      </c>
      <c r="K26" s="101">
        <f t="shared" si="3"/>
        <v>12.7</v>
      </c>
      <c r="L26" s="100">
        <f t="shared" si="4"/>
        <v>1.4</v>
      </c>
    </row>
    <row r="27" spans="2:12" ht="14.45" customHeight="1">
      <c r="B27" s="105" t="s">
        <v>98</v>
      </c>
      <c r="C27" s="104"/>
      <c r="D27" s="103">
        <f>SUM('【断面別】自動車交通量(A断面流入)'!D27,'【断面別】自動車交通量(B断面流入)'!D27,'【断面別】自動車交通量(C断面流入)'!D27,'【断面別】自動車交通量(D断面流入)'!D27)</f>
        <v>140</v>
      </c>
      <c r="E27" s="102">
        <f>SUM('【断面別】自動車交通量(A断面流入)'!E27,'【断面別】自動車交通量(B断面流入)'!E27,'【断面別】自動車交通量(C断面流入)'!E27,'【断面別】自動車交通量(D断面流入)'!E27)</f>
        <v>32</v>
      </c>
      <c r="F27" s="102">
        <f>SUM('【断面別】自動車交通量(A断面流入)'!F27,'【断面別】自動車交通量(B断面流入)'!F27,'【断面別】自動車交通量(C断面流入)'!F27,'【断面別】自動車交通量(D断面流入)'!F27)</f>
        <v>16</v>
      </c>
      <c r="G27" s="102">
        <f>SUM('【断面別】自動車交通量(A断面流入)'!G27,'【断面別】自動車交通量(B断面流入)'!G27,'【断面別】自動車交通量(C断面流入)'!G27,'【断面別】自動車交通量(D断面流入)'!G27)</f>
        <v>7</v>
      </c>
      <c r="H27" s="102">
        <f t="shared" si="6"/>
        <v>172</v>
      </c>
      <c r="I27" s="102">
        <f t="shared" si="7"/>
        <v>23</v>
      </c>
      <c r="J27" s="102">
        <f t="shared" si="8"/>
        <v>195</v>
      </c>
      <c r="K27" s="101">
        <f t="shared" si="3"/>
        <v>11.8</v>
      </c>
      <c r="L27" s="100">
        <f t="shared" si="4"/>
        <v>1.7</v>
      </c>
    </row>
    <row r="28" spans="2:12" ht="14.45" customHeight="1">
      <c r="B28" s="99" t="s">
        <v>245</v>
      </c>
      <c r="C28" s="98"/>
      <c r="D28" s="97">
        <f>SUM('【断面別】自動車交通量(A断面流入)'!D28,'【断面別】自動車交通量(B断面流入)'!D28,'【断面別】自動車交通量(C断面流入)'!D28,'【断面別】自動車交通量(D断面流入)'!D28)</f>
        <v>135</v>
      </c>
      <c r="E28" s="96">
        <f>SUM('【断面別】自動車交通量(A断面流入)'!E28,'【断面別】自動車交通量(B断面流入)'!E28,'【断面別】自動車交通量(C断面流入)'!E28,'【断面別】自動車交通量(D断面流入)'!E28)</f>
        <v>25</v>
      </c>
      <c r="F28" s="96">
        <f>SUM('【断面別】自動車交通量(A断面流入)'!F28,'【断面別】自動車交通量(B断面流入)'!F28,'【断面別】自動車交通量(C断面流入)'!F28,'【断面別】自動車交通量(D断面流入)'!F28)</f>
        <v>8</v>
      </c>
      <c r="G28" s="96">
        <f>SUM('【断面別】自動車交通量(A断面流入)'!G28,'【断面別】自動車交通量(B断面流入)'!G28,'【断面別】自動車交通量(C断面流入)'!G28,'【断面別】自動車交通量(D断面流入)'!G28)</f>
        <v>4</v>
      </c>
      <c r="H28" s="96">
        <f t="shared" si="6"/>
        <v>160</v>
      </c>
      <c r="I28" s="96">
        <f t="shared" si="7"/>
        <v>12</v>
      </c>
      <c r="J28" s="96">
        <f t="shared" si="8"/>
        <v>172</v>
      </c>
      <c r="K28" s="95">
        <f t="shared" si="3"/>
        <v>7</v>
      </c>
      <c r="L28" s="94">
        <f t="shared" si="4"/>
        <v>1.5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784</v>
      </c>
      <c r="E29" s="90">
        <f t="shared" si="9"/>
        <v>142</v>
      </c>
      <c r="F29" s="90">
        <f t="shared" si="9"/>
        <v>72</v>
      </c>
      <c r="G29" s="90">
        <f t="shared" si="9"/>
        <v>32</v>
      </c>
      <c r="H29" s="90">
        <f t="shared" si="9"/>
        <v>926</v>
      </c>
      <c r="I29" s="90">
        <f t="shared" si="9"/>
        <v>104</v>
      </c>
      <c r="J29" s="90">
        <f t="shared" si="9"/>
        <v>1030</v>
      </c>
      <c r="K29" s="89">
        <f t="shared" si="3"/>
        <v>10.1</v>
      </c>
      <c r="L29" s="88">
        <f t="shared" si="4"/>
        <v>9</v>
      </c>
    </row>
    <row r="30" spans="2:12" ht="14.45" customHeight="1" thickTop="1">
      <c r="B30" s="119" t="s">
        <v>244</v>
      </c>
      <c r="C30" s="118"/>
      <c r="D30" s="85">
        <f>SUM('【断面別】自動車交通量(A断面流入)'!D30,'【断面別】自動車交通量(B断面流入)'!D30,'【断面別】自動車交通量(C断面流入)'!D30,'【断面別】自動車交通量(D断面流入)'!D30)</f>
        <v>687</v>
      </c>
      <c r="E30" s="84">
        <f>SUM('【断面別】自動車交通量(A断面流入)'!E30,'【断面別】自動車交通量(B断面流入)'!E30,'【断面別】自動車交通量(C断面流入)'!E30,'【断面別】自動車交通量(D断面流入)'!E30)</f>
        <v>130</v>
      </c>
      <c r="F30" s="84">
        <f>SUM('【断面別】自動車交通量(A断面流入)'!F30,'【断面別】自動車交通量(B断面流入)'!F30,'【断面別】自動車交通量(C断面流入)'!F30,'【断面別】自動車交通量(D断面流入)'!F30)</f>
        <v>65</v>
      </c>
      <c r="G30" s="84">
        <f>SUM('【断面別】自動車交通量(A断面流入)'!G30,'【断面別】自動車交通量(B断面流入)'!G30,'【断面別】自動車交通量(C断面流入)'!G30,'【断面別】自動車交通量(D断面流入)'!G30)</f>
        <v>21</v>
      </c>
      <c r="H30" s="84">
        <f t="shared" ref="H30:H43" si="10">SUM(D30:E30)</f>
        <v>817</v>
      </c>
      <c r="I30" s="84">
        <f t="shared" ref="I30:I43" si="11">SUM(F30:G30)</f>
        <v>86</v>
      </c>
      <c r="J30" s="84">
        <f t="shared" ref="J30:J43" si="12">SUM(H30:I30)</f>
        <v>903</v>
      </c>
      <c r="K30" s="83">
        <f t="shared" si="3"/>
        <v>9.5</v>
      </c>
      <c r="L30" s="82">
        <f t="shared" si="4"/>
        <v>7.9</v>
      </c>
    </row>
    <row r="31" spans="2:12" ht="14.45" customHeight="1">
      <c r="B31" s="117" t="s">
        <v>243</v>
      </c>
      <c r="C31" s="116"/>
      <c r="D31" s="115">
        <f>SUM('【断面別】自動車交通量(A断面流入)'!D31,'【断面別】自動車交通量(B断面流入)'!D31,'【断面別】自動車交通量(C断面流入)'!D31,'【断面別】自動車交通量(D断面流入)'!D31)</f>
        <v>626</v>
      </c>
      <c r="E31" s="114">
        <f>SUM('【断面別】自動車交通量(A断面流入)'!E31,'【断面別】自動車交通量(B断面流入)'!E31,'【断面別】自動車交通量(C断面流入)'!E31,'【断面別】自動車交通量(D断面流入)'!E31)</f>
        <v>120</v>
      </c>
      <c r="F31" s="114">
        <f>SUM('【断面別】自動車交通量(A断面流入)'!F31,'【断面別】自動車交通量(B断面流入)'!F31,'【断面別】自動車交通量(C断面流入)'!F31,'【断面別】自動車交通量(D断面流入)'!F31)</f>
        <v>62</v>
      </c>
      <c r="G31" s="114">
        <f>SUM('【断面別】自動車交通量(A断面流入)'!G31,'【断面別】自動車交通量(B断面流入)'!G31,'【断面別】自動車交通量(C断面流入)'!G31,'【断面別】自動車交通量(D断面流入)'!G31)</f>
        <v>18</v>
      </c>
      <c r="H31" s="114">
        <f t="shared" si="10"/>
        <v>746</v>
      </c>
      <c r="I31" s="114">
        <f t="shared" si="11"/>
        <v>80</v>
      </c>
      <c r="J31" s="114">
        <f t="shared" si="12"/>
        <v>826</v>
      </c>
      <c r="K31" s="113">
        <f t="shared" si="3"/>
        <v>9.6999999999999993</v>
      </c>
      <c r="L31" s="112">
        <f t="shared" si="4"/>
        <v>7.2</v>
      </c>
    </row>
    <row r="32" spans="2:12" ht="14.45" customHeight="1">
      <c r="B32" s="117" t="s">
        <v>242</v>
      </c>
      <c r="C32" s="116"/>
      <c r="D32" s="115">
        <f>SUM('【断面別】自動車交通量(A断面流入)'!D32,'【断面別】自動車交通量(B断面流入)'!D32,'【断面別】自動車交通量(C断面流入)'!D32,'【断面別】自動車交通量(D断面流入)'!D32)</f>
        <v>689</v>
      </c>
      <c r="E32" s="114">
        <f>SUM('【断面別】自動車交通量(A断面流入)'!E32,'【断面別】自動車交通量(B断面流入)'!E32,'【断面別】自動車交通量(C断面流入)'!E32,'【断面別】自動車交通量(D断面流入)'!E32)</f>
        <v>154</v>
      </c>
      <c r="F32" s="114">
        <f>SUM('【断面別】自動車交通量(A断面流入)'!F32,'【断面別】自動車交通量(B断面流入)'!F32,'【断面別】自動車交通量(C断面流入)'!F32,'【断面別】自動車交通量(D断面流入)'!F32)</f>
        <v>43</v>
      </c>
      <c r="G32" s="114">
        <f>SUM('【断面別】自動車交通量(A断面流入)'!G32,'【断面別】自動車交通量(B断面流入)'!G32,'【断面別】自動車交通量(C断面流入)'!G32,'【断面別】自動車交通量(D断面流入)'!G32)</f>
        <v>15</v>
      </c>
      <c r="H32" s="114">
        <f t="shared" si="10"/>
        <v>843</v>
      </c>
      <c r="I32" s="114">
        <f t="shared" si="11"/>
        <v>58</v>
      </c>
      <c r="J32" s="114">
        <f t="shared" si="12"/>
        <v>901</v>
      </c>
      <c r="K32" s="113">
        <f t="shared" si="3"/>
        <v>6.4</v>
      </c>
      <c r="L32" s="112">
        <f t="shared" si="4"/>
        <v>7.9</v>
      </c>
    </row>
    <row r="33" spans="2:12" ht="14.45" customHeight="1">
      <c r="B33" s="117" t="s">
        <v>241</v>
      </c>
      <c r="C33" s="116"/>
      <c r="D33" s="115">
        <f>SUM('【断面別】自動車交通量(A断面流入)'!D33,'【断面別】自動車交通量(B断面流入)'!D33,'【断面別】自動車交通量(C断面流入)'!D33,'【断面別】自動車交通量(D断面流入)'!D33)</f>
        <v>684</v>
      </c>
      <c r="E33" s="114">
        <f>SUM('【断面別】自動車交通量(A断面流入)'!E33,'【断面別】自動車交通量(B断面流入)'!E33,'【断面別】自動車交通量(C断面流入)'!E33,'【断面別】自動車交通量(D断面流入)'!E33)</f>
        <v>136</v>
      </c>
      <c r="F33" s="114">
        <f>SUM('【断面別】自動車交通量(A断面流入)'!F33,'【断面別】自動車交通量(B断面流入)'!F33,'【断面別】自動車交通量(C断面流入)'!F33,'【断面別】自動車交通量(D断面流入)'!F33)</f>
        <v>43</v>
      </c>
      <c r="G33" s="114">
        <f>SUM('【断面別】自動車交通量(A断面流入)'!G33,'【断面別】自動車交通量(B断面流入)'!G33,'【断面別】自動車交通量(C断面流入)'!G33,'【断面別】自動車交通量(D断面流入)'!G33)</f>
        <v>19</v>
      </c>
      <c r="H33" s="114">
        <f t="shared" si="10"/>
        <v>820</v>
      </c>
      <c r="I33" s="114">
        <f t="shared" si="11"/>
        <v>62</v>
      </c>
      <c r="J33" s="114">
        <f t="shared" si="12"/>
        <v>882</v>
      </c>
      <c r="K33" s="113">
        <f t="shared" si="3"/>
        <v>7</v>
      </c>
      <c r="L33" s="112">
        <f t="shared" si="4"/>
        <v>7.7</v>
      </c>
    </row>
    <row r="34" spans="2:12" ht="14.45" customHeight="1">
      <c r="B34" s="117" t="s">
        <v>240</v>
      </c>
      <c r="C34" s="116"/>
      <c r="D34" s="115">
        <f>SUM('【断面別】自動車交通量(A断面流入)'!D34,'【断面別】自動車交通量(B断面流入)'!D34,'【断面別】自動車交通量(C断面流入)'!D34,'【断面別】自動車交通量(D断面流入)'!D34)</f>
        <v>679</v>
      </c>
      <c r="E34" s="114">
        <f>SUM('【断面別】自動車交通量(A断面流入)'!E34,'【断面別】自動車交通量(B断面流入)'!E34,'【断面別】自動車交通量(C断面流入)'!E34,'【断面別】自動車交通量(D断面流入)'!E34)</f>
        <v>140</v>
      </c>
      <c r="F34" s="114">
        <f>SUM('【断面別】自動車交通量(A断面流入)'!F34,'【断面別】自動車交通量(B断面流入)'!F34,'【断面別】自動車交通量(C断面流入)'!F34,'【断面別】自動車交通量(D断面流入)'!F34)</f>
        <v>51</v>
      </c>
      <c r="G34" s="114">
        <f>SUM('【断面別】自動車交通量(A断面流入)'!G34,'【断面別】自動車交通量(B断面流入)'!G34,'【断面別】自動車交通量(C断面流入)'!G34,'【断面別】自動車交通量(D断面流入)'!G34)</f>
        <v>17</v>
      </c>
      <c r="H34" s="114">
        <f t="shared" si="10"/>
        <v>819</v>
      </c>
      <c r="I34" s="114">
        <f t="shared" si="11"/>
        <v>68</v>
      </c>
      <c r="J34" s="114">
        <f t="shared" si="12"/>
        <v>887</v>
      </c>
      <c r="K34" s="113">
        <f t="shared" si="3"/>
        <v>7.7</v>
      </c>
      <c r="L34" s="112">
        <f t="shared" si="4"/>
        <v>7.7</v>
      </c>
    </row>
    <row r="35" spans="2:12" ht="14.45" customHeight="1">
      <c r="B35" s="117" t="s">
        <v>239</v>
      </c>
      <c r="C35" s="116"/>
      <c r="D35" s="115">
        <f>SUM('【断面別】自動車交通量(A断面流入)'!D35,'【断面別】自動車交通量(B断面流入)'!D35,'【断面別】自動車交通量(C断面流入)'!D35,'【断面別】自動車交通量(D断面流入)'!D35)</f>
        <v>703</v>
      </c>
      <c r="E35" s="114">
        <f>SUM('【断面別】自動車交通量(A断面流入)'!E35,'【断面別】自動車交通量(B断面流入)'!E35,'【断面別】自動車交通量(C断面流入)'!E35,'【断面別】自動車交通量(D断面流入)'!E35)</f>
        <v>139</v>
      </c>
      <c r="F35" s="114">
        <f>SUM('【断面別】自動車交通量(A断面流入)'!F35,'【断面別】自動車交通量(B断面流入)'!F35,'【断面別】自動車交通量(C断面流入)'!F35,'【断面別】自動車交通量(D断面流入)'!F35)</f>
        <v>43</v>
      </c>
      <c r="G35" s="114">
        <f>SUM('【断面別】自動車交通量(A断面流入)'!G35,'【断面別】自動車交通量(B断面流入)'!G35,'【断面別】自動車交通量(C断面流入)'!G35,'【断面別】自動車交通量(D断面流入)'!G35)</f>
        <v>21</v>
      </c>
      <c r="H35" s="114">
        <f t="shared" si="10"/>
        <v>842</v>
      </c>
      <c r="I35" s="114">
        <f t="shared" si="11"/>
        <v>64</v>
      </c>
      <c r="J35" s="114">
        <f t="shared" si="12"/>
        <v>906</v>
      </c>
      <c r="K35" s="113">
        <f t="shared" si="3"/>
        <v>7.1</v>
      </c>
      <c r="L35" s="112">
        <f t="shared" si="4"/>
        <v>7.9</v>
      </c>
    </row>
    <row r="36" spans="2:12" ht="14.45" customHeight="1">
      <c r="B36" s="117" t="s">
        <v>238</v>
      </c>
      <c r="C36" s="116"/>
      <c r="D36" s="115">
        <f>SUM('【断面別】自動車交通量(A断面流入)'!D36,'【断面別】自動車交通量(B断面流入)'!D36,'【断面別】自動車交通量(C断面流入)'!D36,'【断面別】自動車交通量(D断面流入)'!D36)</f>
        <v>750</v>
      </c>
      <c r="E36" s="114">
        <f>SUM('【断面別】自動車交通量(A断面流入)'!E36,'【断面別】自動車交通量(B断面流入)'!E36,'【断面別】自動車交通量(C断面流入)'!E36,'【断面別】自動車交通量(D断面流入)'!E36)</f>
        <v>150</v>
      </c>
      <c r="F36" s="114">
        <f>SUM('【断面別】自動車交通量(A断面流入)'!F36,'【断面別】自動車交通量(B断面流入)'!F36,'【断面別】自動車交通量(C断面流入)'!F36,'【断面別】自動車交通量(D断面流入)'!F36)</f>
        <v>39</v>
      </c>
      <c r="G36" s="114">
        <f>SUM('【断面別】自動車交通量(A断面流入)'!G36,'【断面別】自動車交通量(B断面流入)'!G36,'【断面別】自動車交通量(C断面流入)'!G36,'【断面別】自動車交通量(D断面流入)'!G36)</f>
        <v>19</v>
      </c>
      <c r="H36" s="114">
        <f t="shared" si="10"/>
        <v>900</v>
      </c>
      <c r="I36" s="114">
        <f t="shared" si="11"/>
        <v>58</v>
      </c>
      <c r="J36" s="114">
        <f t="shared" si="12"/>
        <v>958</v>
      </c>
      <c r="K36" s="113">
        <f t="shared" si="3"/>
        <v>6.1</v>
      </c>
      <c r="L36" s="112">
        <f t="shared" si="4"/>
        <v>8.4</v>
      </c>
    </row>
    <row r="37" spans="2:12" ht="14.45" customHeight="1">
      <c r="B37" s="117" t="s">
        <v>237</v>
      </c>
      <c r="C37" s="116"/>
      <c r="D37" s="115">
        <f>SUM('【断面別】自動車交通量(A断面流入)'!D37,'【断面別】自動車交通量(B断面流入)'!D37,'【断面別】自動車交通量(C断面流入)'!D37,'【断面別】自動車交通量(D断面流入)'!D37)</f>
        <v>819</v>
      </c>
      <c r="E37" s="114">
        <f>SUM('【断面別】自動車交通量(A断面流入)'!E37,'【断面別】自動車交通量(B断面流入)'!E37,'【断面別】自動車交通量(C断面流入)'!E37,'【断面別】自動車交通量(D断面流入)'!E37)</f>
        <v>163</v>
      </c>
      <c r="F37" s="114">
        <f>SUM('【断面別】自動車交通量(A断面流入)'!F37,'【断面別】自動車交通量(B断面流入)'!F37,'【断面別】自動車交通量(C断面流入)'!F37,'【断面別】自動車交通量(D断面流入)'!F37)</f>
        <v>45</v>
      </c>
      <c r="G37" s="114">
        <f>SUM('【断面別】自動車交通量(A断面流入)'!G37,'【断面別】自動車交通量(B断面流入)'!G37,'【断面別】自動車交通量(C断面流入)'!G37,'【断面別】自動車交通量(D断面流入)'!G37)</f>
        <v>22</v>
      </c>
      <c r="H37" s="114">
        <f t="shared" si="10"/>
        <v>982</v>
      </c>
      <c r="I37" s="114">
        <f t="shared" si="11"/>
        <v>67</v>
      </c>
      <c r="J37" s="114">
        <f t="shared" si="12"/>
        <v>1049</v>
      </c>
      <c r="K37" s="113">
        <f t="shared" si="3"/>
        <v>6.4</v>
      </c>
      <c r="L37" s="112">
        <f t="shared" si="4"/>
        <v>9.1</v>
      </c>
    </row>
    <row r="38" spans="2:12" ht="14.45" customHeight="1">
      <c r="B38" s="111" t="s">
        <v>87</v>
      </c>
      <c r="C38" s="110"/>
      <c r="D38" s="109">
        <f>SUM('【断面別】自動車交通量(A断面流入)'!D38,'【断面別】自動車交通量(B断面流入)'!D38,'【断面別】自動車交通量(C断面流入)'!D38,'【断面別】自動車交通量(D断面流入)'!D38)</f>
        <v>148</v>
      </c>
      <c r="E38" s="108">
        <f>SUM('【断面別】自動車交通量(A断面流入)'!E38,'【断面別】自動車交通量(B断面流入)'!E38,'【断面別】自動車交通量(C断面流入)'!E38,'【断面別】自動車交通量(D断面流入)'!E38)</f>
        <v>27</v>
      </c>
      <c r="F38" s="108">
        <f>SUM('【断面別】自動車交通量(A断面流入)'!F38,'【断面別】自動車交通量(B断面流入)'!F38,'【断面別】自動車交通量(C断面流入)'!F38,'【断面別】自動車交通量(D断面流入)'!F38)</f>
        <v>8</v>
      </c>
      <c r="G38" s="108">
        <f>SUM('【断面別】自動車交通量(A断面流入)'!G38,'【断面別】自動車交通量(B断面流入)'!G38,'【断面別】自動車交通量(C断面流入)'!G38,'【断面別】自動車交通量(D断面流入)'!G38)</f>
        <v>3</v>
      </c>
      <c r="H38" s="108">
        <f t="shared" si="10"/>
        <v>175</v>
      </c>
      <c r="I38" s="108">
        <f t="shared" si="11"/>
        <v>11</v>
      </c>
      <c r="J38" s="108">
        <f t="shared" si="12"/>
        <v>186</v>
      </c>
      <c r="K38" s="107">
        <f t="shared" si="3"/>
        <v>5.9</v>
      </c>
      <c r="L38" s="106">
        <f t="shared" si="4"/>
        <v>1.6</v>
      </c>
    </row>
    <row r="39" spans="2:12" ht="14.45" customHeight="1">
      <c r="B39" s="105" t="s">
        <v>86</v>
      </c>
      <c r="C39" s="104"/>
      <c r="D39" s="103">
        <f>SUM('【断面別】自動車交通量(A断面流入)'!D39,'【断面別】自動車交通量(B断面流入)'!D39,'【断面別】自動車交通量(C断面流入)'!D39,'【断面別】自動車交通量(D断面流入)'!D39)</f>
        <v>162</v>
      </c>
      <c r="E39" s="102">
        <f>SUM('【断面別】自動車交通量(A断面流入)'!E39,'【断面別】自動車交通量(B断面流入)'!E39,'【断面別】自動車交通量(C断面流入)'!E39,'【断面別】自動車交通量(D断面流入)'!E39)</f>
        <v>27</v>
      </c>
      <c r="F39" s="102">
        <f>SUM('【断面別】自動車交通量(A断面流入)'!F39,'【断面別】自動車交通量(B断面流入)'!F39,'【断面別】自動車交通量(C断面流入)'!F39,'【断面別】自動車交通量(D断面流入)'!F39)</f>
        <v>9</v>
      </c>
      <c r="G39" s="102">
        <f>SUM('【断面別】自動車交通量(A断面流入)'!G39,'【断面別】自動車交通量(B断面流入)'!G39,'【断面別】自動車交通量(C断面流入)'!G39,'【断面別】自動車交通量(D断面流入)'!G39)</f>
        <v>1</v>
      </c>
      <c r="H39" s="102">
        <f t="shared" si="10"/>
        <v>189</v>
      </c>
      <c r="I39" s="102">
        <f t="shared" si="11"/>
        <v>10</v>
      </c>
      <c r="J39" s="102">
        <f t="shared" si="12"/>
        <v>199</v>
      </c>
      <c r="K39" s="101">
        <f t="shared" si="3"/>
        <v>5</v>
      </c>
      <c r="L39" s="100">
        <f t="shared" si="4"/>
        <v>1.7</v>
      </c>
    </row>
    <row r="40" spans="2:12" ht="14.45" customHeight="1">
      <c r="B40" s="105" t="s">
        <v>85</v>
      </c>
      <c r="C40" s="104"/>
      <c r="D40" s="103">
        <f>SUM('【断面別】自動車交通量(A断面流入)'!D40,'【断面別】自動車交通量(B断面流入)'!D40,'【断面別】自動車交通量(C断面流入)'!D40,'【断面別】自動車交通量(D断面流入)'!D40)</f>
        <v>168</v>
      </c>
      <c r="E40" s="102">
        <f>SUM('【断面別】自動車交通量(A断面流入)'!E40,'【断面別】自動車交通量(B断面流入)'!E40,'【断面別】自動車交通量(C断面流入)'!E40,'【断面別】自動車交通量(D断面流入)'!E40)</f>
        <v>23</v>
      </c>
      <c r="F40" s="102">
        <f>SUM('【断面別】自動車交通量(A断面流入)'!F40,'【断面別】自動車交通量(B断面流入)'!F40,'【断面別】自動車交通量(C断面流入)'!F40,'【断面別】自動車交通量(D断面流入)'!F40)</f>
        <v>10</v>
      </c>
      <c r="G40" s="102">
        <f>SUM('【断面別】自動車交通量(A断面流入)'!G40,'【断面別】自動車交通量(B断面流入)'!G40,'【断面別】自動車交通量(C断面流入)'!G40,'【断面別】自動車交通量(D断面流入)'!G40)</f>
        <v>5</v>
      </c>
      <c r="H40" s="102">
        <f t="shared" si="10"/>
        <v>191</v>
      </c>
      <c r="I40" s="102">
        <f t="shared" si="11"/>
        <v>15</v>
      </c>
      <c r="J40" s="102">
        <f t="shared" si="12"/>
        <v>206</v>
      </c>
      <c r="K40" s="101">
        <f t="shared" si="3"/>
        <v>7.3</v>
      </c>
      <c r="L40" s="100">
        <f t="shared" si="4"/>
        <v>1.8</v>
      </c>
    </row>
    <row r="41" spans="2:12" ht="14.45" customHeight="1">
      <c r="B41" s="105" t="s">
        <v>84</v>
      </c>
      <c r="C41" s="104"/>
      <c r="D41" s="103">
        <f>SUM('【断面別】自動車交通量(A断面流入)'!D41,'【断面別】自動車交通量(B断面流入)'!D41,'【断面別】自動車交通量(C断面流入)'!D41,'【断面別】自動車交通量(D断面流入)'!D41)</f>
        <v>158</v>
      </c>
      <c r="E41" s="102">
        <f>SUM('【断面別】自動車交通量(A断面流入)'!E41,'【断面別】自動車交通量(B断面流入)'!E41,'【断面別】自動車交通量(C断面流入)'!E41,'【断面別】自動車交通量(D断面流入)'!E41)</f>
        <v>23</v>
      </c>
      <c r="F41" s="102">
        <f>SUM('【断面別】自動車交通量(A断面流入)'!F41,'【断面別】自動車交通量(B断面流入)'!F41,'【断面別】自動車交通量(C断面流入)'!F41,'【断面別】自動車交通量(D断面流入)'!F41)</f>
        <v>4</v>
      </c>
      <c r="G41" s="102">
        <f>SUM('【断面別】自動車交通量(A断面流入)'!G41,'【断面別】自動車交通量(B断面流入)'!G41,'【断面別】自動車交通量(C断面流入)'!G41,'【断面別】自動車交通量(D断面流入)'!G41)</f>
        <v>3</v>
      </c>
      <c r="H41" s="102">
        <f t="shared" si="10"/>
        <v>181</v>
      </c>
      <c r="I41" s="102">
        <f t="shared" si="11"/>
        <v>7</v>
      </c>
      <c r="J41" s="102">
        <f t="shared" si="12"/>
        <v>188</v>
      </c>
      <c r="K41" s="101">
        <f t="shared" si="3"/>
        <v>3.7</v>
      </c>
      <c r="L41" s="100">
        <f t="shared" si="4"/>
        <v>1.6</v>
      </c>
    </row>
    <row r="42" spans="2:12" ht="14.45" customHeight="1">
      <c r="B42" s="105" t="s">
        <v>83</v>
      </c>
      <c r="C42" s="104"/>
      <c r="D42" s="103">
        <f>SUM('【断面別】自動車交通量(A断面流入)'!D42,'【断面別】自動車交通量(B断面流入)'!D42,'【断面別】自動車交通量(C断面流入)'!D42,'【断面別】自動車交通量(D断面流入)'!D42)</f>
        <v>179</v>
      </c>
      <c r="E42" s="102">
        <f>SUM('【断面別】自動車交通量(A断面流入)'!E42,'【断面別】自動車交通量(B断面流入)'!E42,'【断面別】自動車交通量(C断面流入)'!E42,'【断面別】自動車交通量(D断面流入)'!E42)</f>
        <v>30</v>
      </c>
      <c r="F42" s="102">
        <f>SUM('【断面別】自動車交通量(A断面流入)'!F42,'【断面別】自動車交通量(B断面流入)'!F42,'【断面別】自動車交通量(C断面流入)'!F42,'【断面別】自動車交通量(D断面流入)'!F42)</f>
        <v>7</v>
      </c>
      <c r="G42" s="102">
        <f>SUM('【断面別】自動車交通量(A断面流入)'!G42,'【断面別】自動車交通量(B断面流入)'!G42,'【断面別】自動車交通量(C断面流入)'!G42,'【断面別】自動車交通量(D断面流入)'!G42)</f>
        <v>3</v>
      </c>
      <c r="H42" s="102">
        <f t="shared" si="10"/>
        <v>209</v>
      </c>
      <c r="I42" s="102">
        <f t="shared" si="11"/>
        <v>10</v>
      </c>
      <c r="J42" s="102">
        <f t="shared" si="12"/>
        <v>219</v>
      </c>
      <c r="K42" s="101">
        <f t="shared" si="3"/>
        <v>4.5999999999999996</v>
      </c>
      <c r="L42" s="100">
        <f t="shared" si="4"/>
        <v>1.9</v>
      </c>
    </row>
    <row r="43" spans="2:12" ht="14.45" customHeight="1">
      <c r="B43" s="99" t="s">
        <v>236</v>
      </c>
      <c r="C43" s="98"/>
      <c r="D43" s="97">
        <f>SUM('【断面別】自動車交通量(A断面流入)'!D43,'【断面別】自動車交通量(B断面流入)'!D43,'【断面別】自動車交通量(C断面流入)'!D43,'【断面別】自動車交通量(D断面流入)'!D43)</f>
        <v>121</v>
      </c>
      <c r="E43" s="96">
        <f>SUM('【断面別】自動車交通量(A断面流入)'!E43,'【断面別】自動車交通量(B断面流入)'!E43,'【断面別】自動車交通量(C断面流入)'!E43,'【断面別】自動車交通量(D断面流入)'!E43)</f>
        <v>17</v>
      </c>
      <c r="F43" s="96">
        <f>SUM('【断面別】自動車交通量(A断面流入)'!F43,'【断面別】自動車交通量(B断面流入)'!F43,'【断面別】自動車交通量(C断面流入)'!F43,'【断面別】自動車交通量(D断面流入)'!F43)</f>
        <v>4</v>
      </c>
      <c r="G43" s="96">
        <f>SUM('【断面別】自動車交通量(A断面流入)'!G43,'【断面別】自動車交通量(B断面流入)'!G43,'【断面別】自動車交通量(C断面流入)'!G43,'【断面別】自動車交通量(D断面流入)'!G43)</f>
        <v>4</v>
      </c>
      <c r="H43" s="96">
        <f t="shared" si="10"/>
        <v>138</v>
      </c>
      <c r="I43" s="96">
        <f t="shared" si="11"/>
        <v>8</v>
      </c>
      <c r="J43" s="96">
        <f t="shared" si="12"/>
        <v>146</v>
      </c>
      <c r="K43" s="95">
        <f t="shared" si="3"/>
        <v>5.5</v>
      </c>
      <c r="L43" s="94">
        <f t="shared" si="4"/>
        <v>1.3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936</v>
      </c>
      <c r="E44" s="90">
        <f t="shared" si="13"/>
        <v>147</v>
      </c>
      <c r="F44" s="90">
        <f t="shared" si="13"/>
        <v>42</v>
      </c>
      <c r="G44" s="90">
        <f t="shared" si="13"/>
        <v>19</v>
      </c>
      <c r="H44" s="90">
        <f t="shared" si="13"/>
        <v>1083</v>
      </c>
      <c r="I44" s="90">
        <f t="shared" si="13"/>
        <v>61</v>
      </c>
      <c r="J44" s="90">
        <f t="shared" si="13"/>
        <v>1144</v>
      </c>
      <c r="K44" s="89">
        <f t="shared" si="3"/>
        <v>5.3</v>
      </c>
      <c r="L44" s="88">
        <f t="shared" si="4"/>
        <v>10</v>
      </c>
    </row>
    <row r="45" spans="2:12" ht="14.45" customHeight="1" thickTop="1">
      <c r="B45" s="111" t="s">
        <v>80</v>
      </c>
      <c r="C45" s="110"/>
      <c r="D45" s="109">
        <f>SUM('【断面別】自動車交通量(A断面流入)'!D45,'【断面別】自動車交通量(B断面流入)'!D45,'【断面別】自動車交通量(C断面流入)'!D45,'【断面別】自動車交通量(D断面流入)'!D45)</f>
        <v>185</v>
      </c>
      <c r="E45" s="108">
        <f>SUM('【断面別】自動車交通量(A断面流入)'!E45,'【断面別】自動車交通量(B断面流入)'!E45,'【断面別】自動車交通量(C断面流入)'!E45,'【断面別】自動車交通量(D断面流入)'!E45)</f>
        <v>17</v>
      </c>
      <c r="F45" s="108">
        <f>SUM('【断面別】自動車交通量(A断面流入)'!F45,'【断面別】自動車交通量(B断面流入)'!F45,'【断面別】自動車交通量(C断面流入)'!F45,'【断面別】自動車交通量(D断面流入)'!F45)</f>
        <v>5</v>
      </c>
      <c r="G45" s="108">
        <f>SUM('【断面別】自動車交通量(A断面流入)'!G45,'【断面別】自動車交通量(B断面流入)'!G45,'【断面別】自動車交通量(C断面流入)'!G45,'【断面別】自動車交通量(D断面流入)'!G45)</f>
        <v>3</v>
      </c>
      <c r="H45" s="108">
        <f t="shared" ref="H45:H50" si="14">SUM(D45:E45)</f>
        <v>202</v>
      </c>
      <c r="I45" s="108">
        <f t="shared" ref="I45:I50" si="15">SUM(F45:G45)</f>
        <v>8</v>
      </c>
      <c r="J45" s="108">
        <f t="shared" ref="J45:J50" si="16">SUM(H45:I45)</f>
        <v>210</v>
      </c>
      <c r="K45" s="107">
        <f t="shared" si="3"/>
        <v>3.8</v>
      </c>
      <c r="L45" s="106">
        <f t="shared" si="4"/>
        <v>1.8</v>
      </c>
    </row>
    <row r="46" spans="2:12" ht="14.45" customHeight="1">
      <c r="B46" s="105" t="s">
        <v>79</v>
      </c>
      <c r="C46" s="104"/>
      <c r="D46" s="103">
        <f>SUM('【断面別】自動車交通量(A断面流入)'!D46,'【断面別】自動車交通量(B断面流入)'!D46,'【断面別】自動車交通量(C断面流入)'!D46,'【断面別】自動車交通量(D断面流入)'!D46)</f>
        <v>124</v>
      </c>
      <c r="E46" s="102">
        <f>SUM('【断面別】自動車交通量(A断面流入)'!E46,'【断面別】自動車交通量(B断面流入)'!E46,'【断面別】自動車交通量(C断面流入)'!E46,'【断面別】自動車交通量(D断面流入)'!E46)</f>
        <v>26</v>
      </c>
      <c r="F46" s="102">
        <f>SUM('【断面別】自動車交通量(A断面流入)'!F46,'【断面別】自動車交通量(B断面流入)'!F46,'【断面別】自動車交通量(C断面流入)'!F46,'【断面別】自動車交通量(D断面流入)'!F46)</f>
        <v>3</v>
      </c>
      <c r="G46" s="102">
        <f>SUM('【断面別】自動車交通量(A断面流入)'!G46,'【断面別】自動車交通量(B断面流入)'!G46,'【断面別】自動車交通量(C断面流入)'!G46,'【断面別】自動車交通量(D断面流入)'!G46)</f>
        <v>4</v>
      </c>
      <c r="H46" s="102">
        <f t="shared" si="14"/>
        <v>150</v>
      </c>
      <c r="I46" s="102">
        <f t="shared" si="15"/>
        <v>7</v>
      </c>
      <c r="J46" s="102">
        <f t="shared" si="16"/>
        <v>157</v>
      </c>
      <c r="K46" s="101">
        <f t="shared" si="3"/>
        <v>4.5</v>
      </c>
      <c r="L46" s="100">
        <f t="shared" si="4"/>
        <v>1.4</v>
      </c>
    </row>
    <row r="47" spans="2:12" ht="14.45" customHeight="1">
      <c r="B47" s="105" t="s">
        <v>78</v>
      </c>
      <c r="C47" s="104"/>
      <c r="D47" s="103">
        <f>SUM('【断面別】自動車交通量(A断面流入)'!D47,'【断面別】自動車交通量(B断面流入)'!D47,'【断面別】自動車交通量(C断面流入)'!D47,'【断面別】自動車交通量(D断面流入)'!D47)</f>
        <v>157</v>
      </c>
      <c r="E47" s="102">
        <f>SUM('【断面別】自動車交通量(A断面流入)'!E47,'【断面別】自動車交通量(B断面流入)'!E47,'【断面別】自動車交通量(C断面流入)'!E47,'【断面別】自動車交通量(D断面流入)'!E47)</f>
        <v>14</v>
      </c>
      <c r="F47" s="102">
        <f>SUM('【断面別】自動車交通量(A断面流入)'!F47,'【断面別】自動車交通量(B断面流入)'!F47,'【断面別】自動車交通量(C断面流入)'!F47,'【断面別】自動車交通量(D断面流入)'!F47)</f>
        <v>4</v>
      </c>
      <c r="G47" s="102">
        <f>SUM('【断面別】自動車交通量(A断面流入)'!G47,'【断面別】自動車交通量(B断面流入)'!G47,'【断面別】自動車交通量(C断面流入)'!G47,'【断面別】自動車交通量(D断面流入)'!G47)</f>
        <v>2</v>
      </c>
      <c r="H47" s="102">
        <f t="shared" si="14"/>
        <v>171</v>
      </c>
      <c r="I47" s="102">
        <f t="shared" si="15"/>
        <v>6</v>
      </c>
      <c r="J47" s="102">
        <f t="shared" si="16"/>
        <v>177</v>
      </c>
      <c r="K47" s="101">
        <f t="shared" si="3"/>
        <v>3.4</v>
      </c>
      <c r="L47" s="100">
        <f t="shared" si="4"/>
        <v>1.5</v>
      </c>
    </row>
    <row r="48" spans="2:12" ht="14.45" customHeight="1">
      <c r="B48" s="105" t="s">
        <v>77</v>
      </c>
      <c r="C48" s="104"/>
      <c r="D48" s="103">
        <f>SUM('【断面別】自動車交通量(A断面流入)'!D48,'【断面別】自動車交通量(B断面流入)'!D48,'【断面別】自動車交通量(C断面流入)'!D48,'【断面別】自動車交通量(D断面流入)'!D48)</f>
        <v>145</v>
      </c>
      <c r="E48" s="102">
        <f>SUM('【断面別】自動車交通量(A断面流入)'!E48,'【断面別】自動車交通量(B断面流入)'!E48,'【断面別】自動車交通量(C断面流入)'!E48,'【断面別】自動車交通量(D断面流入)'!E48)</f>
        <v>32</v>
      </c>
      <c r="F48" s="102">
        <f>SUM('【断面別】自動車交通量(A断面流入)'!F48,'【断面別】自動車交通量(B断面流入)'!F48,'【断面別】自動車交通量(C断面流入)'!F48,'【断面別】自動車交通量(D断面流入)'!F48)</f>
        <v>3</v>
      </c>
      <c r="G48" s="102">
        <f>SUM('【断面別】自動車交通量(A断面流入)'!G48,'【断面別】自動車交通量(B断面流入)'!G48,'【断面別】自動車交通量(C断面流入)'!G48,'【断面別】自動車交通量(D断面流入)'!G48)</f>
        <v>4</v>
      </c>
      <c r="H48" s="102">
        <f t="shared" si="14"/>
        <v>177</v>
      </c>
      <c r="I48" s="102">
        <f t="shared" si="15"/>
        <v>7</v>
      </c>
      <c r="J48" s="102">
        <f t="shared" si="16"/>
        <v>184</v>
      </c>
      <c r="K48" s="101">
        <f t="shared" si="3"/>
        <v>3.8</v>
      </c>
      <c r="L48" s="100">
        <f t="shared" si="4"/>
        <v>1.6</v>
      </c>
    </row>
    <row r="49" spans="2:13" ht="14.45" customHeight="1">
      <c r="B49" s="105" t="s">
        <v>76</v>
      </c>
      <c r="C49" s="104"/>
      <c r="D49" s="103">
        <f>SUM('【断面別】自動車交通量(A断面流入)'!D49,'【断面別】自動車交通量(B断面流入)'!D49,'【断面別】自動車交通量(C断面流入)'!D49,'【断面別】自動車交通量(D断面流入)'!D49)</f>
        <v>133</v>
      </c>
      <c r="E49" s="102">
        <f>SUM('【断面別】自動車交通量(A断面流入)'!E49,'【断面別】自動車交通量(B断面流入)'!E49,'【断面別】自動車交通量(C断面流入)'!E49,'【断面別】自動車交通量(D断面流入)'!E49)</f>
        <v>21</v>
      </c>
      <c r="F49" s="102">
        <f>SUM('【断面別】自動車交通量(A断面流入)'!F49,'【断面別】自動車交通量(B断面流入)'!F49,'【断面別】自動車交通量(C断面流入)'!F49,'【断面別】自動車交通量(D断面流入)'!F49)</f>
        <v>5</v>
      </c>
      <c r="G49" s="102">
        <f>SUM('【断面別】自動車交通量(A断面流入)'!G49,'【断面別】自動車交通量(B断面流入)'!G49,'【断面別】自動車交通量(C断面流入)'!G49,'【断面別】自動車交通量(D断面流入)'!G49)</f>
        <v>5</v>
      </c>
      <c r="H49" s="102">
        <f t="shared" si="14"/>
        <v>154</v>
      </c>
      <c r="I49" s="102">
        <f t="shared" si="15"/>
        <v>10</v>
      </c>
      <c r="J49" s="102">
        <f t="shared" si="16"/>
        <v>164</v>
      </c>
      <c r="K49" s="101">
        <f t="shared" si="3"/>
        <v>6.1</v>
      </c>
      <c r="L49" s="100">
        <f t="shared" si="4"/>
        <v>1.4</v>
      </c>
    </row>
    <row r="50" spans="2:13" ht="14.45" customHeight="1">
      <c r="B50" s="99" t="s">
        <v>235</v>
      </c>
      <c r="C50" s="98"/>
      <c r="D50" s="97">
        <f>SUM('【断面別】自動車交通量(A断面流入)'!D50,'【断面別】自動車交通量(B断面流入)'!D50,'【断面別】自動車交通量(C断面流入)'!D50,'【断面別】自動車交通量(D断面流入)'!D50)</f>
        <v>146</v>
      </c>
      <c r="E50" s="96">
        <f>SUM('【断面別】自動車交通量(A断面流入)'!E50,'【断面別】自動車交通量(B断面流入)'!E50,'【断面別】自動車交通量(C断面流入)'!E50,'【断面別】自動車交通量(D断面流入)'!E50)</f>
        <v>16</v>
      </c>
      <c r="F50" s="96">
        <f>SUM('【断面別】自動車交通量(A断面流入)'!F50,'【断面別】自動車交通量(B断面流入)'!F50,'【断面別】自動車交通量(C断面流入)'!F50,'【断面別】自動車交通量(D断面流入)'!F50)</f>
        <v>2</v>
      </c>
      <c r="G50" s="96">
        <f>SUM('【断面別】自動車交通量(A断面流入)'!G50,'【断面別】自動車交通量(B断面流入)'!G50,'【断面別】自動車交通量(C断面流入)'!G50,'【断面別】自動車交通量(D断面流入)'!G50)</f>
        <v>3</v>
      </c>
      <c r="H50" s="96">
        <f t="shared" si="14"/>
        <v>162</v>
      </c>
      <c r="I50" s="96">
        <f t="shared" si="15"/>
        <v>5</v>
      </c>
      <c r="J50" s="96">
        <f t="shared" si="16"/>
        <v>167</v>
      </c>
      <c r="K50" s="95">
        <f t="shared" si="3"/>
        <v>3</v>
      </c>
      <c r="L50" s="94">
        <f t="shared" si="4"/>
        <v>1.5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890</v>
      </c>
      <c r="E51" s="90">
        <f t="shared" si="17"/>
        <v>126</v>
      </c>
      <c r="F51" s="90">
        <f t="shared" si="17"/>
        <v>22</v>
      </c>
      <c r="G51" s="90">
        <f t="shared" si="17"/>
        <v>21</v>
      </c>
      <c r="H51" s="90">
        <f t="shared" si="17"/>
        <v>1016</v>
      </c>
      <c r="I51" s="90">
        <f t="shared" si="17"/>
        <v>43</v>
      </c>
      <c r="J51" s="90">
        <f t="shared" si="17"/>
        <v>1059</v>
      </c>
      <c r="K51" s="89">
        <f t="shared" si="3"/>
        <v>4.0999999999999996</v>
      </c>
      <c r="L51" s="88">
        <f t="shared" si="4"/>
        <v>9.1999999999999993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9020</v>
      </c>
      <c r="E52" s="84">
        <f t="shared" si="18"/>
        <v>1627</v>
      </c>
      <c r="F52" s="84">
        <f t="shared" si="18"/>
        <v>574</v>
      </c>
      <c r="G52" s="84">
        <f t="shared" si="18"/>
        <v>249</v>
      </c>
      <c r="H52" s="84">
        <f t="shared" si="18"/>
        <v>10647</v>
      </c>
      <c r="I52" s="84">
        <f t="shared" si="18"/>
        <v>823</v>
      </c>
      <c r="J52" s="84">
        <f t="shared" si="18"/>
        <v>11470</v>
      </c>
      <c r="K52" s="83">
        <f t="shared" si="3"/>
        <v>7.2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191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189</v>
      </c>
      <c r="C16" s="110"/>
      <c r="D16" s="109">
        <f>SUM('【方向別】自動車交通量(4)'!D16,'【方向別】自動車交通量(8)'!D16,'【方向別】自動車交通量(12)'!D16)</f>
        <v>21</v>
      </c>
      <c r="E16" s="108">
        <f>SUM('【方向別】自動車交通量(4)'!E16,'【方向別】自動車交通量(8)'!E16,'【方向別】自動車交通量(12)'!E16)</f>
        <v>1</v>
      </c>
      <c r="F16" s="108">
        <f>SUM('【方向別】自動車交通量(4)'!F16,'【方向別】自動車交通量(8)'!F16,'【方向別】自動車交通量(12)'!F16)</f>
        <v>0</v>
      </c>
      <c r="G16" s="108">
        <f>SUM('【方向別】自動車交通量(4)'!G16,'【方向別】自動車交通量(8)'!G16,'【方向別】自動車交通量(12)'!G16)</f>
        <v>0</v>
      </c>
      <c r="H16" s="108">
        <f t="shared" ref="H16:H21" si="0">SUM(D16:E16)</f>
        <v>22</v>
      </c>
      <c r="I16" s="108">
        <f t="shared" ref="I16:I21" si="1">SUM(F16:G16)</f>
        <v>0</v>
      </c>
      <c r="J16" s="108">
        <f t="shared" ref="J16:J21" si="2">SUM(H16:I16)</f>
        <v>22</v>
      </c>
      <c r="K16" s="107">
        <f t="shared" ref="K16:K52" si="3">IF(J16=0,0,ROUND(I16/J16*100,1))</f>
        <v>0</v>
      </c>
      <c r="L16" s="106">
        <f t="shared" ref="L16:L52" si="4">IF(J16=0,0,ROUND(J16/$J$52*100,1))</f>
        <v>1.3</v>
      </c>
    </row>
    <row r="17" spans="2:12" ht="14.45" customHeight="1">
      <c r="B17" s="105" t="s">
        <v>188</v>
      </c>
      <c r="C17" s="104"/>
      <c r="D17" s="103">
        <f>SUM('【方向別】自動車交通量(4)'!D17,'【方向別】自動車交通量(8)'!D17,'【方向別】自動車交通量(12)'!D17)</f>
        <v>28</v>
      </c>
      <c r="E17" s="102">
        <f>SUM('【方向別】自動車交通量(4)'!E17,'【方向別】自動車交通量(8)'!E17,'【方向別】自動車交通量(12)'!E17)</f>
        <v>2</v>
      </c>
      <c r="F17" s="102">
        <f>SUM('【方向別】自動車交通量(4)'!F17,'【方向別】自動車交通量(8)'!F17,'【方向別】自動車交通量(12)'!F17)</f>
        <v>1</v>
      </c>
      <c r="G17" s="102">
        <f>SUM('【方向別】自動車交通量(4)'!G17,'【方向別】自動車交通量(8)'!G17,'【方向別】自動車交通量(12)'!G17)</f>
        <v>0</v>
      </c>
      <c r="H17" s="102">
        <f t="shared" si="0"/>
        <v>30</v>
      </c>
      <c r="I17" s="102">
        <f t="shared" si="1"/>
        <v>1</v>
      </c>
      <c r="J17" s="102">
        <f t="shared" si="2"/>
        <v>31</v>
      </c>
      <c r="K17" s="101">
        <f t="shared" si="3"/>
        <v>3.2</v>
      </c>
      <c r="L17" s="100">
        <f t="shared" si="4"/>
        <v>1.8</v>
      </c>
    </row>
    <row r="18" spans="2:12" ht="14.45" customHeight="1">
      <c r="B18" s="105" t="s">
        <v>187</v>
      </c>
      <c r="C18" s="104"/>
      <c r="D18" s="103">
        <f>SUM('【方向別】自動車交通量(4)'!D18,'【方向別】自動車交通量(8)'!D18,'【方向別】自動車交通量(12)'!D18)</f>
        <v>24</v>
      </c>
      <c r="E18" s="102">
        <f>SUM('【方向別】自動車交通量(4)'!E18,'【方向別】自動車交通量(8)'!E18,'【方向別】自動車交通量(12)'!E18)</f>
        <v>0</v>
      </c>
      <c r="F18" s="102">
        <f>SUM('【方向別】自動車交通量(4)'!F18,'【方向別】自動車交通量(8)'!F18,'【方向別】自動車交通量(12)'!F18)</f>
        <v>1</v>
      </c>
      <c r="G18" s="102">
        <f>SUM('【方向別】自動車交通量(4)'!G18,'【方向別】自動車交通量(8)'!G18,'【方向別】自動車交通量(12)'!G18)</f>
        <v>0</v>
      </c>
      <c r="H18" s="102">
        <f t="shared" si="0"/>
        <v>24</v>
      </c>
      <c r="I18" s="102">
        <f t="shared" si="1"/>
        <v>1</v>
      </c>
      <c r="J18" s="102">
        <f t="shared" si="2"/>
        <v>25</v>
      </c>
      <c r="K18" s="101">
        <f t="shared" si="3"/>
        <v>4</v>
      </c>
      <c r="L18" s="100">
        <f t="shared" si="4"/>
        <v>1.5</v>
      </c>
    </row>
    <row r="19" spans="2:12" ht="14.45" customHeight="1">
      <c r="B19" s="105" t="s">
        <v>186</v>
      </c>
      <c r="C19" s="104"/>
      <c r="D19" s="103">
        <f>SUM('【方向別】自動車交通量(4)'!D19,'【方向別】自動車交通量(8)'!D19,'【方向別】自動車交通量(12)'!D19)</f>
        <v>26</v>
      </c>
      <c r="E19" s="102">
        <f>SUM('【方向別】自動車交通量(4)'!E19,'【方向別】自動車交通量(8)'!E19,'【方向別】自動車交通量(12)'!E19)</f>
        <v>4</v>
      </c>
      <c r="F19" s="102">
        <f>SUM('【方向別】自動車交通量(4)'!F19,'【方向別】自動車交通量(8)'!F19,'【方向別】自動車交通量(12)'!F19)</f>
        <v>0</v>
      </c>
      <c r="G19" s="102">
        <f>SUM('【方向別】自動車交通量(4)'!G19,'【方向別】自動車交通量(8)'!G19,'【方向別】自動車交通量(12)'!G19)</f>
        <v>0</v>
      </c>
      <c r="H19" s="102">
        <f t="shared" si="0"/>
        <v>30</v>
      </c>
      <c r="I19" s="102">
        <f t="shared" si="1"/>
        <v>0</v>
      </c>
      <c r="J19" s="102">
        <f t="shared" si="2"/>
        <v>30</v>
      </c>
      <c r="K19" s="101">
        <f t="shared" si="3"/>
        <v>0</v>
      </c>
      <c r="L19" s="100">
        <f t="shared" si="4"/>
        <v>1.8</v>
      </c>
    </row>
    <row r="20" spans="2:12" ht="14.45" customHeight="1">
      <c r="B20" s="105" t="s">
        <v>185</v>
      </c>
      <c r="C20" s="104"/>
      <c r="D20" s="103">
        <f>SUM('【方向別】自動車交通量(4)'!D20,'【方向別】自動車交通量(8)'!D20,'【方向別】自動車交通量(12)'!D20)</f>
        <v>24</v>
      </c>
      <c r="E20" s="102">
        <f>SUM('【方向別】自動車交通量(4)'!E20,'【方向別】自動車交通量(8)'!E20,'【方向別】自動車交通量(12)'!E20)</f>
        <v>4</v>
      </c>
      <c r="F20" s="102">
        <f>SUM('【方向別】自動車交通量(4)'!F20,'【方向別】自動車交通量(8)'!F20,'【方向別】自動車交通量(12)'!F20)</f>
        <v>1</v>
      </c>
      <c r="G20" s="102">
        <f>SUM('【方向別】自動車交通量(4)'!G20,'【方向別】自動車交通量(8)'!G20,'【方向別】自動車交通量(12)'!G20)</f>
        <v>1</v>
      </c>
      <c r="H20" s="102">
        <f t="shared" si="0"/>
        <v>28</v>
      </c>
      <c r="I20" s="102">
        <f t="shared" si="1"/>
        <v>2</v>
      </c>
      <c r="J20" s="102">
        <f t="shared" si="2"/>
        <v>30</v>
      </c>
      <c r="K20" s="101">
        <f t="shared" si="3"/>
        <v>6.7</v>
      </c>
      <c r="L20" s="100">
        <f t="shared" si="4"/>
        <v>1.8</v>
      </c>
    </row>
    <row r="21" spans="2:12" ht="14.45" customHeight="1">
      <c r="B21" s="99" t="s">
        <v>184</v>
      </c>
      <c r="C21" s="98"/>
      <c r="D21" s="97">
        <f>SUM('【方向別】自動車交通量(4)'!D21,'【方向別】自動車交通量(8)'!D21,'【方向別】自動車交通量(12)'!D21)</f>
        <v>12</v>
      </c>
      <c r="E21" s="96">
        <f>SUM('【方向別】自動車交通量(4)'!E21,'【方向別】自動車交通量(8)'!E21,'【方向別】自動車交通量(12)'!E21)</f>
        <v>2</v>
      </c>
      <c r="F21" s="96">
        <f>SUM('【方向別】自動車交通量(4)'!F21,'【方向別】自動車交通量(8)'!F21,'【方向別】自動車交通量(12)'!F21)</f>
        <v>2</v>
      </c>
      <c r="G21" s="96">
        <f>SUM('【方向別】自動車交通量(4)'!G21,'【方向別】自動車交通量(8)'!G21,'【方向別】自動車交通量(12)'!G21)</f>
        <v>1</v>
      </c>
      <c r="H21" s="96">
        <f t="shared" si="0"/>
        <v>14</v>
      </c>
      <c r="I21" s="96">
        <f t="shared" si="1"/>
        <v>3</v>
      </c>
      <c r="J21" s="96">
        <f t="shared" si="2"/>
        <v>17</v>
      </c>
      <c r="K21" s="95">
        <f t="shared" si="3"/>
        <v>17.600000000000001</v>
      </c>
      <c r="L21" s="94">
        <f t="shared" si="4"/>
        <v>1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135</v>
      </c>
      <c r="E22" s="90">
        <f t="shared" si="5"/>
        <v>13</v>
      </c>
      <c r="F22" s="90">
        <f t="shared" si="5"/>
        <v>5</v>
      </c>
      <c r="G22" s="90">
        <f t="shared" si="5"/>
        <v>2</v>
      </c>
      <c r="H22" s="90">
        <f t="shared" si="5"/>
        <v>148</v>
      </c>
      <c r="I22" s="90">
        <f t="shared" si="5"/>
        <v>7</v>
      </c>
      <c r="J22" s="90">
        <f t="shared" si="5"/>
        <v>155</v>
      </c>
      <c r="K22" s="89">
        <f t="shared" si="3"/>
        <v>4.5</v>
      </c>
      <c r="L22" s="88">
        <f t="shared" si="4"/>
        <v>9.1999999999999993</v>
      </c>
    </row>
    <row r="23" spans="2:12" ht="14.45" customHeight="1" thickTop="1">
      <c r="B23" s="111" t="s">
        <v>102</v>
      </c>
      <c r="C23" s="110"/>
      <c r="D23" s="109">
        <f>SUM('【方向別】自動車交通量(4)'!D23,'【方向別】自動車交通量(8)'!D23,'【方向別】自動車交通量(12)'!D23)</f>
        <v>25</v>
      </c>
      <c r="E23" s="108">
        <f>SUM('【方向別】自動車交通量(4)'!E23,'【方向別】自動車交通量(8)'!E23,'【方向別】自動車交通量(12)'!E23)</f>
        <v>3</v>
      </c>
      <c r="F23" s="108">
        <f>SUM('【方向別】自動車交通量(4)'!F23,'【方向別】自動車交通量(8)'!F23,'【方向別】自動車交通量(12)'!F23)</f>
        <v>2</v>
      </c>
      <c r="G23" s="108">
        <f>SUM('【方向別】自動車交通量(4)'!G23,'【方向別】自動車交通量(8)'!G23,'【方向別】自動車交通量(12)'!G23)</f>
        <v>0</v>
      </c>
      <c r="H23" s="108">
        <f t="shared" ref="H23:H28" si="6">SUM(D23:E23)</f>
        <v>28</v>
      </c>
      <c r="I23" s="108">
        <f t="shared" ref="I23:I28" si="7">SUM(F23:G23)</f>
        <v>2</v>
      </c>
      <c r="J23" s="108">
        <f t="shared" ref="J23:J28" si="8">SUM(H23:I23)</f>
        <v>30</v>
      </c>
      <c r="K23" s="107">
        <f t="shared" si="3"/>
        <v>6.7</v>
      </c>
      <c r="L23" s="106">
        <f t="shared" si="4"/>
        <v>1.8</v>
      </c>
    </row>
    <row r="24" spans="2:12" ht="14.45" customHeight="1">
      <c r="B24" s="105" t="s">
        <v>101</v>
      </c>
      <c r="C24" s="104"/>
      <c r="D24" s="103">
        <f>SUM('【方向別】自動車交通量(4)'!D24,'【方向別】自動車交通量(8)'!D24,'【方向別】自動車交通量(12)'!D24)</f>
        <v>25</v>
      </c>
      <c r="E24" s="102">
        <f>SUM('【方向別】自動車交通量(4)'!E24,'【方向別】自動車交通量(8)'!E24,'【方向別】自動車交通量(12)'!E24)</f>
        <v>3</v>
      </c>
      <c r="F24" s="102">
        <f>SUM('【方向別】自動車交通量(4)'!F24,'【方向別】自動車交通量(8)'!F24,'【方向別】自動車交通量(12)'!F24)</f>
        <v>0</v>
      </c>
      <c r="G24" s="102">
        <f>SUM('【方向別】自動車交通量(4)'!G24,'【方向別】自動車交通量(8)'!G24,'【方向別】自動車交通量(12)'!G24)</f>
        <v>0</v>
      </c>
      <c r="H24" s="102">
        <f t="shared" si="6"/>
        <v>28</v>
      </c>
      <c r="I24" s="102">
        <f t="shared" si="7"/>
        <v>0</v>
      </c>
      <c r="J24" s="102">
        <f t="shared" si="8"/>
        <v>28</v>
      </c>
      <c r="K24" s="101">
        <f t="shared" si="3"/>
        <v>0</v>
      </c>
      <c r="L24" s="100">
        <f t="shared" si="4"/>
        <v>1.7</v>
      </c>
    </row>
    <row r="25" spans="2:12" ht="14.45" customHeight="1">
      <c r="B25" s="105" t="s">
        <v>100</v>
      </c>
      <c r="C25" s="104"/>
      <c r="D25" s="103">
        <f>SUM('【方向別】自動車交通量(4)'!D25,'【方向別】自動車交通量(8)'!D25,'【方向別】自動車交通量(12)'!D25)</f>
        <v>14</v>
      </c>
      <c r="E25" s="102">
        <f>SUM('【方向別】自動車交通量(4)'!E25,'【方向別】自動車交通量(8)'!E25,'【方向別】自動車交通量(12)'!E25)</f>
        <v>3</v>
      </c>
      <c r="F25" s="102">
        <f>SUM('【方向別】自動車交通量(4)'!F25,'【方向別】自動車交通量(8)'!F25,'【方向別】自動車交通量(12)'!F25)</f>
        <v>2</v>
      </c>
      <c r="G25" s="102">
        <f>SUM('【方向別】自動車交通量(4)'!G25,'【方向別】自動車交通量(8)'!G25,'【方向別】自動車交通量(12)'!G25)</f>
        <v>0</v>
      </c>
      <c r="H25" s="102">
        <f t="shared" si="6"/>
        <v>17</v>
      </c>
      <c r="I25" s="102">
        <f t="shared" si="7"/>
        <v>2</v>
      </c>
      <c r="J25" s="102">
        <f t="shared" si="8"/>
        <v>19</v>
      </c>
      <c r="K25" s="101">
        <f t="shared" si="3"/>
        <v>10.5</v>
      </c>
      <c r="L25" s="100">
        <f t="shared" si="4"/>
        <v>1.1000000000000001</v>
      </c>
    </row>
    <row r="26" spans="2:12" ht="14.45" customHeight="1">
      <c r="B26" s="105" t="s">
        <v>99</v>
      </c>
      <c r="C26" s="104"/>
      <c r="D26" s="103">
        <f>SUM('【方向別】自動車交通量(4)'!D26,'【方向別】自動車交通量(8)'!D26,'【方向別】自動車交通量(12)'!D26)</f>
        <v>20</v>
      </c>
      <c r="E26" s="102">
        <f>SUM('【方向別】自動車交通量(4)'!E26,'【方向別】自動車交通量(8)'!E26,'【方向別】自動車交通量(12)'!E26)</f>
        <v>4</v>
      </c>
      <c r="F26" s="102">
        <f>SUM('【方向別】自動車交通量(4)'!F26,'【方向別】自動車交通量(8)'!F26,'【方向別】自動車交通量(12)'!F26)</f>
        <v>2</v>
      </c>
      <c r="G26" s="102">
        <f>SUM('【方向別】自動車交通量(4)'!G26,'【方向別】自動車交通量(8)'!G26,'【方向別】自動車交通量(12)'!G26)</f>
        <v>0</v>
      </c>
      <c r="H26" s="102">
        <f t="shared" si="6"/>
        <v>24</v>
      </c>
      <c r="I26" s="102">
        <f t="shared" si="7"/>
        <v>2</v>
      </c>
      <c r="J26" s="102">
        <f t="shared" si="8"/>
        <v>26</v>
      </c>
      <c r="K26" s="101">
        <f t="shared" si="3"/>
        <v>7.7</v>
      </c>
      <c r="L26" s="100">
        <f t="shared" si="4"/>
        <v>1.5</v>
      </c>
    </row>
    <row r="27" spans="2:12" ht="14.45" customHeight="1">
      <c r="B27" s="105" t="s">
        <v>98</v>
      </c>
      <c r="C27" s="104"/>
      <c r="D27" s="103">
        <f>SUM('【方向別】自動車交通量(4)'!D27,'【方向別】自動車交通量(8)'!D27,'【方向別】自動車交通量(12)'!D27)</f>
        <v>21</v>
      </c>
      <c r="E27" s="102">
        <f>SUM('【方向別】自動車交通量(4)'!E27,'【方向別】自動車交通量(8)'!E27,'【方向別】自動車交通量(12)'!E27)</f>
        <v>5</v>
      </c>
      <c r="F27" s="102">
        <f>SUM('【方向別】自動車交通量(4)'!F27,'【方向別】自動車交通量(8)'!F27,'【方向別】自動車交通量(12)'!F27)</f>
        <v>1</v>
      </c>
      <c r="G27" s="102">
        <f>SUM('【方向別】自動車交通量(4)'!G27,'【方向別】自動車交通量(8)'!G27,'【方向別】自動車交通量(12)'!G27)</f>
        <v>0</v>
      </c>
      <c r="H27" s="102">
        <f t="shared" si="6"/>
        <v>26</v>
      </c>
      <c r="I27" s="102">
        <f t="shared" si="7"/>
        <v>1</v>
      </c>
      <c r="J27" s="102">
        <f t="shared" si="8"/>
        <v>27</v>
      </c>
      <c r="K27" s="101">
        <f t="shared" si="3"/>
        <v>3.7</v>
      </c>
      <c r="L27" s="100">
        <f t="shared" si="4"/>
        <v>1.6</v>
      </c>
    </row>
    <row r="28" spans="2:12" ht="14.45" customHeight="1">
      <c r="B28" s="99" t="s">
        <v>183</v>
      </c>
      <c r="C28" s="98"/>
      <c r="D28" s="97">
        <f>SUM('【方向別】自動車交通量(4)'!D28,'【方向別】自動車交通量(8)'!D28,'【方向別】自動車交通量(12)'!D28)</f>
        <v>19</v>
      </c>
      <c r="E28" s="96">
        <f>SUM('【方向別】自動車交通量(4)'!E28,'【方向別】自動車交通量(8)'!E28,'【方向別】自動車交通量(12)'!E28)</f>
        <v>4</v>
      </c>
      <c r="F28" s="96">
        <f>SUM('【方向別】自動車交通量(4)'!F28,'【方向別】自動車交通量(8)'!F28,'【方向別】自動車交通量(12)'!F28)</f>
        <v>0</v>
      </c>
      <c r="G28" s="96">
        <f>SUM('【方向別】自動車交通量(4)'!G28,'【方向別】自動車交通量(8)'!G28,'【方向別】自動車交通量(12)'!G28)</f>
        <v>0</v>
      </c>
      <c r="H28" s="96">
        <f t="shared" si="6"/>
        <v>23</v>
      </c>
      <c r="I28" s="96">
        <f t="shared" si="7"/>
        <v>0</v>
      </c>
      <c r="J28" s="96">
        <f t="shared" si="8"/>
        <v>23</v>
      </c>
      <c r="K28" s="95">
        <f t="shared" si="3"/>
        <v>0</v>
      </c>
      <c r="L28" s="94">
        <f t="shared" si="4"/>
        <v>1.4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124</v>
      </c>
      <c r="E29" s="90">
        <f t="shared" si="9"/>
        <v>22</v>
      </c>
      <c r="F29" s="90">
        <f t="shared" si="9"/>
        <v>7</v>
      </c>
      <c r="G29" s="90">
        <f t="shared" si="9"/>
        <v>0</v>
      </c>
      <c r="H29" s="90">
        <f t="shared" si="9"/>
        <v>146</v>
      </c>
      <c r="I29" s="90">
        <f t="shared" si="9"/>
        <v>7</v>
      </c>
      <c r="J29" s="90">
        <f t="shared" si="9"/>
        <v>153</v>
      </c>
      <c r="K29" s="89">
        <f t="shared" si="3"/>
        <v>4.5999999999999996</v>
      </c>
      <c r="L29" s="88">
        <f t="shared" si="4"/>
        <v>9.1</v>
      </c>
    </row>
    <row r="30" spans="2:12" ht="14.45" customHeight="1" thickTop="1">
      <c r="B30" s="119" t="s">
        <v>182</v>
      </c>
      <c r="C30" s="118"/>
      <c r="D30" s="85">
        <f>SUM('【方向別】自動車交通量(4)'!D30,'【方向別】自動車交通量(8)'!D30,'【方向別】自動車交通量(12)'!D30)</f>
        <v>106</v>
      </c>
      <c r="E30" s="84">
        <f>SUM('【方向別】自動車交通量(4)'!E30,'【方向別】自動車交通量(8)'!E30,'【方向別】自動車交通量(12)'!E30)</f>
        <v>26</v>
      </c>
      <c r="F30" s="84">
        <f>SUM('【方向別】自動車交通量(4)'!F30,'【方向別】自動車交通量(8)'!F30,'【方向別】自動車交通量(12)'!F30)</f>
        <v>9</v>
      </c>
      <c r="G30" s="84">
        <f>SUM('【方向別】自動車交通量(4)'!G30,'【方向別】自動車交通量(8)'!G30,'【方向別】自動車交通量(12)'!G30)</f>
        <v>0</v>
      </c>
      <c r="H30" s="84">
        <f t="shared" ref="H30:H43" si="10">SUM(D30:E30)</f>
        <v>132</v>
      </c>
      <c r="I30" s="84">
        <f t="shared" ref="I30:I43" si="11">SUM(F30:G30)</f>
        <v>9</v>
      </c>
      <c r="J30" s="84">
        <f t="shared" ref="J30:J43" si="12">SUM(H30:I30)</f>
        <v>141</v>
      </c>
      <c r="K30" s="83">
        <f t="shared" si="3"/>
        <v>6.4</v>
      </c>
      <c r="L30" s="82">
        <f t="shared" si="4"/>
        <v>8.4</v>
      </c>
    </row>
    <row r="31" spans="2:12" ht="14.45" customHeight="1">
      <c r="B31" s="117" t="s">
        <v>181</v>
      </c>
      <c r="C31" s="116"/>
      <c r="D31" s="115">
        <f>SUM('【方向別】自動車交通量(4)'!D31,'【方向別】自動車交通量(8)'!D31,'【方向別】自動車交通量(12)'!D31)</f>
        <v>94</v>
      </c>
      <c r="E31" s="114">
        <f>SUM('【方向別】自動車交通量(4)'!E31,'【方向別】自動車交通量(8)'!E31,'【方向別】自動車交通量(12)'!E31)</f>
        <v>21</v>
      </c>
      <c r="F31" s="114">
        <f>SUM('【方向別】自動車交通量(4)'!F31,'【方向別】自動車交通量(8)'!F31,'【方向別】自動車交通量(12)'!F31)</f>
        <v>6</v>
      </c>
      <c r="G31" s="114">
        <f>SUM('【方向別】自動車交通量(4)'!G31,'【方向別】自動車交通量(8)'!G31,'【方向別】自動車交通量(12)'!G31)</f>
        <v>0</v>
      </c>
      <c r="H31" s="114">
        <f t="shared" si="10"/>
        <v>115</v>
      </c>
      <c r="I31" s="114">
        <f t="shared" si="11"/>
        <v>6</v>
      </c>
      <c r="J31" s="114">
        <f t="shared" si="12"/>
        <v>121</v>
      </c>
      <c r="K31" s="113">
        <f t="shared" si="3"/>
        <v>5</v>
      </c>
      <c r="L31" s="112">
        <f t="shared" si="4"/>
        <v>7.2</v>
      </c>
    </row>
    <row r="32" spans="2:12" ht="14.45" customHeight="1">
      <c r="B32" s="117" t="s">
        <v>180</v>
      </c>
      <c r="C32" s="116"/>
      <c r="D32" s="115">
        <f>SUM('【方向別】自動車交通量(4)'!D32,'【方向別】自動車交通量(8)'!D32,'【方向別】自動車交通量(12)'!D32)</f>
        <v>102</v>
      </c>
      <c r="E32" s="114">
        <f>SUM('【方向別】自動車交通量(4)'!E32,'【方向別】自動車交通量(8)'!E32,'【方向別】自動車交通量(12)'!E32)</f>
        <v>35</v>
      </c>
      <c r="F32" s="114">
        <f>SUM('【方向別】自動車交通量(4)'!F32,'【方向別】自動車交通量(8)'!F32,'【方向別】自動車交通量(12)'!F32)</f>
        <v>6</v>
      </c>
      <c r="G32" s="114">
        <f>SUM('【方向別】自動車交通量(4)'!G32,'【方向別】自動車交通量(8)'!G32,'【方向別】自動車交通量(12)'!G32)</f>
        <v>0</v>
      </c>
      <c r="H32" s="114">
        <f t="shared" si="10"/>
        <v>137</v>
      </c>
      <c r="I32" s="114">
        <f t="shared" si="11"/>
        <v>6</v>
      </c>
      <c r="J32" s="114">
        <f t="shared" si="12"/>
        <v>143</v>
      </c>
      <c r="K32" s="113">
        <f t="shared" si="3"/>
        <v>4.2</v>
      </c>
      <c r="L32" s="112">
        <f t="shared" si="4"/>
        <v>8.5</v>
      </c>
    </row>
    <row r="33" spans="2:12" ht="14.45" customHeight="1">
      <c r="B33" s="117" t="s">
        <v>179</v>
      </c>
      <c r="C33" s="116"/>
      <c r="D33" s="115">
        <f>SUM('【方向別】自動車交通量(4)'!D33,'【方向別】自動車交通量(8)'!D33,'【方向別】自動車交通量(12)'!D33)</f>
        <v>99</v>
      </c>
      <c r="E33" s="114">
        <f>SUM('【方向別】自動車交通量(4)'!E33,'【方向別】自動車交通量(8)'!E33,'【方向別】自動車交通量(12)'!E33)</f>
        <v>25</v>
      </c>
      <c r="F33" s="114">
        <f>SUM('【方向別】自動車交通量(4)'!F33,'【方向別】自動車交通量(8)'!F33,'【方向別】自動車交通量(12)'!F33)</f>
        <v>10</v>
      </c>
      <c r="G33" s="114">
        <f>SUM('【方向別】自動車交通量(4)'!G33,'【方向別】自動車交通量(8)'!G33,'【方向別】自動車交通量(12)'!G33)</f>
        <v>0</v>
      </c>
      <c r="H33" s="114">
        <f t="shared" si="10"/>
        <v>124</v>
      </c>
      <c r="I33" s="114">
        <f t="shared" si="11"/>
        <v>10</v>
      </c>
      <c r="J33" s="114">
        <f t="shared" si="12"/>
        <v>134</v>
      </c>
      <c r="K33" s="113">
        <f t="shared" si="3"/>
        <v>7.5</v>
      </c>
      <c r="L33" s="112">
        <f t="shared" si="4"/>
        <v>7.9</v>
      </c>
    </row>
    <row r="34" spans="2:12" ht="14.45" customHeight="1">
      <c r="B34" s="117" t="s">
        <v>178</v>
      </c>
      <c r="C34" s="116"/>
      <c r="D34" s="115">
        <f>SUM('【方向別】自動車交通量(4)'!D34,'【方向別】自動車交通量(8)'!D34,'【方向別】自動車交通量(12)'!D34)</f>
        <v>82</v>
      </c>
      <c r="E34" s="114">
        <f>SUM('【方向別】自動車交通量(4)'!E34,'【方向別】自動車交通量(8)'!E34,'【方向別】自動車交通量(12)'!E34)</f>
        <v>17</v>
      </c>
      <c r="F34" s="114">
        <f>SUM('【方向別】自動車交通量(4)'!F34,'【方向別】自動車交通量(8)'!F34,'【方向別】自動車交通量(12)'!F34)</f>
        <v>3</v>
      </c>
      <c r="G34" s="114">
        <f>SUM('【方向別】自動車交通量(4)'!G34,'【方向別】自動車交通量(8)'!G34,'【方向別】自動車交通量(12)'!G34)</f>
        <v>0</v>
      </c>
      <c r="H34" s="114">
        <f t="shared" si="10"/>
        <v>99</v>
      </c>
      <c r="I34" s="114">
        <f t="shared" si="11"/>
        <v>3</v>
      </c>
      <c r="J34" s="114">
        <f t="shared" si="12"/>
        <v>102</v>
      </c>
      <c r="K34" s="113">
        <f t="shared" si="3"/>
        <v>2.9</v>
      </c>
      <c r="L34" s="112">
        <f t="shared" si="4"/>
        <v>6</v>
      </c>
    </row>
    <row r="35" spans="2:12" ht="14.45" customHeight="1">
      <c r="B35" s="117" t="s">
        <v>177</v>
      </c>
      <c r="C35" s="116"/>
      <c r="D35" s="115">
        <f>SUM('【方向別】自動車交通量(4)'!D35,'【方向別】自動車交通量(8)'!D35,'【方向別】自動車交通量(12)'!D35)</f>
        <v>91</v>
      </c>
      <c r="E35" s="114">
        <f>SUM('【方向別】自動車交通量(4)'!E35,'【方向別】自動車交通量(8)'!E35,'【方向別】自動車交通量(12)'!E35)</f>
        <v>30</v>
      </c>
      <c r="F35" s="114">
        <f>SUM('【方向別】自動車交通量(4)'!F35,'【方向別】自動車交通量(8)'!F35,'【方向別】自動車交通量(12)'!F35)</f>
        <v>3</v>
      </c>
      <c r="G35" s="114">
        <f>SUM('【方向別】自動車交通量(4)'!G35,'【方向別】自動車交通量(8)'!G35,'【方向別】自動車交通量(12)'!G35)</f>
        <v>1</v>
      </c>
      <c r="H35" s="114">
        <f t="shared" si="10"/>
        <v>121</v>
      </c>
      <c r="I35" s="114">
        <f t="shared" si="11"/>
        <v>4</v>
      </c>
      <c r="J35" s="114">
        <f t="shared" si="12"/>
        <v>125</v>
      </c>
      <c r="K35" s="113">
        <f t="shared" si="3"/>
        <v>3.2</v>
      </c>
      <c r="L35" s="112">
        <f t="shared" si="4"/>
        <v>7.4</v>
      </c>
    </row>
    <row r="36" spans="2:12" ht="14.45" customHeight="1">
      <c r="B36" s="117" t="s">
        <v>176</v>
      </c>
      <c r="C36" s="116"/>
      <c r="D36" s="115">
        <f>SUM('【方向別】自動車交通量(4)'!D36,'【方向別】自動車交通量(8)'!D36,'【方向別】自動車交通量(12)'!D36)</f>
        <v>95</v>
      </c>
      <c r="E36" s="114">
        <f>SUM('【方向別】自動車交通量(4)'!E36,'【方向別】自動車交通量(8)'!E36,'【方向別】自動車交通量(12)'!E36)</f>
        <v>31</v>
      </c>
      <c r="F36" s="114">
        <f>SUM('【方向別】自動車交通量(4)'!F36,'【方向別】自動車交通量(8)'!F36,'【方向別】自動車交通量(12)'!F36)</f>
        <v>6</v>
      </c>
      <c r="G36" s="114">
        <f>SUM('【方向別】自動車交通量(4)'!G36,'【方向別】自動車交通量(8)'!G36,'【方向別】自動車交通量(12)'!G36)</f>
        <v>0</v>
      </c>
      <c r="H36" s="114">
        <f t="shared" si="10"/>
        <v>126</v>
      </c>
      <c r="I36" s="114">
        <f t="shared" si="11"/>
        <v>6</v>
      </c>
      <c r="J36" s="114">
        <f t="shared" si="12"/>
        <v>132</v>
      </c>
      <c r="K36" s="113">
        <f t="shared" si="3"/>
        <v>4.5</v>
      </c>
      <c r="L36" s="112">
        <f t="shared" si="4"/>
        <v>7.8</v>
      </c>
    </row>
    <row r="37" spans="2:12" ht="14.45" customHeight="1">
      <c r="B37" s="117" t="s">
        <v>175</v>
      </c>
      <c r="C37" s="116"/>
      <c r="D37" s="115">
        <f>SUM('【方向別】自動車交通量(4)'!D37,'【方向別】自動車交通量(8)'!D37,'【方向別】自動車交通量(12)'!D37)</f>
        <v>110</v>
      </c>
      <c r="E37" s="114">
        <f>SUM('【方向別】自動車交通量(4)'!E37,'【方向別】自動車交通量(8)'!E37,'【方向別】自動車交通量(12)'!E37)</f>
        <v>50</v>
      </c>
      <c r="F37" s="114">
        <f>SUM('【方向別】自動車交通量(4)'!F37,'【方向別】自動車交通量(8)'!F37,'【方向別】自動車交通量(12)'!F37)</f>
        <v>8</v>
      </c>
      <c r="G37" s="114">
        <f>SUM('【方向別】自動車交通量(4)'!G37,'【方向別】自動車交通量(8)'!G37,'【方向別】自動車交通量(12)'!G37)</f>
        <v>0</v>
      </c>
      <c r="H37" s="114">
        <f t="shared" si="10"/>
        <v>160</v>
      </c>
      <c r="I37" s="114">
        <f t="shared" si="11"/>
        <v>8</v>
      </c>
      <c r="J37" s="114">
        <f t="shared" si="12"/>
        <v>168</v>
      </c>
      <c r="K37" s="113">
        <f t="shared" si="3"/>
        <v>4.8</v>
      </c>
      <c r="L37" s="112">
        <f t="shared" si="4"/>
        <v>10</v>
      </c>
    </row>
    <row r="38" spans="2:12" ht="14.45" customHeight="1">
      <c r="B38" s="111" t="s">
        <v>87</v>
      </c>
      <c r="C38" s="110"/>
      <c r="D38" s="109">
        <f>SUM('【方向別】自動車交通量(4)'!D38,'【方向別】自動車交通量(8)'!D38,'【方向別】自動車交通量(12)'!D38)</f>
        <v>19</v>
      </c>
      <c r="E38" s="108">
        <f>SUM('【方向別】自動車交通量(4)'!E38,'【方向別】自動車交通量(8)'!E38,'【方向別】自動車交通量(12)'!E38)</f>
        <v>4</v>
      </c>
      <c r="F38" s="108">
        <f>SUM('【方向別】自動車交通量(4)'!F38,'【方向別】自動車交通量(8)'!F38,'【方向別】自動車交通量(12)'!F38)</f>
        <v>2</v>
      </c>
      <c r="G38" s="108">
        <f>SUM('【方向別】自動車交通量(4)'!G38,'【方向別】自動車交通量(8)'!G38,'【方向別】自動車交通量(12)'!G38)</f>
        <v>0</v>
      </c>
      <c r="H38" s="108">
        <f t="shared" si="10"/>
        <v>23</v>
      </c>
      <c r="I38" s="108">
        <f t="shared" si="11"/>
        <v>2</v>
      </c>
      <c r="J38" s="108">
        <f t="shared" si="12"/>
        <v>25</v>
      </c>
      <c r="K38" s="107">
        <f t="shared" si="3"/>
        <v>8</v>
      </c>
      <c r="L38" s="106">
        <f t="shared" si="4"/>
        <v>1.5</v>
      </c>
    </row>
    <row r="39" spans="2:12" ht="14.45" customHeight="1">
      <c r="B39" s="105" t="s">
        <v>86</v>
      </c>
      <c r="C39" s="104"/>
      <c r="D39" s="103">
        <f>SUM('【方向別】自動車交通量(4)'!D39,'【方向別】自動車交通量(8)'!D39,'【方向別】自動車交通量(12)'!D39)</f>
        <v>15</v>
      </c>
      <c r="E39" s="102">
        <f>SUM('【方向別】自動車交通量(4)'!E39,'【方向別】自動車交通量(8)'!E39,'【方向別】自動車交通量(12)'!E39)</f>
        <v>10</v>
      </c>
      <c r="F39" s="102">
        <f>SUM('【方向別】自動車交通量(4)'!F39,'【方向別】自動車交通量(8)'!F39,'【方向別】自動車交通量(12)'!F39)</f>
        <v>3</v>
      </c>
      <c r="G39" s="102">
        <f>SUM('【方向別】自動車交通量(4)'!G39,'【方向別】自動車交通量(8)'!G39,'【方向別】自動車交通量(12)'!G39)</f>
        <v>0</v>
      </c>
      <c r="H39" s="102">
        <f t="shared" si="10"/>
        <v>25</v>
      </c>
      <c r="I39" s="102">
        <f t="shared" si="11"/>
        <v>3</v>
      </c>
      <c r="J39" s="102">
        <f t="shared" si="12"/>
        <v>28</v>
      </c>
      <c r="K39" s="101">
        <f t="shared" si="3"/>
        <v>10.7</v>
      </c>
      <c r="L39" s="100">
        <f t="shared" si="4"/>
        <v>1.7</v>
      </c>
    </row>
    <row r="40" spans="2:12" ht="14.45" customHeight="1">
      <c r="B40" s="105" t="s">
        <v>85</v>
      </c>
      <c r="C40" s="104"/>
      <c r="D40" s="103">
        <f>SUM('【方向別】自動車交通量(4)'!D40,'【方向別】自動車交通量(8)'!D40,'【方向別】自動車交通量(12)'!D40)</f>
        <v>23</v>
      </c>
      <c r="E40" s="102">
        <f>SUM('【方向別】自動車交通量(4)'!E40,'【方向別】自動車交通量(8)'!E40,'【方向別】自動車交通量(12)'!E40)</f>
        <v>1</v>
      </c>
      <c r="F40" s="102">
        <f>SUM('【方向別】自動車交通量(4)'!F40,'【方向別】自動車交通量(8)'!F40,'【方向別】自動車交通量(12)'!F40)</f>
        <v>2</v>
      </c>
      <c r="G40" s="102">
        <f>SUM('【方向別】自動車交通量(4)'!G40,'【方向別】自動車交通量(8)'!G40,'【方向別】自動車交通量(12)'!G40)</f>
        <v>0</v>
      </c>
      <c r="H40" s="102">
        <f t="shared" si="10"/>
        <v>24</v>
      </c>
      <c r="I40" s="102">
        <f t="shared" si="11"/>
        <v>2</v>
      </c>
      <c r="J40" s="102">
        <f t="shared" si="12"/>
        <v>26</v>
      </c>
      <c r="K40" s="101">
        <f t="shared" si="3"/>
        <v>7.7</v>
      </c>
      <c r="L40" s="100">
        <f t="shared" si="4"/>
        <v>1.5</v>
      </c>
    </row>
    <row r="41" spans="2:12" ht="14.45" customHeight="1">
      <c r="B41" s="105" t="s">
        <v>84</v>
      </c>
      <c r="C41" s="104"/>
      <c r="D41" s="103">
        <f>SUM('【方向別】自動車交通量(4)'!D41,'【方向別】自動車交通量(8)'!D41,'【方向別】自動車交通量(12)'!D41)</f>
        <v>13</v>
      </c>
      <c r="E41" s="102">
        <f>SUM('【方向別】自動車交通量(4)'!E41,'【方向別】自動車交通量(8)'!E41,'【方向別】自動車交通量(12)'!E41)</f>
        <v>2</v>
      </c>
      <c r="F41" s="102">
        <f>SUM('【方向別】自動車交通量(4)'!F41,'【方向別】自動車交通量(8)'!F41,'【方向別】自動車交通量(12)'!F41)</f>
        <v>1</v>
      </c>
      <c r="G41" s="102">
        <f>SUM('【方向別】自動車交通量(4)'!G41,'【方向別】自動車交通量(8)'!G41,'【方向別】自動車交通量(12)'!G41)</f>
        <v>0</v>
      </c>
      <c r="H41" s="102">
        <f t="shared" si="10"/>
        <v>15</v>
      </c>
      <c r="I41" s="102">
        <f t="shared" si="11"/>
        <v>1</v>
      </c>
      <c r="J41" s="102">
        <f t="shared" si="12"/>
        <v>16</v>
      </c>
      <c r="K41" s="101">
        <f t="shared" si="3"/>
        <v>6.3</v>
      </c>
      <c r="L41" s="100">
        <f t="shared" si="4"/>
        <v>0.9</v>
      </c>
    </row>
    <row r="42" spans="2:12" ht="14.45" customHeight="1">
      <c r="B42" s="105" t="s">
        <v>83</v>
      </c>
      <c r="C42" s="104"/>
      <c r="D42" s="103">
        <f>SUM('【方向別】自動車交通量(4)'!D42,'【方向別】自動車交通量(8)'!D42,'【方向別】自動車交通量(12)'!D42)</f>
        <v>23</v>
      </c>
      <c r="E42" s="102">
        <f>SUM('【方向別】自動車交通量(4)'!E42,'【方向別】自動車交通量(8)'!E42,'【方向別】自動車交通量(12)'!E42)</f>
        <v>7</v>
      </c>
      <c r="F42" s="102">
        <f>SUM('【方向別】自動車交通量(4)'!F42,'【方向別】自動車交通量(8)'!F42,'【方向別】自動車交通量(12)'!F42)</f>
        <v>3</v>
      </c>
      <c r="G42" s="102">
        <f>SUM('【方向別】自動車交通量(4)'!G42,'【方向別】自動車交通量(8)'!G42,'【方向別】自動車交通量(12)'!G42)</f>
        <v>0</v>
      </c>
      <c r="H42" s="102">
        <f t="shared" si="10"/>
        <v>30</v>
      </c>
      <c r="I42" s="102">
        <f t="shared" si="11"/>
        <v>3</v>
      </c>
      <c r="J42" s="102">
        <f t="shared" si="12"/>
        <v>33</v>
      </c>
      <c r="K42" s="101">
        <f t="shared" si="3"/>
        <v>9.1</v>
      </c>
      <c r="L42" s="100">
        <f t="shared" si="4"/>
        <v>2</v>
      </c>
    </row>
    <row r="43" spans="2:12" ht="14.45" customHeight="1">
      <c r="B43" s="99" t="s">
        <v>174</v>
      </c>
      <c r="C43" s="98"/>
      <c r="D43" s="97">
        <f>SUM('【方向別】自動車交通量(4)'!D43,'【方向別】自動車交通量(8)'!D43,'【方向別】自動車交通量(12)'!D43)</f>
        <v>26</v>
      </c>
      <c r="E43" s="96">
        <f>SUM('【方向別】自動車交通量(4)'!E43,'【方向別】自動車交通量(8)'!E43,'【方向別】自動車交通量(12)'!E43)</f>
        <v>2</v>
      </c>
      <c r="F43" s="96">
        <f>SUM('【方向別】自動車交通量(4)'!F43,'【方向別】自動車交通量(8)'!F43,'【方向別】自動車交通量(12)'!F43)</f>
        <v>0</v>
      </c>
      <c r="G43" s="96">
        <f>SUM('【方向別】自動車交通量(4)'!G43,'【方向別】自動車交通量(8)'!G43,'【方向別】自動車交通量(12)'!G43)</f>
        <v>0</v>
      </c>
      <c r="H43" s="96">
        <f t="shared" si="10"/>
        <v>28</v>
      </c>
      <c r="I43" s="96">
        <f t="shared" si="11"/>
        <v>0</v>
      </c>
      <c r="J43" s="96">
        <f t="shared" si="12"/>
        <v>28</v>
      </c>
      <c r="K43" s="95">
        <f t="shared" si="3"/>
        <v>0</v>
      </c>
      <c r="L43" s="94">
        <f t="shared" si="4"/>
        <v>1.7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119</v>
      </c>
      <c r="E44" s="90">
        <f t="shared" si="13"/>
        <v>26</v>
      </c>
      <c r="F44" s="90">
        <f t="shared" si="13"/>
        <v>11</v>
      </c>
      <c r="G44" s="90">
        <f t="shared" si="13"/>
        <v>0</v>
      </c>
      <c r="H44" s="90">
        <f t="shared" si="13"/>
        <v>145</v>
      </c>
      <c r="I44" s="90">
        <f t="shared" si="13"/>
        <v>11</v>
      </c>
      <c r="J44" s="90">
        <f t="shared" si="13"/>
        <v>156</v>
      </c>
      <c r="K44" s="89">
        <f t="shared" si="3"/>
        <v>7.1</v>
      </c>
      <c r="L44" s="88">
        <f t="shared" si="4"/>
        <v>9.3000000000000007</v>
      </c>
    </row>
    <row r="45" spans="2:12" ht="14.45" customHeight="1" thickTop="1">
      <c r="B45" s="111" t="s">
        <v>80</v>
      </c>
      <c r="C45" s="110"/>
      <c r="D45" s="109">
        <f>SUM('【方向別】自動車交通量(4)'!D45,'【方向別】自動車交通量(8)'!D45,'【方向別】自動車交通量(12)'!D45)</f>
        <v>29</v>
      </c>
      <c r="E45" s="108">
        <f>SUM('【方向別】自動車交通量(4)'!E45,'【方向別】自動車交通量(8)'!E45,'【方向別】自動車交通量(12)'!E45)</f>
        <v>5</v>
      </c>
      <c r="F45" s="108">
        <f>SUM('【方向別】自動車交通量(4)'!F45,'【方向別】自動車交通量(8)'!F45,'【方向別】自動車交通量(12)'!F45)</f>
        <v>2</v>
      </c>
      <c r="G45" s="108">
        <f>SUM('【方向別】自動車交通量(4)'!G45,'【方向別】自動車交通量(8)'!G45,'【方向別】自動車交通量(12)'!G45)</f>
        <v>0</v>
      </c>
      <c r="H45" s="108">
        <f t="shared" ref="H45:H50" si="14">SUM(D45:E45)</f>
        <v>34</v>
      </c>
      <c r="I45" s="108">
        <f t="shared" ref="I45:I50" si="15">SUM(F45:G45)</f>
        <v>2</v>
      </c>
      <c r="J45" s="108">
        <f t="shared" ref="J45:J50" si="16">SUM(H45:I45)</f>
        <v>36</v>
      </c>
      <c r="K45" s="107">
        <f t="shared" si="3"/>
        <v>5.6</v>
      </c>
      <c r="L45" s="106">
        <f t="shared" si="4"/>
        <v>2.1</v>
      </c>
    </row>
    <row r="46" spans="2:12" ht="14.45" customHeight="1">
      <c r="B46" s="105" t="s">
        <v>79</v>
      </c>
      <c r="C46" s="104"/>
      <c r="D46" s="103">
        <f>SUM('【方向別】自動車交通量(4)'!D46,'【方向別】自動車交通量(8)'!D46,'【方向別】自動車交通量(12)'!D46)</f>
        <v>20</v>
      </c>
      <c r="E46" s="102">
        <f>SUM('【方向別】自動車交通量(4)'!E46,'【方向別】自動車交通量(8)'!E46,'【方向別】自動車交通量(12)'!E46)</f>
        <v>8</v>
      </c>
      <c r="F46" s="102">
        <f>SUM('【方向別】自動車交通量(4)'!F46,'【方向別】自動車交通量(8)'!F46,'【方向別】自動車交通量(12)'!F46)</f>
        <v>1</v>
      </c>
      <c r="G46" s="102">
        <f>SUM('【方向別】自動車交通量(4)'!G46,'【方向別】自動車交通量(8)'!G46,'【方向別】自動車交通量(12)'!G46)</f>
        <v>0</v>
      </c>
      <c r="H46" s="102">
        <f t="shared" si="14"/>
        <v>28</v>
      </c>
      <c r="I46" s="102">
        <f t="shared" si="15"/>
        <v>1</v>
      </c>
      <c r="J46" s="102">
        <f t="shared" si="16"/>
        <v>29</v>
      </c>
      <c r="K46" s="101">
        <f t="shared" si="3"/>
        <v>3.4</v>
      </c>
      <c r="L46" s="100">
        <f t="shared" si="4"/>
        <v>1.7</v>
      </c>
    </row>
    <row r="47" spans="2:12" ht="14.45" customHeight="1">
      <c r="B47" s="105" t="s">
        <v>78</v>
      </c>
      <c r="C47" s="104"/>
      <c r="D47" s="103">
        <f>SUM('【方向別】自動車交通量(4)'!D47,'【方向別】自動車交通量(8)'!D47,'【方向別】自動車交通量(12)'!D47)</f>
        <v>22</v>
      </c>
      <c r="E47" s="102">
        <f>SUM('【方向別】自動車交通量(4)'!E47,'【方向別】自動車交通量(8)'!E47,'【方向別】自動車交通量(12)'!E47)</f>
        <v>4</v>
      </c>
      <c r="F47" s="102">
        <f>SUM('【方向別】自動車交通量(4)'!F47,'【方向別】自動車交通量(8)'!F47,'【方向別】自動車交通量(12)'!F47)</f>
        <v>0</v>
      </c>
      <c r="G47" s="102">
        <f>SUM('【方向別】自動車交通量(4)'!G47,'【方向別】自動車交通量(8)'!G47,'【方向別】自動車交通量(12)'!G47)</f>
        <v>0</v>
      </c>
      <c r="H47" s="102">
        <f t="shared" si="14"/>
        <v>26</v>
      </c>
      <c r="I47" s="102">
        <f t="shared" si="15"/>
        <v>0</v>
      </c>
      <c r="J47" s="102">
        <f t="shared" si="16"/>
        <v>26</v>
      </c>
      <c r="K47" s="101">
        <f t="shared" si="3"/>
        <v>0</v>
      </c>
      <c r="L47" s="100">
        <f t="shared" si="4"/>
        <v>1.5</v>
      </c>
    </row>
    <row r="48" spans="2:12" ht="14.45" customHeight="1">
      <c r="B48" s="105" t="s">
        <v>77</v>
      </c>
      <c r="C48" s="104"/>
      <c r="D48" s="103">
        <f>SUM('【方向別】自動車交通量(4)'!D48,'【方向別】自動車交通量(8)'!D48,'【方向別】自動車交通量(12)'!D48)</f>
        <v>21</v>
      </c>
      <c r="E48" s="102">
        <f>SUM('【方向別】自動車交通量(4)'!E48,'【方向別】自動車交通量(8)'!E48,'【方向別】自動車交通量(12)'!E48)</f>
        <v>3</v>
      </c>
      <c r="F48" s="102">
        <f>SUM('【方向別】自動車交通量(4)'!F48,'【方向別】自動車交通量(8)'!F48,'【方向別】自動車交通量(12)'!F48)</f>
        <v>0</v>
      </c>
      <c r="G48" s="102">
        <f>SUM('【方向別】自動車交通量(4)'!G48,'【方向別】自動車交通量(8)'!G48,'【方向別】自動車交通量(12)'!G48)</f>
        <v>0</v>
      </c>
      <c r="H48" s="102">
        <f t="shared" si="14"/>
        <v>24</v>
      </c>
      <c r="I48" s="102">
        <f t="shared" si="15"/>
        <v>0</v>
      </c>
      <c r="J48" s="102">
        <f t="shared" si="16"/>
        <v>24</v>
      </c>
      <c r="K48" s="101">
        <f t="shared" si="3"/>
        <v>0</v>
      </c>
      <c r="L48" s="100">
        <f t="shared" si="4"/>
        <v>1.4</v>
      </c>
    </row>
    <row r="49" spans="2:13" ht="14.45" customHeight="1">
      <c r="B49" s="105" t="s">
        <v>76</v>
      </c>
      <c r="C49" s="104"/>
      <c r="D49" s="103">
        <f>SUM('【方向別】自動車交通量(4)'!D49,'【方向別】自動車交通量(8)'!D49,'【方向別】自動車交通量(12)'!D49)</f>
        <v>21</v>
      </c>
      <c r="E49" s="102">
        <f>SUM('【方向別】自動車交通量(4)'!E49,'【方向別】自動車交通量(8)'!E49,'【方向別】自動車交通量(12)'!E49)</f>
        <v>2</v>
      </c>
      <c r="F49" s="102">
        <f>SUM('【方向別】自動車交通量(4)'!F49,'【方向別】自動車交通量(8)'!F49,'【方向別】自動車交通量(12)'!F49)</f>
        <v>1</v>
      </c>
      <c r="G49" s="102">
        <f>SUM('【方向別】自動車交通量(4)'!G49,'【方向別】自動車交通量(8)'!G49,'【方向別】自動車交通量(12)'!G49)</f>
        <v>0</v>
      </c>
      <c r="H49" s="102">
        <f t="shared" si="14"/>
        <v>23</v>
      </c>
      <c r="I49" s="102">
        <f t="shared" si="15"/>
        <v>1</v>
      </c>
      <c r="J49" s="102">
        <f t="shared" si="16"/>
        <v>24</v>
      </c>
      <c r="K49" s="101">
        <f t="shared" si="3"/>
        <v>4.2</v>
      </c>
      <c r="L49" s="100">
        <f t="shared" si="4"/>
        <v>1.4</v>
      </c>
    </row>
    <row r="50" spans="2:13" ht="14.45" customHeight="1">
      <c r="B50" s="99" t="s">
        <v>173</v>
      </c>
      <c r="C50" s="98"/>
      <c r="D50" s="97">
        <f>SUM('【方向別】自動車交通量(4)'!D50,'【方向別】自動車交通量(8)'!D50,'【方向別】自動車交通量(12)'!D50)</f>
        <v>15</v>
      </c>
      <c r="E50" s="96">
        <f>SUM('【方向別】自動車交通量(4)'!E50,'【方向別】自動車交通量(8)'!E50,'【方向別】自動車交通量(12)'!E50)</f>
        <v>2</v>
      </c>
      <c r="F50" s="96">
        <f>SUM('【方向別】自動車交通量(4)'!F50,'【方向別】自動車交通量(8)'!F50,'【方向別】自動車交通量(12)'!F50)</f>
        <v>0</v>
      </c>
      <c r="G50" s="96">
        <f>SUM('【方向別】自動車交通量(4)'!G50,'【方向別】自動車交通量(8)'!G50,'【方向別】自動車交通量(12)'!G50)</f>
        <v>0</v>
      </c>
      <c r="H50" s="96">
        <f t="shared" si="14"/>
        <v>17</v>
      </c>
      <c r="I50" s="96">
        <f t="shared" si="15"/>
        <v>0</v>
      </c>
      <c r="J50" s="96">
        <f t="shared" si="16"/>
        <v>17</v>
      </c>
      <c r="K50" s="95">
        <f t="shared" si="3"/>
        <v>0</v>
      </c>
      <c r="L50" s="94">
        <f t="shared" si="4"/>
        <v>1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128</v>
      </c>
      <c r="E51" s="90">
        <f t="shared" si="17"/>
        <v>24</v>
      </c>
      <c r="F51" s="90">
        <f t="shared" si="17"/>
        <v>4</v>
      </c>
      <c r="G51" s="90">
        <f t="shared" si="17"/>
        <v>0</v>
      </c>
      <c r="H51" s="90">
        <f t="shared" si="17"/>
        <v>152</v>
      </c>
      <c r="I51" s="90">
        <f t="shared" si="17"/>
        <v>4</v>
      </c>
      <c r="J51" s="90">
        <f t="shared" si="17"/>
        <v>156</v>
      </c>
      <c r="K51" s="89">
        <f t="shared" si="3"/>
        <v>2.6</v>
      </c>
      <c r="L51" s="88">
        <f t="shared" si="4"/>
        <v>9.3000000000000007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1285</v>
      </c>
      <c r="E52" s="84">
        <f t="shared" si="18"/>
        <v>320</v>
      </c>
      <c r="F52" s="84">
        <f t="shared" si="18"/>
        <v>78</v>
      </c>
      <c r="G52" s="84">
        <f t="shared" si="18"/>
        <v>3</v>
      </c>
      <c r="H52" s="84">
        <f t="shared" si="18"/>
        <v>1605</v>
      </c>
      <c r="I52" s="84">
        <f t="shared" si="18"/>
        <v>81</v>
      </c>
      <c r="J52" s="84">
        <f t="shared" si="18"/>
        <v>1686</v>
      </c>
      <c r="K52" s="83">
        <f t="shared" si="3"/>
        <v>4.8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9" sqref="M19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192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109</v>
      </c>
      <c r="C16" s="110"/>
      <c r="D16" s="109">
        <f>SUM('【断面別】自動車交通量(A断面流入)'!D16,'【断面別】自動車交通量(A断面流出)'!D16)</f>
        <v>47</v>
      </c>
      <c r="E16" s="108">
        <f>SUM('【断面別】自動車交通量(A断面流入)'!E16,'【断面別】自動車交通量(A断面流出)'!E16)</f>
        <v>2</v>
      </c>
      <c r="F16" s="108">
        <f>SUM('【断面別】自動車交通量(A断面流入)'!F16,'【断面別】自動車交通量(A断面流出)'!F16)</f>
        <v>1</v>
      </c>
      <c r="G16" s="108">
        <f>SUM('【断面別】自動車交通量(A断面流入)'!G16,'【断面別】自動車交通量(A断面流出)'!G16)</f>
        <v>0</v>
      </c>
      <c r="H16" s="108">
        <f t="shared" ref="H16:H21" si="0">SUM(D16:E16)</f>
        <v>49</v>
      </c>
      <c r="I16" s="108">
        <f t="shared" ref="I16:I21" si="1">SUM(F16:G16)</f>
        <v>1</v>
      </c>
      <c r="J16" s="108">
        <f t="shared" ref="J16:J21" si="2">SUM(H16:I16)</f>
        <v>50</v>
      </c>
      <c r="K16" s="107">
        <f t="shared" ref="K16:K52" si="3">IF(J16=0,0,ROUND(I16/J16*100,1))</f>
        <v>2</v>
      </c>
      <c r="L16" s="106">
        <f t="shared" ref="L16:L52" si="4">IF(J16=0,0,ROUND(J16/$J$52*100,1))</f>
        <v>1.1000000000000001</v>
      </c>
    </row>
    <row r="17" spans="2:12" ht="14.45" customHeight="1">
      <c r="B17" s="105" t="s">
        <v>108</v>
      </c>
      <c r="C17" s="104"/>
      <c r="D17" s="103">
        <f>SUM('【断面別】自動車交通量(A断面流入)'!D17,'【断面別】自動車交通量(A断面流出)'!D17)</f>
        <v>56</v>
      </c>
      <c r="E17" s="102">
        <f>SUM('【断面別】自動車交通量(A断面流入)'!E17,'【断面別】自動車交通量(A断面流出)'!E17)</f>
        <v>7</v>
      </c>
      <c r="F17" s="102">
        <f>SUM('【断面別】自動車交通量(A断面流入)'!F17,'【断面別】自動車交通量(A断面流出)'!F17)</f>
        <v>2</v>
      </c>
      <c r="G17" s="102">
        <f>SUM('【断面別】自動車交通量(A断面流入)'!G17,'【断面別】自動車交通量(A断面流出)'!G17)</f>
        <v>0</v>
      </c>
      <c r="H17" s="102">
        <f t="shared" si="0"/>
        <v>63</v>
      </c>
      <c r="I17" s="102">
        <f t="shared" si="1"/>
        <v>2</v>
      </c>
      <c r="J17" s="102">
        <f t="shared" si="2"/>
        <v>65</v>
      </c>
      <c r="K17" s="101">
        <f t="shared" si="3"/>
        <v>3.1</v>
      </c>
      <c r="L17" s="100">
        <f t="shared" si="4"/>
        <v>1.4</v>
      </c>
    </row>
    <row r="18" spans="2:12" ht="14.45" customHeight="1">
      <c r="B18" s="105" t="s">
        <v>107</v>
      </c>
      <c r="C18" s="104"/>
      <c r="D18" s="103">
        <f>SUM('【断面別】自動車交通量(A断面流入)'!D18,'【断面別】自動車交通量(A断面流出)'!D18)</f>
        <v>53</v>
      </c>
      <c r="E18" s="102">
        <f>SUM('【断面別】自動車交通量(A断面流入)'!E18,'【断面別】自動車交通量(A断面流出)'!E18)</f>
        <v>1</v>
      </c>
      <c r="F18" s="102">
        <f>SUM('【断面別】自動車交通量(A断面流入)'!F18,'【断面別】自動車交通量(A断面流出)'!F18)</f>
        <v>4</v>
      </c>
      <c r="G18" s="102">
        <f>SUM('【断面別】自動車交通量(A断面流入)'!G18,'【断面別】自動車交通量(A断面流出)'!G18)</f>
        <v>0</v>
      </c>
      <c r="H18" s="102">
        <f t="shared" si="0"/>
        <v>54</v>
      </c>
      <c r="I18" s="102">
        <f t="shared" si="1"/>
        <v>4</v>
      </c>
      <c r="J18" s="102">
        <f t="shared" si="2"/>
        <v>58</v>
      </c>
      <c r="K18" s="101">
        <f t="shared" si="3"/>
        <v>6.9</v>
      </c>
      <c r="L18" s="100">
        <f t="shared" si="4"/>
        <v>1.3</v>
      </c>
    </row>
    <row r="19" spans="2:12" ht="14.45" customHeight="1">
      <c r="B19" s="105" t="s">
        <v>106</v>
      </c>
      <c r="C19" s="104"/>
      <c r="D19" s="103">
        <f>SUM('【断面別】自動車交通量(A断面流入)'!D19,'【断面別】自動車交通量(A断面流出)'!D19)</f>
        <v>62</v>
      </c>
      <c r="E19" s="102">
        <f>SUM('【断面別】自動車交通量(A断面流入)'!E19,'【断面別】自動車交通量(A断面流出)'!E19)</f>
        <v>11</v>
      </c>
      <c r="F19" s="102">
        <f>SUM('【断面別】自動車交通量(A断面流入)'!F19,'【断面別】自動車交通量(A断面流出)'!F19)</f>
        <v>0</v>
      </c>
      <c r="G19" s="102">
        <f>SUM('【断面別】自動車交通量(A断面流入)'!G19,'【断面別】自動車交通量(A断面流出)'!G19)</f>
        <v>0</v>
      </c>
      <c r="H19" s="102">
        <f t="shared" si="0"/>
        <v>73</v>
      </c>
      <c r="I19" s="102">
        <f t="shared" si="1"/>
        <v>0</v>
      </c>
      <c r="J19" s="102">
        <f t="shared" si="2"/>
        <v>73</v>
      </c>
      <c r="K19" s="101">
        <f t="shared" si="3"/>
        <v>0</v>
      </c>
      <c r="L19" s="100">
        <f t="shared" si="4"/>
        <v>1.6</v>
      </c>
    </row>
    <row r="20" spans="2:12" ht="14.45" customHeight="1">
      <c r="B20" s="105" t="s">
        <v>105</v>
      </c>
      <c r="C20" s="104"/>
      <c r="D20" s="103">
        <f>SUM('【断面別】自動車交通量(A断面流入)'!D20,'【断面別】自動車交通量(A断面流出)'!D20)</f>
        <v>64</v>
      </c>
      <c r="E20" s="102">
        <f>SUM('【断面別】自動車交通量(A断面流入)'!E20,'【断面別】自動車交通量(A断面流出)'!E20)</f>
        <v>8</v>
      </c>
      <c r="F20" s="102">
        <f>SUM('【断面別】自動車交通量(A断面流入)'!F20,'【断面別】自動車交通量(A断面流出)'!F20)</f>
        <v>1</v>
      </c>
      <c r="G20" s="102">
        <f>SUM('【断面別】自動車交通量(A断面流入)'!G20,'【断面別】自動車交通量(A断面流出)'!G20)</f>
        <v>1</v>
      </c>
      <c r="H20" s="102">
        <f t="shared" si="0"/>
        <v>72</v>
      </c>
      <c r="I20" s="102">
        <f t="shared" si="1"/>
        <v>2</v>
      </c>
      <c r="J20" s="102">
        <f t="shared" si="2"/>
        <v>74</v>
      </c>
      <c r="K20" s="101">
        <f t="shared" si="3"/>
        <v>2.7</v>
      </c>
      <c r="L20" s="100">
        <f t="shared" si="4"/>
        <v>1.6</v>
      </c>
    </row>
    <row r="21" spans="2:12" ht="14.45" customHeight="1">
      <c r="B21" s="99" t="s">
        <v>104</v>
      </c>
      <c r="C21" s="98"/>
      <c r="D21" s="97">
        <f>SUM('【断面別】自動車交通量(A断面流入)'!D21,'【断面別】自動車交通量(A断面流出)'!D21)</f>
        <v>63</v>
      </c>
      <c r="E21" s="96">
        <f>SUM('【断面別】自動車交通量(A断面流入)'!E21,'【断面別】自動車交通量(A断面流出)'!E21)</f>
        <v>10</v>
      </c>
      <c r="F21" s="96">
        <f>SUM('【断面別】自動車交通量(A断面流入)'!F21,'【断面別】自動車交通量(A断面流出)'!F21)</f>
        <v>5</v>
      </c>
      <c r="G21" s="96">
        <f>SUM('【断面別】自動車交通量(A断面流入)'!G21,'【断面別】自動車交通量(A断面流出)'!G21)</f>
        <v>1</v>
      </c>
      <c r="H21" s="96">
        <f t="shared" si="0"/>
        <v>73</v>
      </c>
      <c r="I21" s="96">
        <f t="shared" si="1"/>
        <v>6</v>
      </c>
      <c r="J21" s="96">
        <f t="shared" si="2"/>
        <v>79</v>
      </c>
      <c r="K21" s="95">
        <f t="shared" si="3"/>
        <v>7.6</v>
      </c>
      <c r="L21" s="94">
        <f t="shared" si="4"/>
        <v>1.7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345</v>
      </c>
      <c r="E22" s="90">
        <f t="shared" si="5"/>
        <v>39</v>
      </c>
      <c r="F22" s="90">
        <f t="shared" si="5"/>
        <v>13</v>
      </c>
      <c r="G22" s="90">
        <f t="shared" si="5"/>
        <v>2</v>
      </c>
      <c r="H22" s="90">
        <f t="shared" si="5"/>
        <v>384</v>
      </c>
      <c r="I22" s="90">
        <f t="shared" si="5"/>
        <v>15</v>
      </c>
      <c r="J22" s="90">
        <f t="shared" si="5"/>
        <v>399</v>
      </c>
      <c r="K22" s="89">
        <f t="shared" si="3"/>
        <v>3.8</v>
      </c>
      <c r="L22" s="88">
        <f t="shared" si="4"/>
        <v>8.8000000000000007</v>
      </c>
    </row>
    <row r="23" spans="2:12" ht="14.45" customHeight="1" thickTop="1">
      <c r="B23" s="111" t="s">
        <v>102</v>
      </c>
      <c r="C23" s="110"/>
      <c r="D23" s="109">
        <f>SUM('【断面別】自動車交通量(A断面流入)'!D23,'【断面別】自動車交通量(A断面流出)'!D23)</f>
        <v>54</v>
      </c>
      <c r="E23" s="108">
        <f>SUM('【断面別】自動車交通量(A断面流入)'!E23,'【断面別】自動車交通量(A断面流出)'!E23)</f>
        <v>14</v>
      </c>
      <c r="F23" s="108">
        <f>SUM('【断面別】自動車交通量(A断面流入)'!F23,'【断面別】自動車交通量(A断面流出)'!F23)</f>
        <v>4</v>
      </c>
      <c r="G23" s="108">
        <f>SUM('【断面別】自動車交通量(A断面流入)'!G23,'【断面別】自動車交通量(A断面流出)'!G23)</f>
        <v>0</v>
      </c>
      <c r="H23" s="108">
        <f t="shared" ref="H23:H28" si="6">SUM(D23:E23)</f>
        <v>68</v>
      </c>
      <c r="I23" s="108">
        <f t="shared" ref="I23:I28" si="7">SUM(F23:G23)</f>
        <v>4</v>
      </c>
      <c r="J23" s="108">
        <f t="shared" ref="J23:J28" si="8">SUM(H23:I23)</f>
        <v>72</v>
      </c>
      <c r="K23" s="107">
        <f t="shared" si="3"/>
        <v>5.6</v>
      </c>
      <c r="L23" s="106">
        <f t="shared" si="4"/>
        <v>1.6</v>
      </c>
    </row>
    <row r="24" spans="2:12" ht="14.45" customHeight="1">
      <c r="B24" s="105" t="s">
        <v>101</v>
      </c>
      <c r="C24" s="104"/>
      <c r="D24" s="103">
        <f>SUM('【断面別】自動車交通量(A断面流入)'!D24,'【断面別】自動車交通量(A断面流出)'!D24)</f>
        <v>52</v>
      </c>
      <c r="E24" s="102">
        <f>SUM('【断面別】自動車交通量(A断面流入)'!E24,'【断面別】自動車交通量(A断面流出)'!E24)</f>
        <v>8</v>
      </c>
      <c r="F24" s="102">
        <f>SUM('【断面別】自動車交通量(A断面流入)'!F24,'【断面別】自動車交通量(A断面流出)'!F24)</f>
        <v>1</v>
      </c>
      <c r="G24" s="102">
        <f>SUM('【断面別】自動車交通量(A断面流入)'!G24,'【断面別】自動車交通量(A断面流出)'!G24)</f>
        <v>0</v>
      </c>
      <c r="H24" s="102">
        <f t="shared" si="6"/>
        <v>60</v>
      </c>
      <c r="I24" s="102">
        <f t="shared" si="7"/>
        <v>1</v>
      </c>
      <c r="J24" s="102">
        <f t="shared" si="8"/>
        <v>61</v>
      </c>
      <c r="K24" s="101">
        <f t="shared" si="3"/>
        <v>1.6</v>
      </c>
      <c r="L24" s="100">
        <f t="shared" si="4"/>
        <v>1.3</v>
      </c>
    </row>
    <row r="25" spans="2:12" ht="14.45" customHeight="1">
      <c r="B25" s="105" t="s">
        <v>100</v>
      </c>
      <c r="C25" s="104"/>
      <c r="D25" s="103">
        <f>SUM('【断面別】自動車交通量(A断面流入)'!D25,'【断面別】自動車交通量(A断面流出)'!D25)</f>
        <v>53</v>
      </c>
      <c r="E25" s="102">
        <f>SUM('【断面別】自動車交通量(A断面流入)'!E25,'【断面別】自動車交通量(A断面流出)'!E25)</f>
        <v>13</v>
      </c>
      <c r="F25" s="102">
        <f>SUM('【断面別】自動車交通量(A断面流入)'!F25,'【断面別】自動車交通量(A断面流出)'!F25)</f>
        <v>3</v>
      </c>
      <c r="G25" s="102">
        <f>SUM('【断面別】自動車交通量(A断面流入)'!G25,'【断面別】自動車交通量(A断面流出)'!G25)</f>
        <v>0</v>
      </c>
      <c r="H25" s="102">
        <f t="shared" si="6"/>
        <v>66</v>
      </c>
      <c r="I25" s="102">
        <f t="shared" si="7"/>
        <v>3</v>
      </c>
      <c r="J25" s="102">
        <f t="shared" si="8"/>
        <v>69</v>
      </c>
      <c r="K25" s="101">
        <f t="shared" si="3"/>
        <v>4.3</v>
      </c>
      <c r="L25" s="100">
        <f t="shared" si="4"/>
        <v>1.5</v>
      </c>
    </row>
    <row r="26" spans="2:12" ht="14.45" customHeight="1">
      <c r="B26" s="105" t="s">
        <v>99</v>
      </c>
      <c r="C26" s="104"/>
      <c r="D26" s="103">
        <f>SUM('【断面別】自動車交通量(A断面流入)'!D26,'【断面別】自動車交通量(A断面流出)'!D26)</f>
        <v>48</v>
      </c>
      <c r="E26" s="102">
        <f>SUM('【断面別】自動車交通量(A断面流入)'!E26,'【断面別】自動車交通量(A断面流出)'!E26)</f>
        <v>15</v>
      </c>
      <c r="F26" s="102">
        <f>SUM('【断面別】自動車交通量(A断面流入)'!F26,'【断面別】自動車交通量(A断面流出)'!F26)</f>
        <v>7</v>
      </c>
      <c r="G26" s="102">
        <f>SUM('【断面別】自動車交通量(A断面流入)'!G26,'【断面別】自動車交通量(A断面流出)'!G26)</f>
        <v>0</v>
      </c>
      <c r="H26" s="102">
        <f t="shared" si="6"/>
        <v>63</v>
      </c>
      <c r="I26" s="102">
        <f t="shared" si="7"/>
        <v>7</v>
      </c>
      <c r="J26" s="102">
        <f t="shared" si="8"/>
        <v>70</v>
      </c>
      <c r="K26" s="101">
        <f t="shared" si="3"/>
        <v>10</v>
      </c>
      <c r="L26" s="100">
        <f t="shared" si="4"/>
        <v>1.5</v>
      </c>
    </row>
    <row r="27" spans="2:12" ht="14.45" customHeight="1">
      <c r="B27" s="105" t="s">
        <v>98</v>
      </c>
      <c r="C27" s="104"/>
      <c r="D27" s="103">
        <f>SUM('【断面別】自動車交通量(A断面流入)'!D27,'【断面別】自動車交通量(A断面流出)'!D27)</f>
        <v>62</v>
      </c>
      <c r="E27" s="102">
        <f>SUM('【断面別】自動車交通量(A断面流入)'!E27,'【断面別】自動車交通量(A断面流出)'!E27)</f>
        <v>16</v>
      </c>
      <c r="F27" s="102">
        <f>SUM('【断面別】自動車交通量(A断面流入)'!F27,'【断面別】自動車交通量(A断面流出)'!F27)</f>
        <v>4</v>
      </c>
      <c r="G27" s="102">
        <f>SUM('【断面別】自動車交通量(A断面流入)'!G27,'【断面別】自動車交通量(A断面流出)'!G27)</f>
        <v>0</v>
      </c>
      <c r="H27" s="102">
        <f t="shared" si="6"/>
        <v>78</v>
      </c>
      <c r="I27" s="102">
        <f t="shared" si="7"/>
        <v>4</v>
      </c>
      <c r="J27" s="102">
        <f t="shared" si="8"/>
        <v>82</v>
      </c>
      <c r="K27" s="101">
        <f t="shared" si="3"/>
        <v>4.9000000000000004</v>
      </c>
      <c r="L27" s="100">
        <f t="shared" si="4"/>
        <v>1.8</v>
      </c>
    </row>
    <row r="28" spans="2:12" ht="14.45" customHeight="1">
      <c r="B28" s="99" t="s">
        <v>97</v>
      </c>
      <c r="C28" s="98"/>
      <c r="D28" s="97">
        <f>SUM('【断面別】自動車交通量(A断面流入)'!D28,'【断面別】自動車交通量(A断面流出)'!D28)</f>
        <v>64</v>
      </c>
      <c r="E28" s="96">
        <f>SUM('【断面別】自動車交通量(A断面流入)'!E28,'【断面別】自動車交通量(A断面流出)'!E28)</f>
        <v>18</v>
      </c>
      <c r="F28" s="96">
        <f>SUM('【断面別】自動車交通量(A断面流入)'!F28,'【断面別】自動車交通量(A断面流出)'!F28)</f>
        <v>2</v>
      </c>
      <c r="G28" s="96">
        <f>SUM('【断面別】自動車交通量(A断面流入)'!G28,'【断面別】自動車交通量(A断面流出)'!G28)</f>
        <v>0</v>
      </c>
      <c r="H28" s="96">
        <f t="shared" si="6"/>
        <v>82</v>
      </c>
      <c r="I28" s="96">
        <f t="shared" si="7"/>
        <v>2</v>
      </c>
      <c r="J28" s="96">
        <f t="shared" si="8"/>
        <v>84</v>
      </c>
      <c r="K28" s="95">
        <f t="shared" si="3"/>
        <v>2.4</v>
      </c>
      <c r="L28" s="94">
        <f t="shared" si="4"/>
        <v>1.8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333</v>
      </c>
      <c r="E29" s="90">
        <f t="shared" si="9"/>
        <v>84</v>
      </c>
      <c r="F29" s="90">
        <f t="shared" si="9"/>
        <v>21</v>
      </c>
      <c r="G29" s="90">
        <f t="shared" si="9"/>
        <v>0</v>
      </c>
      <c r="H29" s="90">
        <f t="shared" si="9"/>
        <v>417</v>
      </c>
      <c r="I29" s="90">
        <f t="shared" si="9"/>
        <v>21</v>
      </c>
      <c r="J29" s="90">
        <f t="shared" si="9"/>
        <v>438</v>
      </c>
      <c r="K29" s="89">
        <f t="shared" si="3"/>
        <v>4.8</v>
      </c>
      <c r="L29" s="88">
        <f t="shared" si="4"/>
        <v>9.6</v>
      </c>
    </row>
    <row r="30" spans="2:12" ht="14.45" customHeight="1" thickTop="1">
      <c r="B30" s="119" t="s">
        <v>95</v>
      </c>
      <c r="C30" s="118"/>
      <c r="D30" s="85">
        <f>SUM('【断面別】自動車交通量(A断面流入)'!D30,'【断面別】自動車交通量(A断面流出)'!D30)</f>
        <v>268</v>
      </c>
      <c r="E30" s="84">
        <f>SUM('【断面別】自動車交通量(A断面流入)'!E30,'【断面別】自動車交通量(A断面流出)'!E30)</f>
        <v>64</v>
      </c>
      <c r="F30" s="84">
        <f>SUM('【断面別】自動車交通量(A断面流入)'!F30,'【断面別】自動車交通量(A断面流出)'!F30)</f>
        <v>24</v>
      </c>
      <c r="G30" s="84">
        <f>SUM('【断面別】自動車交通量(A断面流入)'!G30,'【断面別】自動車交通量(A断面流出)'!G30)</f>
        <v>1</v>
      </c>
      <c r="H30" s="84">
        <f t="shared" ref="H30:H43" si="10">SUM(D30:E30)</f>
        <v>332</v>
      </c>
      <c r="I30" s="84">
        <f t="shared" ref="I30:I43" si="11">SUM(F30:G30)</f>
        <v>25</v>
      </c>
      <c r="J30" s="84">
        <f t="shared" ref="J30:J43" si="12">SUM(H30:I30)</f>
        <v>357</v>
      </c>
      <c r="K30" s="83">
        <f t="shared" si="3"/>
        <v>7</v>
      </c>
      <c r="L30" s="82">
        <f t="shared" si="4"/>
        <v>7.8</v>
      </c>
    </row>
    <row r="31" spans="2:12" ht="14.45" customHeight="1">
      <c r="B31" s="117" t="s">
        <v>94</v>
      </c>
      <c r="C31" s="116"/>
      <c r="D31" s="115">
        <f>SUM('【断面別】自動車交通量(A断面流入)'!D31,'【断面別】自動車交通量(A断面流出)'!D31)</f>
        <v>229</v>
      </c>
      <c r="E31" s="114">
        <f>SUM('【断面別】自動車交通量(A断面流入)'!E31,'【断面別】自動車交通量(A断面流出)'!E31)</f>
        <v>57</v>
      </c>
      <c r="F31" s="114">
        <f>SUM('【断面別】自動車交通量(A断面流入)'!F31,'【断面別】自動車交通量(A断面流出)'!F31)</f>
        <v>17</v>
      </c>
      <c r="G31" s="114">
        <f>SUM('【断面別】自動車交通量(A断面流入)'!G31,'【断面別】自動車交通量(A断面流出)'!G31)</f>
        <v>0</v>
      </c>
      <c r="H31" s="114">
        <f t="shared" si="10"/>
        <v>286</v>
      </c>
      <c r="I31" s="114">
        <f t="shared" si="11"/>
        <v>17</v>
      </c>
      <c r="J31" s="114">
        <f t="shared" si="12"/>
        <v>303</v>
      </c>
      <c r="K31" s="113">
        <f t="shared" si="3"/>
        <v>5.6</v>
      </c>
      <c r="L31" s="112">
        <f t="shared" si="4"/>
        <v>6.6</v>
      </c>
    </row>
    <row r="32" spans="2:12" ht="14.45" customHeight="1">
      <c r="B32" s="117" t="s">
        <v>93</v>
      </c>
      <c r="C32" s="116"/>
      <c r="D32" s="115">
        <f>SUM('【断面別】自動車交通量(A断面流入)'!D32,'【断面別】自動車交通量(A断面流出)'!D32)</f>
        <v>232</v>
      </c>
      <c r="E32" s="114">
        <f>SUM('【断面別】自動車交通量(A断面流入)'!E32,'【断面別】自動車交通量(A断面流出)'!E32)</f>
        <v>89</v>
      </c>
      <c r="F32" s="114">
        <f>SUM('【断面別】自動車交通量(A断面流入)'!F32,'【断面別】自動車交通量(A断面流出)'!F32)</f>
        <v>15</v>
      </c>
      <c r="G32" s="114">
        <f>SUM('【断面別】自動車交通量(A断面流入)'!G32,'【断面別】自動車交通量(A断面流出)'!G32)</f>
        <v>0</v>
      </c>
      <c r="H32" s="114">
        <f t="shared" si="10"/>
        <v>321</v>
      </c>
      <c r="I32" s="114">
        <f t="shared" si="11"/>
        <v>15</v>
      </c>
      <c r="J32" s="114">
        <f t="shared" si="12"/>
        <v>336</v>
      </c>
      <c r="K32" s="113">
        <f t="shared" si="3"/>
        <v>4.5</v>
      </c>
      <c r="L32" s="112">
        <f t="shared" si="4"/>
        <v>7.4</v>
      </c>
    </row>
    <row r="33" spans="2:12" ht="14.45" customHeight="1">
      <c r="B33" s="117" t="s">
        <v>92</v>
      </c>
      <c r="C33" s="116"/>
      <c r="D33" s="115">
        <f>SUM('【断面別】自動車交通量(A断面流入)'!D33,'【断面別】自動車交通量(A断面流出)'!D33)</f>
        <v>255</v>
      </c>
      <c r="E33" s="114">
        <f>SUM('【断面別】自動車交通量(A断面流入)'!E33,'【断面別】自動車交通量(A断面流出)'!E33)</f>
        <v>74</v>
      </c>
      <c r="F33" s="114">
        <f>SUM('【断面別】自動車交通量(A断面流入)'!F33,'【断面別】自動車交通量(A断面流出)'!F33)</f>
        <v>17</v>
      </c>
      <c r="G33" s="114">
        <f>SUM('【断面別】自動車交通量(A断面流入)'!G33,'【断面別】自動車交通量(A断面流出)'!G33)</f>
        <v>1</v>
      </c>
      <c r="H33" s="114">
        <f t="shared" si="10"/>
        <v>329</v>
      </c>
      <c r="I33" s="114">
        <f t="shared" si="11"/>
        <v>18</v>
      </c>
      <c r="J33" s="114">
        <f t="shared" si="12"/>
        <v>347</v>
      </c>
      <c r="K33" s="113">
        <f t="shared" si="3"/>
        <v>5.2</v>
      </c>
      <c r="L33" s="112">
        <f t="shared" si="4"/>
        <v>7.6</v>
      </c>
    </row>
    <row r="34" spans="2:12" ht="14.45" customHeight="1">
      <c r="B34" s="117" t="s">
        <v>91</v>
      </c>
      <c r="C34" s="116"/>
      <c r="D34" s="115">
        <f>SUM('【断面別】自動車交通量(A断面流入)'!D34,'【断面別】自動車交通量(A断面流出)'!D34)</f>
        <v>257</v>
      </c>
      <c r="E34" s="114">
        <f>SUM('【断面別】自動車交通量(A断面流入)'!E34,'【断面別】自動車交通量(A断面流出)'!E34)</f>
        <v>66</v>
      </c>
      <c r="F34" s="114">
        <f>SUM('【断面別】自動車交通量(A断面流入)'!F34,'【断面別】自動車交通量(A断面流出)'!F34)</f>
        <v>18</v>
      </c>
      <c r="G34" s="114">
        <f>SUM('【断面別】自動車交通量(A断面流入)'!G34,'【断面別】自動車交通量(A断面流出)'!G34)</f>
        <v>0</v>
      </c>
      <c r="H34" s="114">
        <f t="shared" si="10"/>
        <v>323</v>
      </c>
      <c r="I34" s="114">
        <f t="shared" si="11"/>
        <v>18</v>
      </c>
      <c r="J34" s="114">
        <f t="shared" si="12"/>
        <v>341</v>
      </c>
      <c r="K34" s="113">
        <f t="shared" si="3"/>
        <v>5.3</v>
      </c>
      <c r="L34" s="112">
        <f t="shared" si="4"/>
        <v>7.5</v>
      </c>
    </row>
    <row r="35" spans="2:12" ht="14.45" customHeight="1">
      <c r="B35" s="117" t="s">
        <v>90</v>
      </c>
      <c r="C35" s="116"/>
      <c r="D35" s="115">
        <f>SUM('【断面別】自動車交通量(A断面流入)'!D35,'【断面別】自動車交通量(A断面流出)'!D35)</f>
        <v>255</v>
      </c>
      <c r="E35" s="114">
        <f>SUM('【断面別】自動車交通量(A断面流入)'!E35,'【断面別】自動車交通量(A断面流出)'!E35)</f>
        <v>80</v>
      </c>
      <c r="F35" s="114">
        <f>SUM('【断面別】自動車交通量(A断面流入)'!F35,'【断面別】自動車交通量(A断面流出)'!F35)</f>
        <v>14</v>
      </c>
      <c r="G35" s="114">
        <f>SUM('【断面別】自動車交通量(A断面流入)'!G35,'【断面別】自動車交通量(A断面流出)'!G35)</f>
        <v>1</v>
      </c>
      <c r="H35" s="114">
        <f t="shared" si="10"/>
        <v>335</v>
      </c>
      <c r="I35" s="114">
        <f t="shared" si="11"/>
        <v>15</v>
      </c>
      <c r="J35" s="114">
        <f t="shared" si="12"/>
        <v>350</v>
      </c>
      <c r="K35" s="113">
        <f t="shared" si="3"/>
        <v>4.3</v>
      </c>
      <c r="L35" s="112">
        <f t="shared" si="4"/>
        <v>7.7</v>
      </c>
    </row>
    <row r="36" spans="2:12" ht="14.45" customHeight="1">
      <c r="B36" s="117" t="s">
        <v>89</v>
      </c>
      <c r="C36" s="116"/>
      <c r="D36" s="115">
        <f>SUM('【断面別】自動車交通量(A断面流入)'!D36,'【断面別】自動車交通量(A断面流出)'!D36)</f>
        <v>295</v>
      </c>
      <c r="E36" s="114">
        <f>SUM('【断面別】自動車交通量(A断面流入)'!E36,'【断面別】自動車交通量(A断面流出)'!E36)</f>
        <v>76</v>
      </c>
      <c r="F36" s="114">
        <f>SUM('【断面別】自動車交通量(A断面流入)'!F36,'【断面別】自動車交通量(A断面流出)'!F36)</f>
        <v>17</v>
      </c>
      <c r="G36" s="114">
        <f>SUM('【断面別】自動車交通量(A断面流入)'!G36,'【断面別】自動車交通量(A断面流出)'!G36)</f>
        <v>0</v>
      </c>
      <c r="H36" s="114">
        <f t="shared" si="10"/>
        <v>371</v>
      </c>
      <c r="I36" s="114">
        <f t="shared" si="11"/>
        <v>17</v>
      </c>
      <c r="J36" s="114">
        <f t="shared" si="12"/>
        <v>388</v>
      </c>
      <c r="K36" s="113">
        <f t="shared" si="3"/>
        <v>4.4000000000000004</v>
      </c>
      <c r="L36" s="112">
        <f t="shared" si="4"/>
        <v>8.5</v>
      </c>
    </row>
    <row r="37" spans="2:12" ht="14.45" customHeight="1">
      <c r="B37" s="117" t="s">
        <v>88</v>
      </c>
      <c r="C37" s="116"/>
      <c r="D37" s="115">
        <f>SUM('【断面別】自動車交通量(A断面流入)'!D37,'【断面別】自動車交通量(A断面流出)'!D37)</f>
        <v>305</v>
      </c>
      <c r="E37" s="114">
        <f>SUM('【断面別】自動車交通量(A断面流入)'!E37,'【断面別】自動車交通量(A断面流出)'!E37)</f>
        <v>101</v>
      </c>
      <c r="F37" s="114">
        <f>SUM('【断面別】自動車交通量(A断面流入)'!F37,'【断面別】自動車交通量(A断面流出)'!F37)</f>
        <v>17</v>
      </c>
      <c r="G37" s="114">
        <f>SUM('【断面別】自動車交通量(A断面流入)'!G37,'【断面別】自動車交通量(A断面流出)'!G37)</f>
        <v>1</v>
      </c>
      <c r="H37" s="114">
        <f t="shared" si="10"/>
        <v>406</v>
      </c>
      <c r="I37" s="114">
        <f t="shared" si="11"/>
        <v>18</v>
      </c>
      <c r="J37" s="114">
        <f t="shared" si="12"/>
        <v>424</v>
      </c>
      <c r="K37" s="113">
        <f t="shared" si="3"/>
        <v>4.2</v>
      </c>
      <c r="L37" s="112">
        <f t="shared" si="4"/>
        <v>9.3000000000000007</v>
      </c>
    </row>
    <row r="38" spans="2:12" ht="14.45" customHeight="1">
      <c r="B38" s="111" t="s">
        <v>87</v>
      </c>
      <c r="C38" s="110"/>
      <c r="D38" s="109">
        <f>SUM('【断面別】自動車交通量(A断面流入)'!D38,'【断面別】自動車交通量(A断面流出)'!D38)</f>
        <v>50</v>
      </c>
      <c r="E38" s="108">
        <f>SUM('【断面別】自動車交通量(A断面流入)'!E38,'【断面別】自動車交通量(A断面流出)'!E38)</f>
        <v>20</v>
      </c>
      <c r="F38" s="108">
        <f>SUM('【断面別】自動車交通量(A断面流入)'!F38,'【断面別】自動車交通量(A断面流出)'!F38)</f>
        <v>3</v>
      </c>
      <c r="G38" s="108">
        <f>SUM('【断面別】自動車交通量(A断面流入)'!G38,'【断面別】自動車交通量(A断面流出)'!G38)</f>
        <v>0</v>
      </c>
      <c r="H38" s="108">
        <f t="shared" si="10"/>
        <v>70</v>
      </c>
      <c r="I38" s="108">
        <f t="shared" si="11"/>
        <v>3</v>
      </c>
      <c r="J38" s="108">
        <f t="shared" si="12"/>
        <v>73</v>
      </c>
      <c r="K38" s="107">
        <f t="shared" si="3"/>
        <v>4.0999999999999996</v>
      </c>
      <c r="L38" s="106">
        <f t="shared" si="4"/>
        <v>1.6</v>
      </c>
    </row>
    <row r="39" spans="2:12" ht="14.45" customHeight="1">
      <c r="B39" s="105" t="s">
        <v>86</v>
      </c>
      <c r="C39" s="104"/>
      <c r="D39" s="103">
        <f>SUM('【断面別】自動車交通量(A断面流入)'!D39,'【断面別】自動車交通量(A断面流出)'!D39)</f>
        <v>59</v>
      </c>
      <c r="E39" s="102">
        <f>SUM('【断面別】自動車交通量(A断面流入)'!E39,'【断面別】自動車交通量(A断面流出)'!E39)</f>
        <v>18</v>
      </c>
      <c r="F39" s="102">
        <f>SUM('【断面別】自動車交通量(A断面流入)'!F39,'【断面別】自動車交通量(A断面流出)'!F39)</f>
        <v>5</v>
      </c>
      <c r="G39" s="102">
        <f>SUM('【断面別】自動車交通量(A断面流入)'!G39,'【断面別】自動車交通量(A断面流出)'!G39)</f>
        <v>0</v>
      </c>
      <c r="H39" s="102">
        <f t="shared" si="10"/>
        <v>77</v>
      </c>
      <c r="I39" s="102">
        <f t="shared" si="11"/>
        <v>5</v>
      </c>
      <c r="J39" s="102">
        <f t="shared" si="12"/>
        <v>82</v>
      </c>
      <c r="K39" s="101">
        <f t="shared" si="3"/>
        <v>6.1</v>
      </c>
      <c r="L39" s="100">
        <f t="shared" si="4"/>
        <v>1.8</v>
      </c>
    </row>
    <row r="40" spans="2:12" ht="14.45" customHeight="1">
      <c r="B40" s="105" t="s">
        <v>85</v>
      </c>
      <c r="C40" s="104"/>
      <c r="D40" s="103">
        <f>SUM('【断面別】自動車交通量(A断面流入)'!D40,'【断面別】自動車交通量(A断面流出)'!D40)</f>
        <v>66</v>
      </c>
      <c r="E40" s="102">
        <f>SUM('【断面別】自動車交通量(A断面流入)'!E40,'【断面別】自動車交通量(A断面流出)'!E40)</f>
        <v>6</v>
      </c>
      <c r="F40" s="102">
        <f>SUM('【断面別】自動車交通量(A断面流入)'!F40,'【断面別】自動車交通量(A断面流出)'!F40)</f>
        <v>4</v>
      </c>
      <c r="G40" s="102">
        <f>SUM('【断面別】自動車交通量(A断面流入)'!G40,'【断面別】自動車交通量(A断面流出)'!G40)</f>
        <v>0</v>
      </c>
      <c r="H40" s="102">
        <f t="shared" si="10"/>
        <v>72</v>
      </c>
      <c r="I40" s="102">
        <f t="shared" si="11"/>
        <v>4</v>
      </c>
      <c r="J40" s="102">
        <f t="shared" si="12"/>
        <v>76</v>
      </c>
      <c r="K40" s="101">
        <f t="shared" si="3"/>
        <v>5.3</v>
      </c>
      <c r="L40" s="100">
        <f t="shared" si="4"/>
        <v>1.7</v>
      </c>
    </row>
    <row r="41" spans="2:12" ht="14.45" customHeight="1">
      <c r="B41" s="105" t="s">
        <v>84</v>
      </c>
      <c r="C41" s="104"/>
      <c r="D41" s="103">
        <f>SUM('【断面別】自動車交通量(A断面流入)'!D41,'【断面別】自動車交通量(A断面流出)'!D41)</f>
        <v>63</v>
      </c>
      <c r="E41" s="102">
        <f>SUM('【断面別】自動車交通量(A断面流入)'!E41,'【断面別】自動車交通量(A断面流出)'!E41)</f>
        <v>10</v>
      </c>
      <c r="F41" s="102">
        <f>SUM('【断面別】自動車交通量(A断面流入)'!F41,'【断面別】自動車交通量(A断面流出)'!F41)</f>
        <v>1</v>
      </c>
      <c r="G41" s="102">
        <f>SUM('【断面別】自動車交通量(A断面流入)'!G41,'【断面別】自動車交通量(A断面流出)'!G41)</f>
        <v>1</v>
      </c>
      <c r="H41" s="102">
        <f t="shared" si="10"/>
        <v>73</v>
      </c>
      <c r="I41" s="102">
        <f t="shared" si="11"/>
        <v>2</v>
      </c>
      <c r="J41" s="102">
        <f t="shared" si="12"/>
        <v>75</v>
      </c>
      <c r="K41" s="101">
        <f t="shared" si="3"/>
        <v>2.7</v>
      </c>
      <c r="L41" s="100">
        <f t="shared" si="4"/>
        <v>1.6</v>
      </c>
    </row>
    <row r="42" spans="2:12" ht="14.45" customHeight="1">
      <c r="B42" s="105" t="s">
        <v>83</v>
      </c>
      <c r="C42" s="104"/>
      <c r="D42" s="103">
        <f>SUM('【断面別】自動車交通量(A断面流入)'!D42,'【断面別】自動車交通量(A断面流出)'!D42)</f>
        <v>72</v>
      </c>
      <c r="E42" s="102">
        <f>SUM('【断面別】自動車交通量(A断面流入)'!E42,'【断面別】自動車交通量(A断面流出)'!E42)</f>
        <v>16</v>
      </c>
      <c r="F42" s="102">
        <f>SUM('【断面別】自動車交通量(A断面流入)'!F42,'【断面別】自動車交通量(A断面流出)'!F42)</f>
        <v>4</v>
      </c>
      <c r="G42" s="102">
        <f>SUM('【断面別】自動車交通量(A断面流入)'!G42,'【断面別】自動車交通量(A断面流出)'!G42)</f>
        <v>0</v>
      </c>
      <c r="H42" s="102">
        <f t="shared" si="10"/>
        <v>88</v>
      </c>
      <c r="I42" s="102">
        <f t="shared" si="11"/>
        <v>4</v>
      </c>
      <c r="J42" s="102">
        <f t="shared" si="12"/>
        <v>92</v>
      </c>
      <c r="K42" s="101">
        <f t="shared" si="3"/>
        <v>4.3</v>
      </c>
      <c r="L42" s="100">
        <f t="shared" si="4"/>
        <v>2</v>
      </c>
    </row>
    <row r="43" spans="2:12" ht="14.45" customHeight="1">
      <c r="B43" s="99" t="s">
        <v>82</v>
      </c>
      <c r="C43" s="98"/>
      <c r="D43" s="97">
        <f>SUM('【断面別】自動車交通量(A断面流入)'!D43,'【断面別】自動車交通量(A断面流出)'!D43)</f>
        <v>56</v>
      </c>
      <c r="E43" s="96">
        <f>SUM('【断面別】自動車交通量(A断面流入)'!E43,'【断面別】自動車交通量(A断面流出)'!E43)</f>
        <v>9</v>
      </c>
      <c r="F43" s="96">
        <f>SUM('【断面別】自動車交通量(A断面流入)'!F43,'【断面別】自動車交通量(A断面流出)'!F43)</f>
        <v>1</v>
      </c>
      <c r="G43" s="96">
        <f>SUM('【断面別】自動車交通量(A断面流入)'!G43,'【断面別】自動車交通量(A断面流出)'!G43)</f>
        <v>0</v>
      </c>
      <c r="H43" s="96">
        <f t="shared" si="10"/>
        <v>65</v>
      </c>
      <c r="I43" s="96">
        <f t="shared" si="11"/>
        <v>1</v>
      </c>
      <c r="J43" s="96">
        <f t="shared" si="12"/>
        <v>66</v>
      </c>
      <c r="K43" s="95">
        <f t="shared" si="3"/>
        <v>1.5</v>
      </c>
      <c r="L43" s="94">
        <f t="shared" si="4"/>
        <v>1.4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366</v>
      </c>
      <c r="E44" s="90">
        <f t="shared" si="13"/>
        <v>79</v>
      </c>
      <c r="F44" s="90">
        <f t="shared" si="13"/>
        <v>18</v>
      </c>
      <c r="G44" s="90">
        <f t="shared" si="13"/>
        <v>1</v>
      </c>
      <c r="H44" s="90">
        <f t="shared" si="13"/>
        <v>445</v>
      </c>
      <c r="I44" s="90">
        <f t="shared" si="13"/>
        <v>19</v>
      </c>
      <c r="J44" s="90">
        <f t="shared" si="13"/>
        <v>464</v>
      </c>
      <c r="K44" s="89">
        <f t="shared" si="3"/>
        <v>4.0999999999999996</v>
      </c>
      <c r="L44" s="88">
        <f t="shared" si="4"/>
        <v>10.199999999999999</v>
      </c>
    </row>
    <row r="45" spans="2:12" ht="14.45" customHeight="1" thickTop="1">
      <c r="B45" s="111" t="s">
        <v>80</v>
      </c>
      <c r="C45" s="110"/>
      <c r="D45" s="109">
        <f>SUM('【断面別】自動車交通量(A断面流入)'!D45,'【断面別】自動車交通量(A断面流出)'!D45)</f>
        <v>85</v>
      </c>
      <c r="E45" s="108">
        <f>SUM('【断面別】自動車交通量(A断面流入)'!E45,'【断面別】自動車交通量(A断面流出)'!E45)</f>
        <v>12</v>
      </c>
      <c r="F45" s="108">
        <f>SUM('【断面別】自動車交通量(A断面流入)'!F45,'【断面別】自動車交通量(A断面流出)'!F45)</f>
        <v>3</v>
      </c>
      <c r="G45" s="108">
        <f>SUM('【断面別】自動車交通量(A断面流入)'!G45,'【断面別】自動車交通量(A断面流出)'!G45)</f>
        <v>0</v>
      </c>
      <c r="H45" s="108">
        <f t="shared" ref="H45:H50" si="14">SUM(D45:E45)</f>
        <v>97</v>
      </c>
      <c r="I45" s="108">
        <f t="shared" ref="I45:I50" si="15">SUM(F45:G45)</f>
        <v>3</v>
      </c>
      <c r="J45" s="108">
        <f t="shared" ref="J45:J50" si="16">SUM(H45:I45)</f>
        <v>100</v>
      </c>
      <c r="K45" s="107">
        <f t="shared" si="3"/>
        <v>3</v>
      </c>
      <c r="L45" s="106">
        <f t="shared" si="4"/>
        <v>2.2000000000000002</v>
      </c>
    </row>
    <row r="46" spans="2:12" ht="14.45" customHeight="1">
      <c r="B46" s="105" t="s">
        <v>79</v>
      </c>
      <c r="C46" s="104"/>
      <c r="D46" s="103">
        <f>SUM('【断面別】自動車交通量(A断面流入)'!D46,'【断面別】自動車交通量(A断面流出)'!D46)</f>
        <v>44</v>
      </c>
      <c r="E46" s="102">
        <f>SUM('【断面別】自動車交通量(A断面流入)'!E46,'【断面別】自動車交通量(A断面流出)'!E46)</f>
        <v>12</v>
      </c>
      <c r="F46" s="102">
        <f>SUM('【断面別】自動車交通量(A断面流入)'!F46,'【断面別】自動車交通量(A断面流出)'!F46)</f>
        <v>2</v>
      </c>
      <c r="G46" s="102">
        <f>SUM('【断面別】自動車交通量(A断面流入)'!G46,'【断面別】自動車交通量(A断面流出)'!G46)</f>
        <v>0</v>
      </c>
      <c r="H46" s="102">
        <f t="shared" si="14"/>
        <v>56</v>
      </c>
      <c r="I46" s="102">
        <f t="shared" si="15"/>
        <v>2</v>
      </c>
      <c r="J46" s="102">
        <f t="shared" si="16"/>
        <v>58</v>
      </c>
      <c r="K46" s="101">
        <f t="shared" si="3"/>
        <v>3.4</v>
      </c>
      <c r="L46" s="100">
        <f t="shared" si="4"/>
        <v>1.3</v>
      </c>
    </row>
    <row r="47" spans="2:12" ht="14.45" customHeight="1">
      <c r="B47" s="105" t="s">
        <v>78</v>
      </c>
      <c r="C47" s="104"/>
      <c r="D47" s="103">
        <f>SUM('【断面別】自動車交通量(A断面流入)'!D47,'【断面別】自動車交通量(A断面流出)'!D47)</f>
        <v>59</v>
      </c>
      <c r="E47" s="102">
        <f>SUM('【断面別】自動車交通量(A断面流入)'!E47,'【断面別】自動車交通量(A断面流出)'!E47)</f>
        <v>9</v>
      </c>
      <c r="F47" s="102">
        <f>SUM('【断面別】自動車交通量(A断面流入)'!F47,'【断面別】自動車交通量(A断面流出)'!F47)</f>
        <v>1</v>
      </c>
      <c r="G47" s="102">
        <f>SUM('【断面別】自動車交通量(A断面流入)'!G47,'【断面別】自動車交通量(A断面流出)'!G47)</f>
        <v>0</v>
      </c>
      <c r="H47" s="102">
        <f t="shared" si="14"/>
        <v>68</v>
      </c>
      <c r="I47" s="102">
        <f t="shared" si="15"/>
        <v>1</v>
      </c>
      <c r="J47" s="102">
        <f t="shared" si="16"/>
        <v>69</v>
      </c>
      <c r="K47" s="101">
        <f t="shared" si="3"/>
        <v>1.4</v>
      </c>
      <c r="L47" s="100">
        <f t="shared" si="4"/>
        <v>1.5</v>
      </c>
    </row>
    <row r="48" spans="2:12" ht="14.45" customHeight="1">
      <c r="B48" s="105" t="s">
        <v>77</v>
      </c>
      <c r="C48" s="104"/>
      <c r="D48" s="103">
        <f>SUM('【断面別】自動車交通量(A断面流入)'!D48,'【断面別】自動車交通量(A断面流出)'!D48)</f>
        <v>61</v>
      </c>
      <c r="E48" s="102">
        <f>SUM('【断面別】自動車交通量(A断面流入)'!E48,'【断面別】自動車交通量(A断面流出)'!E48)</f>
        <v>17</v>
      </c>
      <c r="F48" s="102">
        <f>SUM('【断面別】自動車交通量(A断面流入)'!F48,'【断面別】自動車交通量(A断面流出)'!F48)</f>
        <v>0</v>
      </c>
      <c r="G48" s="102">
        <f>SUM('【断面別】自動車交通量(A断面流入)'!G48,'【断面別】自動車交通量(A断面流出)'!G48)</f>
        <v>0</v>
      </c>
      <c r="H48" s="102">
        <f t="shared" si="14"/>
        <v>78</v>
      </c>
      <c r="I48" s="102">
        <f t="shared" si="15"/>
        <v>0</v>
      </c>
      <c r="J48" s="102">
        <f t="shared" si="16"/>
        <v>78</v>
      </c>
      <c r="K48" s="101">
        <f t="shared" si="3"/>
        <v>0</v>
      </c>
      <c r="L48" s="100">
        <f t="shared" si="4"/>
        <v>1.7</v>
      </c>
    </row>
    <row r="49" spans="2:13" ht="14.45" customHeight="1">
      <c r="B49" s="105" t="s">
        <v>76</v>
      </c>
      <c r="C49" s="104"/>
      <c r="D49" s="103">
        <f>SUM('【断面別】自動車交通量(A断面流入)'!D49,'【断面別】自動車交通量(A断面流出)'!D49)</f>
        <v>49</v>
      </c>
      <c r="E49" s="102">
        <f>SUM('【断面別】自動車交通量(A断面流入)'!E49,'【断面別】自動車交通量(A断面流出)'!E49)</f>
        <v>7</v>
      </c>
      <c r="F49" s="102">
        <f>SUM('【断面別】自動車交通量(A断面流入)'!F49,'【断面別】自動車交通量(A断面流出)'!F49)</f>
        <v>1</v>
      </c>
      <c r="G49" s="102">
        <f>SUM('【断面別】自動車交通量(A断面流入)'!G49,'【断面別】自動車交通量(A断面流出)'!G49)</f>
        <v>0</v>
      </c>
      <c r="H49" s="102">
        <f t="shared" si="14"/>
        <v>56</v>
      </c>
      <c r="I49" s="102">
        <f t="shared" si="15"/>
        <v>1</v>
      </c>
      <c r="J49" s="102">
        <f t="shared" si="16"/>
        <v>57</v>
      </c>
      <c r="K49" s="101">
        <f t="shared" si="3"/>
        <v>1.8</v>
      </c>
      <c r="L49" s="100">
        <f t="shared" si="4"/>
        <v>1.3</v>
      </c>
    </row>
    <row r="50" spans="2:13" ht="14.45" customHeight="1">
      <c r="B50" s="99" t="s">
        <v>75</v>
      </c>
      <c r="C50" s="98"/>
      <c r="D50" s="97">
        <f>SUM('【断面別】自動車交通量(A断面流入)'!D50,'【断面別】自動車交通量(A断面流出)'!D50)</f>
        <v>43</v>
      </c>
      <c r="E50" s="96">
        <f>SUM('【断面別】自動車交通量(A断面流入)'!E50,'【断面別】自動車交通量(A断面流出)'!E50)</f>
        <v>5</v>
      </c>
      <c r="F50" s="96">
        <f>SUM('【断面別】自動車交通量(A断面流入)'!F50,'【断面別】自動車交通量(A断面流出)'!F50)</f>
        <v>0</v>
      </c>
      <c r="G50" s="96">
        <f>SUM('【断面別】自動車交通量(A断面流入)'!G50,'【断面別】自動車交通量(A断面流出)'!G50)</f>
        <v>0</v>
      </c>
      <c r="H50" s="96">
        <f t="shared" si="14"/>
        <v>48</v>
      </c>
      <c r="I50" s="96">
        <f t="shared" si="15"/>
        <v>0</v>
      </c>
      <c r="J50" s="96">
        <f t="shared" si="16"/>
        <v>48</v>
      </c>
      <c r="K50" s="95">
        <f t="shared" si="3"/>
        <v>0</v>
      </c>
      <c r="L50" s="94">
        <f t="shared" si="4"/>
        <v>1.1000000000000001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341</v>
      </c>
      <c r="E51" s="90">
        <f t="shared" si="17"/>
        <v>62</v>
      </c>
      <c r="F51" s="90">
        <f t="shared" si="17"/>
        <v>7</v>
      </c>
      <c r="G51" s="90">
        <f t="shared" si="17"/>
        <v>0</v>
      </c>
      <c r="H51" s="90">
        <f t="shared" si="17"/>
        <v>403</v>
      </c>
      <c r="I51" s="90">
        <f t="shared" si="17"/>
        <v>7</v>
      </c>
      <c r="J51" s="90">
        <f t="shared" si="17"/>
        <v>410</v>
      </c>
      <c r="K51" s="89">
        <f t="shared" si="3"/>
        <v>1.7</v>
      </c>
      <c r="L51" s="88">
        <f t="shared" si="4"/>
        <v>9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3481</v>
      </c>
      <c r="E52" s="84">
        <f t="shared" si="18"/>
        <v>871</v>
      </c>
      <c r="F52" s="84">
        <f t="shared" si="18"/>
        <v>198</v>
      </c>
      <c r="G52" s="84">
        <f t="shared" si="18"/>
        <v>7</v>
      </c>
      <c r="H52" s="84">
        <f t="shared" si="18"/>
        <v>4352</v>
      </c>
      <c r="I52" s="84">
        <f t="shared" si="18"/>
        <v>205</v>
      </c>
      <c r="J52" s="84">
        <f t="shared" si="18"/>
        <v>4557</v>
      </c>
      <c r="K52" s="83">
        <f t="shared" si="3"/>
        <v>4.5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193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155</v>
      </c>
      <c r="C16" s="110"/>
      <c r="D16" s="109">
        <f>SUM('【方向別】自動車交通量(4)'!D16,'【方向別】自動車交通量(5)'!D16,'【方向別】自動車交通量(6)'!D16)</f>
        <v>44</v>
      </c>
      <c r="E16" s="108">
        <f>SUM('【方向別】自動車交通量(4)'!E16,'【方向別】自動車交通量(5)'!E16,'【方向別】自動車交通量(6)'!E16)</f>
        <v>1</v>
      </c>
      <c r="F16" s="108">
        <f>SUM('【方向別】自動車交通量(4)'!F16,'【方向別】自動車交通量(5)'!F16,'【方向別】自動車交通量(6)'!F16)</f>
        <v>7</v>
      </c>
      <c r="G16" s="108">
        <f>SUM('【方向別】自動車交通量(4)'!G16,'【方向別】自動車交通量(5)'!G16,'【方向別】自動車交通量(6)'!G16)</f>
        <v>2</v>
      </c>
      <c r="H16" s="108">
        <f t="shared" ref="H16:H21" si="0">SUM(D16:E16)</f>
        <v>45</v>
      </c>
      <c r="I16" s="108">
        <f t="shared" ref="I16:I21" si="1">SUM(F16:G16)</f>
        <v>9</v>
      </c>
      <c r="J16" s="108">
        <f t="shared" ref="J16:J21" si="2">SUM(H16:I16)</f>
        <v>54</v>
      </c>
      <c r="K16" s="107">
        <f t="shared" ref="K16:K52" si="3">IF(J16=0,0,ROUND(I16/J16*100,1))</f>
        <v>16.7</v>
      </c>
      <c r="L16" s="106">
        <f t="shared" ref="L16:L52" si="4">IF(J16=0,0,ROUND(J16/$J$52*100,1))</f>
        <v>1.2</v>
      </c>
    </row>
    <row r="17" spans="2:12" ht="14.45" customHeight="1">
      <c r="B17" s="105" t="s">
        <v>154</v>
      </c>
      <c r="C17" s="104"/>
      <c r="D17" s="103">
        <f>SUM('【方向別】自動車交通量(4)'!D17,'【方向別】自動車交通量(5)'!D17,'【方向別】自動車交通量(6)'!D17)</f>
        <v>65</v>
      </c>
      <c r="E17" s="102">
        <f>SUM('【方向別】自動車交通量(4)'!E17,'【方向別】自動車交通量(5)'!E17,'【方向別】自動車交通量(6)'!E17)</f>
        <v>5</v>
      </c>
      <c r="F17" s="102">
        <f>SUM('【方向別】自動車交通量(4)'!F17,'【方向別】自動車交通量(5)'!F17,'【方向別】自動車交通量(6)'!F17)</f>
        <v>2</v>
      </c>
      <c r="G17" s="102">
        <f>SUM('【方向別】自動車交通量(4)'!G17,'【方向別】自動車交通量(5)'!G17,'【方向別】自動車交通量(6)'!G17)</f>
        <v>2</v>
      </c>
      <c r="H17" s="102">
        <f t="shared" si="0"/>
        <v>70</v>
      </c>
      <c r="I17" s="102">
        <f t="shared" si="1"/>
        <v>4</v>
      </c>
      <c r="J17" s="102">
        <f t="shared" si="2"/>
        <v>74</v>
      </c>
      <c r="K17" s="101">
        <f t="shared" si="3"/>
        <v>5.4</v>
      </c>
      <c r="L17" s="100">
        <f t="shared" si="4"/>
        <v>1.7</v>
      </c>
    </row>
    <row r="18" spans="2:12" ht="14.45" customHeight="1">
      <c r="B18" s="105" t="s">
        <v>153</v>
      </c>
      <c r="C18" s="104"/>
      <c r="D18" s="103">
        <f>SUM('【方向別】自動車交通量(4)'!D18,'【方向別】自動車交通量(5)'!D18,'【方向別】自動車交通量(6)'!D18)</f>
        <v>59</v>
      </c>
      <c r="E18" s="102">
        <f>SUM('【方向別】自動車交通量(4)'!E18,'【方向別】自動車交通量(5)'!E18,'【方向別】自動車交通量(6)'!E18)</f>
        <v>4</v>
      </c>
      <c r="F18" s="102">
        <f>SUM('【方向別】自動車交通量(4)'!F18,'【方向別】自動車交通量(5)'!F18,'【方向別】自動車交通量(6)'!F18)</f>
        <v>6</v>
      </c>
      <c r="G18" s="102">
        <f>SUM('【方向別】自動車交通量(4)'!G18,'【方向別】自動車交通量(5)'!G18,'【方向別】自動車交通量(6)'!G18)</f>
        <v>2</v>
      </c>
      <c r="H18" s="102">
        <f t="shared" si="0"/>
        <v>63</v>
      </c>
      <c r="I18" s="102">
        <f t="shared" si="1"/>
        <v>8</v>
      </c>
      <c r="J18" s="102">
        <f t="shared" si="2"/>
        <v>71</v>
      </c>
      <c r="K18" s="101">
        <f t="shared" si="3"/>
        <v>11.3</v>
      </c>
      <c r="L18" s="100">
        <f t="shared" si="4"/>
        <v>1.6</v>
      </c>
    </row>
    <row r="19" spans="2:12" ht="14.45" customHeight="1">
      <c r="B19" s="105" t="s">
        <v>152</v>
      </c>
      <c r="C19" s="104"/>
      <c r="D19" s="103">
        <f>SUM('【方向別】自動車交通量(4)'!D19,'【方向別】自動車交通量(5)'!D19,'【方向別】自動車交通量(6)'!D19)</f>
        <v>52</v>
      </c>
      <c r="E19" s="102">
        <f>SUM('【方向別】自動車交通量(4)'!E19,'【方向別】自動車交通量(5)'!E19,'【方向別】自動車交通量(6)'!E19)</f>
        <v>8</v>
      </c>
      <c r="F19" s="102">
        <f>SUM('【方向別】自動車交通量(4)'!F19,'【方向別】自動車交通量(5)'!F19,'【方向別】自動車交通量(6)'!F19)</f>
        <v>3</v>
      </c>
      <c r="G19" s="102">
        <f>SUM('【方向別】自動車交通量(4)'!G19,'【方向別】自動車交通量(5)'!G19,'【方向別】自動車交通量(6)'!G19)</f>
        <v>2</v>
      </c>
      <c r="H19" s="102">
        <f t="shared" si="0"/>
        <v>60</v>
      </c>
      <c r="I19" s="102">
        <f t="shared" si="1"/>
        <v>5</v>
      </c>
      <c r="J19" s="102">
        <f t="shared" si="2"/>
        <v>65</v>
      </c>
      <c r="K19" s="101">
        <f t="shared" si="3"/>
        <v>7.7</v>
      </c>
      <c r="L19" s="100">
        <f t="shared" si="4"/>
        <v>1.5</v>
      </c>
    </row>
    <row r="20" spans="2:12" ht="14.45" customHeight="1">
      <c r="B20" s="105" t="s">
        <v>151</v>
      </c>
      <c r="C20" s="104"/>
      <c r="D20" s="103">
        <f>SUM('【方向別】自動車交通量(4)'!D20,'【方向別】自動車交通量(5)'!D20,'【方向別】自動車交通量(6)'!D20)</f>
        <v>59</v>
      </c>
      <c r="E20" s="102">
        <f>SUM('【方向別】自動車交通量(4)'!E20,'【方向別】自動車交通量(5)'!E20,'【方向別】自動車交通量(6)'!E20)</f>
        <v>6</v>
      </c>
      <c r="F20" s="102">
        <f>SUM('【方向別】自動車交通量(4)'!F20,'【方向別】自動車交通量(5)'!F20,'【方向別】自動車交通量(6)'!F20)</f>
        <v>1</v>
      </c>
      <c r="G20" s="102">
        <f>SUM('【方向別】自動車交通量(4)'!G20,'【方向別】自動車交通量(5)'!G20,'【方向別】自動車交通量(6)'!G20)</f>
        <v>3</v>
      </c>
      <c r="H20" s="102">
        <f t="shared" si="0"/>
        <v>65</v>
      </c>
      <c r="I20" s="102">
        <f t="shared" si="1"/>
        <v>4</v>
      </c>
      <c r="J20" s="102">
        <f t="shared" si="2"/>
        <v>69</v>
      </c>
      <c r="K20" s="101">
        <f t="shared" si="3"/>
        <v>5.8</v>
      </c>
      <c r="L20" s="100">
        <f t="shared" si="4"/>
        <v>1.6</v>
      </c>
    </row>
    <row r="21" spans="2:12" ht="14.45" customHeight="1">
      <c r="B21" s="99" t="s">
        <v>150</v>
      </c>
      <c r="C21" s="98"/>
      <c r="D21" s="97">
        <f>SUM('【方向別】自動車交通量(4)'!D21,'【方向別】自動車交通量(5)'!D21,'【方向別】自動車交通量(6)'!D21)</f>
        <v>50</v>
      </c>
      <c r="E21" s="96">
        <f>SUM('【方向別】自動車交通量(4)'!E21,'【方向別】自動車交通量(5)'!E21,'【方向別】自動車交通量(6)'!E21)</f>
        <v>2</v>
      </c>
      <c r="F21" s="96">
        <f>SUM('【方向別】自動車交通量(4)'!F21,'【方向別】自動車交通量(5)'!F21,'【方向別】自動車交通量(6)'!F21)</f>
        <v>2</v>
      </c>
      <c r="G21" s="96">
        <f>SUM('【方向別】自動車交通量(4)'!G21,'【方向別】自動車交通量(5)'!G21,'【方向別】自動車交通量(6)'!G21)</f>
        <v>1</v>
      </c>
      <c r="H21" s="96">
        <f t="shared" si="0"/>
        <v>52</v>
      </c>
      <c r="I21" s="96">
        <f t="shared" si="1"/>
        <v>3</v>
      </c>
      <c r="J21" s="96">
        <f t="shared" si="2"/>
        <v>55</v>
      </c>
      <c r="K21" s="95">
        <f t="shared" si="3"/>
        <v>5.5</v>
      </c>
      <c r="L21" s="94">
        <f t="shared" si="4"/>
        <v>1.3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329</v>
      </c>
      <c r="E22" s="90">
        <f t="shared" si="5"/>
        <v>26</v>
      </c>
      <c r="F22" s="90">
        <f t="shared" si="5"/>
        <v>21</v>
      </c>
      <c r="G22" s="90">
        <f t="shared" si="5"/>
        <v>12</v>
      </c>
      <c r="H22" s="90">
        <f t="shared" si="5"/>
        <v>355</v>
      </c>
      <c r="I22" s="90">
        <f t="shared" si="5"/>
        <v>33</v>
      </c>
      <c r="J22" s="90">
        <f t="shared" si="5"/>
        <v>388</v>
      </c>
      <c r="K22" s="89">
        <f t="shared" si="3"/>
        <v>8.5</v>
      </c>
      <c r="L22" s="88">
        <f t="shared" si="4"/>
        <v>9</v>
      </c>
    </row>
    <row r="23" spans="2:12" ht="14.45" customHeight="1" thickTop="1">
      <c r="B23" s="111" t="s">
        <v>102</v>
      </c>
      <c r="C23" s="110"/>
      <c r="D23" s="109">
        <f>SUM('【方向別】自動車交通量(4)'!D23,'【方向別】自動車交通量(5)'!D23,'【方向別】自動車交通量(6)'!D23)</f>
        <v>54</v>
      </c>
      <c r="E23" s="108">
        <f>SUM('【方向別】自動車交通量(4)'!E23,'【方向別】自動車交通量(5)'!E23,'【方向別】自動車交通量(6)'!E23)</f>
        <v>5</v>
      </c>
      <c r="F23" s="108">
        <f>SUM('【方向別】自動車交通量(4)'!F23,'【方向別】自動車交通量(5)'!F23,'【方向別】自動車交通量(6)'!F23)</f>
        <v>6</v>
      </c>
      <c r="G23" s="108">
        <f>SUM('【方向別】自動車交通量(4)'!G23,'【方向別】自動車交通量(5)'!G23,'【方向別】自動車交通量(6)'!G23)</f>
        <v>4</v>
      </c>
      <c r="H23" s="108">
        <f t="shared" ref="H23:H28" si="6">SUM(D23:E23)</f>
        <v>59</v>
      </c>
      <c r="I23" s="108">
        <f t="shared" ref="I23:I28" si="7">SUM(F23:G23)</f>
        <v>10</v>
      </c>
      <c r="J23" s="108">
        <f t="shared" ref="J23:J28" si="8">SUM(H23:I23)</f>
        <v>69</v>
      </c>
      <c r="K23" s="107">
        <f t="shared" si="3"/>
        <v>14.5</v>
      </c>
      <c r="L23" s="106">
        <f t="shared" si="4"/>
        <v>1.6</v>
      </c>
    </row>
    <row r="24" spans="2:12" ht="14.45" customHeight="1">
      <c r="B24" s="105" t="s">
        <v>101</v>
      </c>
      <c r="C24" s="104"/>
      <c r="D24" s="103">
        <f>SUM('【方向別】自動車交通量(4)'!D24,'【方向別】自動車交通量(5)'!D24,'【方向別】自動車交通量(6)'!D24)</f>
        <v>55</v>
      </c>
      <c r="E24" s="102">
        <f>SUM('【方向別】自動車交通量(4)'!E24,'【方向別】自動車交通量(5)'!E24,'【方向別】自動車交通量(6)'!E24)</f>
        <v>5</v>
      </c>
      <c r="F24" s="102">
        <f>SUM('【方向別】自動車交通量(4)'!F24,'【方向別】自動車交通量(5)'!F24,'【方向別】自動車交通量(6)'!F24)</f>
        <v>3</v>
      </c>
      <c r="G24" s="102">
        <f>SUM('【方向別】自動車交通量(4)'!G24,'【方向別】自動車交通量(5)'!G24,'【方向別】自動車交通量(6)'!G24)</f>
        <v>3</v>
      </c>
      <c r="H24" s="102">
        <f t="shared" si="6"/>
        <v>60</v>
      </c>
      <c r="I24" s="102">
        <f t="shared" si="7"/>
        <v>6</v>
      </c>
      <c r="J24" s="102">
        <f t="shared" si="8"/>
        <v>66</v>
      </c>
      <c r="K24" s="101">
        <f t="shared" si="3"/>
        <v>9.1</v>
      </c>
      <c r="L24" s="100">
        <f t="shared" si="4"/>
        <v>1.5</v>
      </c>
    </row>
    <row r="25" spans="2:12" ht="14.45" customHeight="1">
      <c r="B25" s="105" t="s">
        <v>100</v>
      </c>
      <c r="C25" s="104"/>
      <c r="D25" s="103">
        <f>SUM('【方向別】自動車交通量(4)'!D25,'【方向別】自動車交通量(5)'!D25,'【方向別】自動車交通量(6)'!D25)</f>
        <v>71</v>
      </c>
      <c r="E25" s="102">
        <f>SUM('【方向別】自動車交通量(4)'!E25,'【方向別】自動車交通量(5)'!E25,'【方向別】自動車交通量(6)'!E25)</f>
        <v>7</v>
      </c>
      <c r="F25" s="102">
        <f>SUM('【方向別】自動車交通量(4)'!F25,'【方向別】自動車交通量(5)'!F25,'【方向別】自動車交通量(6)'!F25)</f>
        <v>6</v>
      </c>
      <c r="G25" s="102">
        <f>SUM('【方向別】自動車交通量(4)'!G25,'【方向別】自動車交通量(5)'!G25,'【方向別】自動車交通量(6)'!G25)</f>
        <v>2</v>
      </c>
      <c r="H25" s="102">
        <f t="shared" si="6"/>
        <v>78</v>
      </c>
      <c r="I25" s="102">
        <f t="shared" si="7"/>
        <v>8</v>
      </c>
      <c r="J25" s="102">
        <f t="shared" si="8"/>
        <v>86</v>
      </c>
      <c r="K25" s="101">
        <f t="shared" si="3"/>
        <v>9.3000000000000007</v>
      </c>
      <c r="L25" s="100">
        <f t="shared" si="4"/>
        <v>2</v>
      </c>
    </row>
    <row r="26" spans="2:12" ht="14.45" customHeight="1">
      <c r="B26" s="105" t="s">
        <v>99</v>
      </c>
      <c r="C26" s="104"/>
      <c r="D26" s="103">
        <f>SUM('【方向別】自動車交通量(4)'!D26,'【方向別】自動車交通量(5)'!D26,'【方向別】自動車交通量(6)'!D26)</f>
        <v>53</v>
      </c>
      <c r="E26" s="102">
        <f>SUM('【方向別】自動車交通量(4)'!E26,'【方向別】自動車交通量(5)'!E26,'【方向別】自動車交通量(6)'!E26)</f>
        <v>10</v>
      </c>
      <c r="F26" s="102">
        <f>SUM('【方向別】自動車交通量(4)'!F26,'【方向別】自動車交通量(5)'!F26,'【方向別】自動車交通量(6)'!F26)</f>
        <v>4</v>
      </c>
      <c r="G26" s="102">
        <f>SUM('【方向別】自動車交通量(4)'!G26,'【方向別】自動車交通量(5)'!G26,'【方向別】自動車交通量(6)'!G26)</f>
        <v>1</v>
      </c>
      <c r="H26" s="102">
        <f t="shared" si="6"/>
        <v>63</v>
      </c>
      <c r="I26" s="102">
        <f t="shared" si="7"/>
        <v>5</v>
      </c>
      <c r="J26" s="102">
        <f t="shared" si="8"/>
        <v>68</v>
      </c>
      <c r="K26" s="101">
        <f t="shared" si="3"/>
        <v>7.4</v>
      </c>
      <c r="L26" s="100">
        <f t="shared" si="4"/>
        <v>1.6</v>
      </c>
    </row>
    <row r="27" spans="2:12" ht="14.45" customHeight="1">
      <c r="B27" s="105" t="s">
        <v>98</v>
      </c>
      <c r="C27" s="104"/>
      <c r="D27" s="103">
        <f>SUM('【方向別】自動車交通量(4)'!D27,'【方向別】自動車交通量(5)'!D27,'【方向別】自動車交通量(6)'!D27)</f>
        <v>61</v>
      </c>
      <c r="E27" s="102">
        <f>SUM('【方向別】自動車交通量(4)'!E27,'【方向別】自動車交通量(5)'!E27,'【方向別】自動車交通量(6)'!E27)</f>
        <v>15</v>
      </c>
      <c r="F27" s="102">
        <f>SUM('【方向別】自動車交通量(4)'!F27,'【方向別】自動車交通量(5)'!F27,'【方向別】自動車交通量(6)'!F27)</f>
        <v>2</v>
      </c>
      <c r="G27" s="102">
        <f>SUM('【方向別】自動車交通量(4)'!G27,'【方向別】自動車交通量(5)'!G27,'【方向別】自動車交通量(6)'!G27)</f>
        <v>2</v>
      </c>
      <c r="H27" s="102">
        <f t="shared" si="6"/>
        <v>76</v>
      </c>
      <c r="I27" s="102">
        <f t="shared" si="7"/>
        <v>4</v>
      </c>
      <c r="J27" s="102">
        <f t="shared" si="8"/>
        <v>80</v>
      </c>
      <c r="K27" s="101">
        <f t="shared" si="3"/>
        <v>5</v>
      </c>
      <c r="L27" s="100">
        <f t="shared" si="4"/>
        <v>1.9</v>
      </c>
    </row>
    <row r="28" spans="2:12" ht="14.45" customHeight="1">
      <c r="B28" s="99" t="s">
        <v>149</v>
      </c>
      <c r="C28" s="98"/>
      <c r="D28" s="97">
        <f>SUM('【方向別】自動車交通量(4)'!D28,'【方向別】自動車交通量(5)'!D28,'【方向別】自動車交通量(6)'!D28)</f>
        <v>61</v>
      </c>
      <c r="E28" s="96">
        <f>SUM('【方向別】自動車交通量(4)'!E28,'【方向別】自動車交通量(5)'!E28,'【方向別】自動車交通量(6)'!E28)</f>
        <v>8</v>
      </c>
      <c r="F28" s="96">
        <f>SUM('【方向別】自動車交通量(4)'!F28,'【方向別】自動車交通量(5)'!F28,'【方向別】自動車交通量(6)'!F28)</f>
        <v>2</v>
      </c>
      <c r="G28" s="96">
        <f>SUM('【方向別】自動車交通量(4)'!G28,'【方向別】自動車交通量(5)'!G28,'【方向別】自動車交通量(6)'!G28)</f>
        <v>1</v>
      </c>
      <c r="H28" s="96">
        <f t="shared" si="6"/>
        <v>69</v>
      </c>
      <c r="I28" s="96">
        <f t="shared" si="7"/>
        <v>3</v>
      </c>
      <c r="J28" s="96">
        <f t="shared" si="8"/>
        <v>72</v>
      </c>
      <c r="K28" s="95">
        <f t="shared" si="3"/>
        <v>4.2</v>
      </c>
      <c r="L28" s="94">
        <f t="shared" si="4"/>
        <v>1.7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355</v>
      </c>
      <c r="E29" s="90">
        <f t="shared" si="9"/>
        <v>50</v>
      </c>
      <c r="F29" s="90">
        <f t="shared" si="9"/>
        <v>23</v>
      </c>
      <c r="G29" s="90">
        <f t="shared" si="9"/>
        <v>13</v>
      </c>
      <c r="H29" s="90">
        <f t="shared" si="9"/>
        <v>405</v>
      </c>
      <c r="I29" s="90">
        <f t="shared" si="9"/>
        <v>36</v>
      </c>
      <c r="J29" s="90">
        <f t="shared" si="9"/>
        <v>441</v>
      </c>
      <c r="K29" s="89">
        <f t="shared" si="3"/>
        <v>8.1999999999999993</v>
      </c>
      <c r="L29" s="88">
        <f t="shared" si="4"/>
        <v>10.199999999999999</v>
      </c>
    </row>
    <row r="30" spans="2:12" ht="14.45" customHeight="1" thickTop="1">
      <c r="B30" s="119" t="s">
        <v>148</v>
      </c>
      <c r="C30" s="118"/>
      <c r="D30" s="85">
        <f>SUM('【方向別】自動車交通量(4)'!D30,'【方向別】自動車交通量(5)'!D30,'【方向別】自動車交通量(6)'!D30)</f>
        <v>317</v>
      </c>
      <c r="E30" s="84">
        <f>SUM('【方向別】自動車交通量(4)'!E30,'【方向別】自動車交通量(5)'!E30,'【方向別】自動車交通量(6)'!E30)</f>
        <v>57</v>
      </c>
      <c r="F30" s="84">
        <f>SUM('【方向別】自動車交通量(4)'!F30,'【方向別】自動車交通量(5)'!F30,'【方向別】自動車交通量(6)'!F30)</f>
        <v>28</v>
      </c>
      <c r="G30" s="84">
        <f>SUM('【方向別】自動車交通量(4)'!G30,'【方向別】自動車交通量(5)'!G30,'【方向別】自動車交通量(6)'!G30)</f>
        <v>8</v>
      </c>
      <c r="H30" s="84">
        <f t="shared" ref="H30:H43" si="10">SUM(D30:E30)</f>
        <v>374</v>
      </c>
      <c r="I30" s="84">
        <f t="shared" ref="I30:I43" si="11">SUM(F30:G30)</f>
        <v>36</v>
      </c>
      <c r="J30" s="84">
        <f t="shared" ref="J30:J43" si="12">SUM(H30:I30)</f>
        <v>410</v>
      </c>
      <c r="K30" s="83">
        <f t="shared" si="3"/>
        <v>8.8000000000000007</v>
      </c>
      <c r="L30" s="82">
        <f t="shared" si="4"/>
        <v>9.5</v>
      </c>
    </row>
    <row r="31" spans="2:12" ht="14.45" customHeight="1">
      <c r="B31" s="117" t="s">
        <v>147</v>
      </c>
      <c r="C31" s="116"/>
      <c r="D31" s="115">
        <f>SUM('【方向別】自動車交通量(4)'!D31,'【方向別】自動車交通量(5)'!D31,'【方向別】自動車交通量(6)'!D31)</f>
        <v>308</v>
      </c>
      <c r="E31" s="114">
        <f>SUM('【方向別】自動車交通量(4)'!E31,'【方向別】自動車交通量(5)'!E31,'【方向別】自動車交通量(6)'!E31)</f>
        <v>52</v>
      </c>
      <c r="F31" s="114">
        <f>SUM('【方向別】自動車交通量(4)'!F31,'【方向別】自動車交通量(5)'!F31,'【方向別】自動車交通量(6)'!F31)</f>
        <v>27</v>
      </c>
      <c r="G31" s="114">
        <f>SUM('【方向別】自動車交通量(4)'!G31,'【方向別】自動車交通量(5)'!G31,'【方向別】自動車交通量(6)'!G31)</f>
        <v>8</v>
      </c>
      <c r="H31" s="114">
        <f t="shared" si="10"/>
        <v>360</v>
      </c>
      <c r="I31" s="114">
        <f t="shared" si="11"/>
        <v>35</v>
      </c>
      <c r="J31" s="114">
        <f t="shared" si="12"/>
        <v>395</v>
      </c>
      <c r="K31" s="113">
        <f t="shared" si="3"/>
        <v>8.9</v>
      </c>
      <c r="L31" s="112">
        <f t="shared" si="4"/>
        <v>9.1</v>
      </c>
    </row>
    <row r="32" spans="2:12" ht="14.45" customHeight="1">
      <c r="B32" s="117" t="s">
        <v>146</v>
      </c>
      <c r="C32" s="116"/>
      <c r="D32" s="115">
        <f>SUM('【方向別】自動車交通量(4)'!D32,'【方向別】自動車交通量(5)'!D32,'【方向別】自動車交通量(6)'!D32)</f>
        <v>299</v>
      </c>
      <c r="E32" s="114">
        <f>SUM('【方向別】自動車交通量(4)'!E32,'【方向別】自動車交通量(5)'!E32,'【方向別】自動車交通量(6)'!E32)</f>
        <v>53</v>
      </c>
      <c r="F32" s="114">
        <f>SUM('【方向別】自動車交通量(4)'!F32,'【方向別】自動車交通量(5)'!F32,'【方向別】自動車交通量(6)'!F32)</f>
        <v>18</v>
      </c>
      <c r="G32" s="114">
        <f>SUM('【方向別】自動車交通量(4)'!G32,'【方向別】自動車交通量(5)'!G32,'【方向別】自動車交通量(6)'!G32)</f>
        <v>9</v>
      </c>
      <c r="H32" s="114">
        <f t="shared" si="10"/>
        <v>352</v>
      </c>
      <c r="I32" s="114">
        <f t="shared" si="11"/>
        <v>27</v>
      </c>
      <c r="J32" s="114">
        <f t="shared" si="12"/>
        <v>379</v>
      </c>
      <c r="K32" s="113">
        <f t="shared" si="3"/>
        <v>7.1</v>
      </c>
      <c r="L32" s="112">
        <f t="shared" si="4"/>
        <v>8.8000000000000007</v>
      </c>
    </row>
    <row r="33" spans="2:12" ht="14.45" customHeight="1">
      <c r="B33" s="117" t="s">
        <v>145</v>
      </c>
      <c r="C33" s="116"/>
      <c r="D33" s="115">
        <f>SUM('【方向別】自動車交通量(4)'!D33,'【方向別】自動車交通量(5)'!D33,'【方向別】自動車交通量(6)'!D33)</f>
        <v>272</v>
      </c>
      <c r="E33" s="114">
        <f>SUM('【方向別】自動車交通量(4)'!E33,'【方向別】自動車交通量(5)'!E33,'【方向別】自動車交通量(6)'!E33)</f>
        <v>42</v>
      </c>
      <c r="F33" s="114">
        <f>SUM('【方向別】自動車交通量(4)'!F33,'【方向別】自動車交通量(5)'!F33,'【方向別】自動車交通量(6)'!F33)</f>
        <v>26</v>
      </c>
      <c r="G33" s="114">
        <f>SUM('【方向別】自動車交通量(4)'!G33,'【方向別】自動車交通量(5)'!G33,'【方向別】自動車交通量(6)'!G33)</f>
        <v>8</v>
      </c>
      <c r="H33" s="114">
        <f t="shared" si="10"/>
        <v>314</v>
      </c>
      <c r="I33" s="114">
        <f t="shared" si="11"/>
        <v>34</v>
      </c>
      <c r="J33" s="114">
        <f t="shared" si="12"/>
        <v>348</v>
      </c>
      <c r="K33" s="113">
        <f t="shared" si="3"/>
        <v>9.8000000000000007</v>
      </c>
      <c r="L33" s="112">
        <f t="shared" si="4"/>
        <v>8.1</v>
      </c>
    </row>
    <row r="34" spans="2:12" ht="14.45" customHeight="1">
      <c r="B34" s="117" t="s">
        <v>144</v>
      </c>
      <c r="C34" s="116"/>
      <c r="D34" s="115">
        <f>SUM('【方向別】自動車交通量(4)'!D34,'【方向別】自動車交通量(5)'!D34,'【方向別】自動車交通量(6)'!D34)</f>
        <v>239</v>
      </c>
      <c r="E34" s="114">
        <f>SUM('【方向別】自動車交通量(4)'!E34,'【方向別】自動車交通量(5)'!E34,'【方向別】自動車交通量(6)'!E34)</f>
        <v>42</v>
      </c>
      <c r="F34" s="114">
        <f>SUM('【方向別】自動車交通量(4)'!F34,'【方向別】自動車交通量(5)'!F34,'【方向別】自動車交通量(6)'!F34)</f>
        <v>11</v>
      </c>
      <c r="G34" s="114">
        <f>SUM('【方向別】自動車交通量(4)'!G34,'【方向別】自動車交通量(5)'!G34,'【方向別】自動車交通量(6)'!G34)</f>
        <v>8</v>
      </c>
      <c r="H34" s="114">
        <f t="shared" si="10"/>
        <v>281</v>
      </c>
      <c r="I34" s="114">
        <f t="shared" si="11"/>
        <v>19</v>
      </c>
      <c r="J34" s="114">
        <f t="shared" si="12"/>
        <v>300</v>
      </c>
      <c r="K34" s="113">
        <f t="shared" si="3"/>
        <v>6.3</v>
      </c>
      <c r="L34" s="112">
        <f t="shared" si="4"/>
        <v>6.9</v>
      </c>
    </row>
    <row r="35" spans="2:12" ht="14.45" customHeight="1">
      <c r="B35" s="117" t="s">
        <v>143</v>
      </c>
      <c r="C35" s="116"/>
      <c r="D35" s="115">
        <f>SUM('【方向別】自動車交通量(4)'!D35,'【方向別】自動車交通量(5)'!D35,'【方向別】自動車交通量(6)'!D35)</f>
        <v>260</v>
      </c>
      <c r="E35" s="114">
        <f>SUM('【方向別】自動車交通量(4)'!E35,'【方向別】自動車交通量(5)'!E35,'【方向別】自動車交通量(6)'!E35)</f>
        <v>44</v>
      </c>
      <c r="F35" s="114">
        <f>SUM('【方向別】自動車交通量(4)'!F35,'【方向別】自動車交通量(5)'!F35,'【方向別】自動車交通量(6)'!F35)</f>
        <v>7</v>
      </c>
      <c r="G35" s="114">
        <f>SUM('【方向別】自動車交通量(4)'!G35,'【方向別】自動車交通量(5)'!G35,'【方向別】自動車交通量(6)'!G35)</f>
        <v>9</v>
      </c>
      <c r="H35" s="114">
        <f t="shared" si="10"/>
        <v>304</v>
      </c>
      <c r="I35" s="114">
        <f t="shared" si="11"/>
        <v>16</v>
      </c>
      <c r="J35" s="114">
        <f t="shared" si="12"/>
        <v>320</v>
      </c>
      <c r="K35" s="113">
        <f t="shared" si="3"/>
        <v>5</v>
      </c>
      <c r="L35" s="112">
        <f t="shared" si="4"/>
        <v>7.4</v>
      </c>
    </row>
    <row r="36" spans="2:12" ht="14.45" customHeight="1">
      <c r="B36" s="117" t="s">
        <v>142</v>
      </c>
      <c r="C36" s="116"/>
      <c r="D36" s="115">
        <f>SUM('【方向別】自動車交通量(4)'!D36,'【方向別】自動車交通量(5)'!D36,'【方向別】自動車交通量(6)'!D36)</f>
        <v>250</v>
      </c>
      <c r="E36" s="114">
        <f>SUM('【方向別】自動車交通量(4)'!E36,'【方向別】自動車交通量(5)'!E36,'【方向別】自動車交通量(6)'!E36)</f>
        <v>49</v>
      </c>
      <c r="F36" s="114">
        <f>SUM('【方向別】自動車交通量(4)'!F36,'【方向別】自動車交通量(5)'!F36,'【方向別】自動車交通量(6)'!F36)</f>
        <v>13</v>
      </c>
      <c r="G36" s="114">
        <f>SUM('【方向別】自動車交通量(4)'!G36,'【方向別】自動車交通量(5)'!G36,'【方向別】自動車交通量(6)'!G36)</f>
        <v>10</v>
      </c>
      <c r="H36" s="114">
        <f t="shared" si="10"/>
        <v>299</v>
      </c>
      <c r="I36" s="114">
        <f t="shared" si="11"/>
        <v>23</v>
      </c>
      <c r="J36" s="114">
        <f t="shared" si="12"/>
        <v>322</v>
      </c>
      <c r="K36" s="113">
        <f t="shared" si="3"/>
        <v>7.1</v>
      </c>
      <c r="L36" s="112">
        <f t="shared" si="4"/>
        <v>7.5</v>
      </c>
    </row>
    <row r="37" spans="2:12" ht="14.45" customHeight="1">
      <c r="B37" s="117" t="s">
        <v>141</v>
      </c>
      <c r="C37" s="116"/>
      <c r="D37" s="115">
        <f>SUM('【方向別】自動車交通量(4)'!D37,'【方向別】自動車交通量(5)'!D37,'【方向別】自動車交通量(6)'!D37)</f>
        <v>294</v>
      </c>
      <c r="E37" s="114">
        <f>SUM('【方向別】自動車交通量(4)'!E37,'【方向別】自動車交通量(5)'!E37,'【方向別】自動車交通量(6)'!E37)</f>
        <v>60</v>
      </c>
      <c r="F37" s="114">
        <f>SUM('【方向別】自動車交通量(4)'!F37,'【方向別】自動車交通量(5)'!F37,'【方向別】自動車交通量(6)'!F37)</f>
        <v>16</v>
      </c>
      <c r="G37" s="114">
        <f>SUM('【方向別】自動車交通量(4)'!G37,'【方向別】自動車交通量(5)'!G37,'【方向別】自動車交通量(6)'!G37)</f>
        <v>11</v>
      </c>
      <c r="H37" s="114">
        <f t="shared" si="10"/>
        <v>354</v>
      </c>
      <c r="I37" s="114">
        <f t="shared" si="11"/>
        <v>27</v>
      </c>
      <c r="J37" s="114">
        <f t="shared" si="12"/>
        <v>381</v>
      </c>
      <c r="K37" s="113">
        <f t="shared" si="3"/>
        <v>7.1</v>
      </c>
      <c r="L37" s="112">
        <f t="shared" si="4"/>
        <v>8.8000000000000007</v>
      </c>
    </row>
    <row r="38" spans="2:12" ht="14.45" customHeight="1">
      <c r="B38" s="111" t="s">
        <v>87</v>
      </c>
      <c r="C38" s="110"/>
      <c r="D38" s="109">
        <f>SUM('【方向別】自動車交通量(4)'!D38,'【方向別】自動車交通量(5)'!D38,'【方向別】自動車交通量(6)'!D38)</f>
        <v>53</v>
      </c>
      <c r="E38" s="108">
        <f>SUM('【方向別】自動車交通量(4)'!E38,'【方向別】自動車交通量(5)'!E38,'【方向別】自動車交通量(6)'!E38)</f>
        <v>6</v>
      </c>
      <c r="F38" s="108">
        <f>SUM('【方向別】自動車交通量(4)'!F38,'【方向別】自動車交通量(5)'!F38,'【方向別】自動車交通量(6)'!F38)</f>
        <v>3</v>
      </c>
      <c r="G38" s="108">
        <f>SUM('【方向別】自動車交通量(4)'!G38,'【方向別】自動車交通量(5)'!G38,'【方向別】自動車交通量(6)'!G38)</f>
        <v>3</v>
      </c>
      <c r="H38" s="108">
        <f t="shared" si="10"/>
        <v>59</v>
      </c>
      <c r="I38" s="108">
        <f t="shared" si="11"/>
        <v>6</v>
      </c>
      <c r="J38" s="108">
        <f t="shared" si="12"/>
        <v>65</v>
      </c>
      <c r="K38" s="107">
        <f t="shared" si="3"/>
        <v>9.1999999999999993</v>
      </c>
      <c r="L38" s="106">
        <f t="shared" si="4"/>
        <v>1.5</v>
      </c>
    </row>
    <row r="39" spans="2:12" ht="14.45" customHeight="1">
      <c r="B39" s="105" t="s">
        <v>86</v>
      </c>
      <c r="C39" s="104"/>
      <c r="D39" s="103">
        <f>SUM('【方向別】自動車交通量(4)'!D39,'【方向別】自動車交通量(5)'!D39,'【方向別】自動車交通量(6)'!D39)</f>
        <v>48</v>
      </c>
      <c r="E39" s="102">
        <f>SUM('【方向別】自動車交通量(4)'!E39,'【方向別】自動車交通量(5)'!E39,'【方向別】自動車交通量(6)'!E39)</f>
        <v>10</v>
      </c>
      <c r="F39" s="102">
        <f>SUM('【方向別】自動車交通量(4)'!F39,'【方向別】自動車交通量(5)'!F39,'【方向別】自動車交通量(6)'!F39)</f>
        <v>0</v>
      </c>
      <c r="G39" s="102">
        <f>SUM('【方向別】自動車交通量(4)'!G39,'【方向別】自動車交通量(5)'!G39,'【方向別】自動車交通量(6)'!G39)</f>
        <v>1</v>
      </c>
      <c r="H39" s="102">
        <f t="shared" si="10"/>
        <v>58</v>
      </c>
      <c r="I39" s="102">
        <f t="shared" si="11"/>
        <v>1</v>
      </c>
      <c r="J39" s="102">
        <f t="shared" si="12"/>
        <v>59</v>
      </c>
      <c r="K39" s="101">
        <f t="shared" si="3"/>
        <v>1.7</v>
      </c>
      <c r="L39" s="100">
        <f t="shared" si="4"/>
        <v>1.4</v>
      </c>
    </row>
    <row r="40" spans="2:12" ht="14.45" customHeight="1">
      <c r="B40" s="105" t="s">
        <v>85</v>
      </c>
      <c r="C40" s="104"/>
      <c r="D40" s="103">
        <f>SUM('【方向別】自動車交通量(4)'!D40,'【方向別】自動車交通量(5)'!D40,'【方向別】自動車交通量(6)'!D40)</f>
        <v>55</v>
      </c>
      <c r="E40" s="102">
        <f>SUM('【方向別】自動車交通量(4)'!E40,'【方向別】自動車交通量(5)'!E40,'【方向別】自動車交通量(6)'!E40)</f>
        <v>3</v>
      </c>
      <c r="F40" s="102">
        <f>SUM('【方向別】自動車交通量(4)'!F40,'【方向別】自動車交通量(5)'!F40,'【方向別】自動車交通量(6)'!F40)</f>
        <v>3</v>
      </c>
      <c r="G40" s="102">
        <f>SUM('【方向別】自動車交通量(4)'!G40,'【方向別】自動車交通量(5)'!G40,'【方向別】自動車交通量(6)'!G40)</f>
        <v>1</v>
      </c>
      <c r="H40" s="102">
        <f t="shared" si="10"/>
        <v>58</v>
      </c>
      <c r="I40" s="102">
        <f t="shared" si="11"/>
        <v>4</v>
      </c>
      <c r="J40" s="102">
        <f t="shared" si="12"/>
        <v>62</v>
      </c>
      <c r="K40" s="101">
        <f t="shared" si="3"/>
        <v>6.5</v>
      </c>
      <c r="L40" s="100">
        <f t="shared" si="4"/>
        <v>1.4</v>
      </c>
    </row>
    <row r="41" spans="2:12" ht="14.45" customHeight="1">
      <c r="B41" s="105" t="s">
        <v>84</v>
      </c>
      <c r="C41" s="104"/>
      <c r="D41" s="103">
        <f>SUM('【方向別】自動車交通量(4)'!D41,'【方向別】自動車交通量(5)'!D41,'【方向別】自動車交通量(6)'!D41)</f>
        <v>40</v>
      </c>
      <c r="E41" s="102">
        <f>SUM('【方向別】自動車交通量(4)'!E41,'【方向別】自動車交通量(5)'!E41,'【方向別】自動車交通量(6)'!E41)</f>
        <v>4</v>
      </c>
      <c r="F41" s="102">
        <f>SUM('【方向別】自動車交通量(4)'!F41,'【方向別】自動車交通量(5)'!F41,'【方向別】自動車交通量(6)'!F41)</f>
        <v>1</v>
      </c>
      <c r="G41" s="102">
        <f>SUM('【方向別】自動車交通量(4)'!G41,'【方向別】自動車交通量(5)'!G41,'【方向別】自動車交通量(6)'!G41)</f>
        <v>2</v>
      </c>
      <c r="H41" s="102">
        <f t="shared" si="10"/>
        <v>44</v>
      </c>
      <c r="I41" s="102">
        <f t="shared" si="11"/>
        <v>3</v>
      </c>
      <c r="J41" s="102">
        <f t="shared" si="12"/>
        <v>47</v>
      </c>
      <c r="K41" s="101">
        <f t="shared" si="3"/>
        <v>6.4</v>
      </c>
      <c r="L41" s="100">
        <f t="shared" si="4"/>
        <v>1.1000000000000001</v>
      </c>
    </row>
    <row r="42" spans="2:12" ht="14.45" customHeight="1">
      <c r="B42" s="105" t="s">
        <v>83</v>
      </c>
      <c r="C42" s="104"/>
      <c r="D42" s="103">
        <f>SUM('【方向別】自動車交通量(4)'!D42,'【方向別】自動車交通量(5)'!D42,'【方向別】自動車交通量(6)'!D42)</f>
        <v>48</v>
      </c>
      <c r="E42" s="102">
        <f>SUM('【方向別】自動車交通量(4)'!E42,'【方向別】自動車交通量(5)'!E42,'【方向別】自動車交通量(6)'!E42)</f>
        <v>11</v>
      </c>
      <c r="F42" s="102">
        <f>SUM('【方向別】自動車交通量(4)'!F42,'【方向別】自動車交通量(5)'!F42,'【方向別】自動車交通量(6)'!F42)</f>
        <v>3</v>
      </c>
      <c r="G42" s="102">
        <f>SUM('【方向別】自動車交通量(4)'!G42,'【方向別】自動車交通量(5)'!G42,'【方向別】自動車交通量(6)'!G42)</f>
        <v>2</v>
      </c>
      <c r="H42" s="102">
        <f t="shared" si="10"/>
        <v>59</v>
      </c>
      <c r="I42" s="102">
        <f t="shared" si="11"/>
        <v>5</v>
      </c>
      <c r="J42" s="102">
        <f t="shared" si="12"/>
        <v>64</v>
      </c>
      <c r="K42" s="101">
        <f t="shared" si="3"/>
        <v>7.8</v>
      </c>
      <c r="L42" s="100">
        <f t="shared" si="4"/>
        <v>1.5</v>
      </c>
    </row>
    <row r="43" spans="2:12" ht="14.45" customHeight="1">
      <c r="B43" s="99" t="s">
        <v>140</v>
      </c>
      <c r="C43" s="98"/>
      <c r="D43" s="97">
        <f>SUM('【方向別】自動車交通量(4)'!D43,'【方向別】自動車交通量(5)'!D43,'【方向別】自動車交通量(6)'!D43)</f>
        <v>37</v>
      </c>
      <c r="E43" s="96">
        <f>SUM('【方向別】自動車交通量(4)'!E43,'【方向別】自動車交通量(5)'!E43,'【方向別】自動車交通量(6)'!E43)</f>
        <v>5</v>
      </c>
      <c r="F43" s="96">
        <f>SUM('【方向別】自動車交通量(4)'!F43,'【方向別】自動車交通量(5)'!F43,'【方向別】自動車交通量(6)'!F43)</f>
        <v>1</v>
      </c>
      <c r="G43" s="96">
        <f>SUM('【方向別】自動車交通量(4)'!G43,'【方向別】自動車交通量(5)'!G43,'【方向別】自動車交通量(6)'!G43)</f>
        <v>2</v>
      </c>
      <c r="H43" s="96">
        <f t="shared" si="10"/>
        <v>42</v>
      </c>
      <c r="I43" s="96">
        <f t="shared" si="11"/>
        <v>3</v>
      </c>
      <c r="J43" s="96">
        <f t="shared" si="12"/>
        <v>45</v>
      </c>
      <c r="K43" s="95">
        <f t="shared" si="3"/>
        <v>6.7</v>
      </c>
      <c r="L43" s="94">
        <f t="shared" si="4"/>
        <v>1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281</v>
      </c>
      <c r="E44" s="90">
        <f t="shared" si="13"/>
        <v>39</v>
      </c>
      <c r="F44" s="90">
        <f t="shared" si="13"/>
        <v>11</v>
      </c>
      <c r="G44" s="90">
        <f t="shared" si="13"/>
        <v>11</v>
      </c>
      <c r="H44" s="90">
        <f t="shared" si="13"/>
        <v>320</v>
      </c>
      <c r="I44" s="90">
        <f t="shared" si="13"/>
        <v>22</v>
      </c>
      <c r="J44" s="90">
        <f t="shared" si="13"/>
        <v>342</v>
      </c>
      <c r="K44" s="89">
        <f t="shared" si="3"/>
        <v>6.4</v>
      </c>
      <c r="L44" s="88">
        <f t="shared" si="4"/>
        <v>7.9</v>
      </c>
    </row>
    <row r="45" spans="2:12" ht="14.45" customHeight="1" thickTop="1">
      <c r="B45" s="111" t="s">
        <v>80</v>
      </c>
      <c r="C45" s="110"/>
      <c r="D45" s="109">
        <f>SUM('【方向別】自動車交通量(4)'!D45,'【方向別】自動車交通量(5)'!D45,'【方向別】自動車交通量(6)'!D45)</f>
        <v>53</v>
      </c>
      <c r="E45" s="108">
        <f>SUM('【方向別】自動車交通量(4)'!E45,'【方向別】自動車交通量(5)'!E45,'【方向別】自動車交通量(6)'!E45)</f>
        <v>5</v>
      </c>
      <c r="F45" s="108">
        <f>SUM('【方向別】自動車交通量(4)'!F45,'【方向別】自動車交通量(5)'!F45,'【方向別】自動車交通量(6)'!F45)</f>
        <v>3</v>
      </c>
      <c r="G45" s="108">
        <f>SUM('【方向別】自動車交通量(4)'!G45,'【方向別】自動車交通量(5)'!G45,'【方向別】自動車交通量(6)'!G45)</f>
        <v>1</v>
      </c>
      <c r="H45" s="108">
        <f t="shared" ref="H45:H50" si="14">SUM(D45:E45)</f>
        <v>58</v>
      </c>
      <c r="I45" s="108">
        <f t="shared" ref="I45:I50" si="15">SUM(F45:G45)</f>
        <v>4</v>
      </c>
      <c r="J45" s="108">
        <f t="shared" ref="J45:J50" si="16">SUM(H45:I45)</f>
        <v>62</v>
      </c>
      <c r="K45" s="107">
        <f t="shared" si="3"/>
        <v>6.5</v>
      </c>
      <c r="L45" s="106">
        <f t="shared" si="4"/>
        <v>1.4</v>
      </c>
    </row>
    <row r="46" spans="2:12" ht="14.45" customHeight="1">
      <c r="B46" s="105" t="s">
        <v>79</v>
      </c>
      <c r="C46" s="104"/>
      <c r="D46" s="103">
        <f>SUM('【方向別】自動車交通量(4)'!D46,'【方向別】自動車交通量(5)'!D46,'【方向別】自動車交通量(6)'!D46)</f>
        <v>30</v>
      </c>
      <c r="E46" s="102">
        <f>SUM('【方向別】自動車交通量(4)'!E46,'【方向別】自動車交通量(5)'!E46,'【方向別】自動車交通量(6)'!E46)</f>
        <v>9</v>
      </c>
      <c r="F46" s="102">
        <f>SUM('【方向別】自動車交通量(4)'!F46,'【方向別】自動車交通量(5)'!F46,'【方向別】自動車交通量(6)'!F46)</f>
        <v>0</v>
      </c>
      <c r="G46" s="102">
        <f>SUM('【方向別】自動車交通量(4)'!G46,'【方向別】自動車交通量(5)'!G46,'【方向別】自動車交通量(6)'!G46)</f>
        <v>1</v>
      </c>
      <c r="H46" s="102">
        <f t="shared" si="14"/>
        <v>39</v>
      </c>
      <c r="I46" s="102">
        <f t="shared" si="15"/>
        <v>1</v>
      </c>
      <c r="J46" s="102">
        <f t="shared" si="16"/>
        <v>40</v>
      </c>
      <c r="K46" s="101">
        <f t="shared" si="3"/>
        <v>2.5</v>
      </c>
      <c r="L46" s="100">
        <f t="shared" si="4"/>
        <v>0.9</v>
      </c>
    </row>
    <row r="47" spans="2:12" ht="14.45" customHeight="1">
      <c r="B47" s="105" t="s">
        <v>78</v>
      </c>
      <c r="C47" s="104"/>
      <c r="D47" s="103">
        <f>SUM('【方向別】自動車交通量(4)'!D47,'【方向別】自動車交通量(5)'!D47,'【方向別】自動車交通量(6)'!D47)</f>
        <v>40</v>
      </c>
      <c r="E47" s="102">
        <f>SUM('【方向別】自動車交通量(4)'!E47,'【方向別】自動車交通量(5)'!E47,'【方向別】自動車交通量(6)'!E47)</f>
        <v>4</v>
      </c>
      <c r="F47" s="102">
        <f>SUM('【方向別】自動車交通量(4)'!F47,'【方向別】自動車交通量(5)'!F47,'【方向別】自動車交通量(6)'!F47)</f>
        <v>1</v>
      </c>
      <c r="G47" s="102">
        <f>SUM('【方向別】自動車交通量(4)'!G47,'【方向別】自動車交通量(5)'!G47,'【方向別】自動車交通量(6)'!G47)</f>
        <v>1</v>
      </c>
      <c r="H47" s="102">
        <f t="shared" si="14"/>
        <v>44</v>
      </c>
      <c r="I47" s="102">
        <f t="shared" si="15"/>
        <v>2</v>
      </c>
      <c r="J47" s="102">
        <f t="shared" si="16"/>
        <v>46</v>
      </c>
      <c r="K47" s="101">
        <f t="shared" si="3"/>
        <v>4.3</v>
      </c>
      <c r="L47" s="100">
        <f t="shared" si="4"/>
        <v>1.1000000000000001</v>
      </c>
    </row>
    <row r="48" spans="2:12" ht="14.45" customHeight="1">
      <c r="B48" s="105" t="s">
        <v>77</v>
      </c>
      <c r="C48" s="104"/>
      <c r="D48" s="103">
        <f>SUM('【方向別】自動車交通量(4)'!D48,'【方向別】自動車交通量(5)'!D48,'【方向別】自動車交通量(6)'!D48)</f>
        <v>44</v>
      </c>
      <c r="E48" s="102">
        <f>SUM('【方向別】自動車交通量(4)'!E48,'【方向別】自動車交通量(5)'!E48,'【方向別】自動車交通量(6)'!E48)</f>
        <v>8</v>
      </c>
      <c r="F48" s="102">
        <f>SUM('【方向別】自動車交通量(4)'!F48,'【方向別】自動車交通量(5)'!F48,'【方向別】自動車交通量(6)'!F48)</f>
        <v>2</v>
      </c>
      <c r="G48" s="102">
        <f>SUM('【方向別】自動車交通量(4)'!G48,'【方向別】自動車交通量(5)'!G48,'【方向別】自動車交通量(6)'!G48)</f>
        <v>2</v>
      </c>
      <c r="H48" s="102">
        <f t="shared" si="14"/>
        <v>52</v>
      </c>
      <c r="I48" s="102">
        <f t="shared" si="15"/>
        <v>4</v>
      </c>
      <c r="J48" s="102">
        <f t="shared" si="16"/>
        <v>56</v>
      </c>
      <c r="K48" s="101">
        <f t="shared" si="3"/>
        <v>7.1</v>
      </c>
      <c r="L48" s="100">
        <f t="shared" si="4"/>
        <v>1.3</v>
      </c>
    </row>
    <row r="49" spans="2:13" ht="14.45" customHeight="1">
      <c r="B49" s="105" t="s">
        <v>76</v>
      </c>
      <c r="C49" s="104"/>
      <c r="D49" s="103">
        <f>SUM('【方向別】自動車交通量(4)'!D49,'【方向別】自動車交通量(5)'!D49,'【方向別】自動車交通量(6)'!D49)</f>
        <v>34</v>
      </c>
      <c r="E49" s="102">
        <f>SUM('【方向別】自動車交通量(4)'!E49,'【方向別】自動車交通量(5)'!E49,'【方向別】自動車交通量(6)'!E49)</f>
        <v>5</v>
      </c>
      <c r="F49" s="102">
        <f>SUM('【方向別】自動車交通量(4)'!F49,'【方向別】自動車交通量(5)'!F49,'【方向別】自動車交通量(6)'!F49)</f>
        <v>2</v>
      </c>
      <c r="G49" s="102">
        <f>SUM('【方向別】自動車交通量(4)'!G49,'【方向別】自動車交通量(5)'!G49,'【方向別】自動車交通量(6)'!G49)</f>
        <v>3</v>
      </c>
      <c r="H49" s="102">
        <f t="shared" si="14"/>
        <v>39</v>
      </c>
      <c r="I49" s="102">
        <f t="shared" si="15"/>
        <v>5</v>
      </c>
      <c r="J49" s="102">
        <f t="shared" si="16"/>
        <v>44</v>
      </c>
      <c r="K49" s="101">
        <f t="shared" si="3"/>
        <v>11.4</v>
      </c>
      <c r="L49" s="100">
        <f t="shared" si="4"/>
        <v>1</v>
      </c>
    </row>
    <row r="50" spans="2:13" ht="14.45" customHeight="1">
      <c r="B50" s="99" t="s">
        <v>139</v>
      </c>
      <c r="C50" s="98"/>
      <c r="D50" s="97">
        <f>SUM('【方向別】自動車交通量(4)'!D50,'【方向別】自動車交通量(5)'!D50,'【方向別】自動車交通量(6)'!D50)</f>
        <v>43</v>
      </c>
      <c r="E50" s="96">
        <f>SUM('【方向別】自動車交通量(4)'!E50,'【方向別】自動車交通量(5)'!E50,'【方向別】自動車交通量(6)'!E50)</f>
        <v>4</v>
      </c>
      <c r="F50" s="96">
        <f>SUM('【方向別】自動車交通量(4)'!F50,'【方向別】自動車交通量(5)'!F50,'【方向別】自動車交通量(6)'!F50)</f>
        <v>0</v>
      </c>
      <c r="G50" s="96">
        <f>SUM('【方向別】自動車交通量(4)'!G50,'【方向別】自動車交通量(5)'!G50,'【方向別】自動車交通量(6)'!G50)</f>
        <v>1</v>
      </c>
      <c r="H50" s="96">
        <f t="shared" si="14"/>
        <v>47</v>
      </c>
      <c r="I50" s="96">
        <f t="shared" si="15"/>
        <v>1</v>
      </c>
      <c r="J50" s="96">
        <f t="shared" si="16"/>
        <v>48</v>
      </c>
      <c r="K50" s="95">
        <f t="shared" si="3"/>
        <v>2.1</v>
      </c>
      <c r="L50" s="94">
        <f t="shared" si="4"/>
        <v>1.1000000000000001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244</v>
      </c>
      <c r="E51" s="90">
        <f t="shared" si="17"/>
        <v>35</v>
      </c>
      <c r="F51" s="90">
        <f t="shared" si="17"/>
        <v>8</v>
      </c>
      <c r="G51" s="90">
        <f t="shared" si="17"/>
        <v>9</v>
      </c>
      <c r="H51" s="90">
        <f t="shared" si="17"/>
        <v>279</v>
      </c>
      <c r="I51" s="90">
        <f t="shared" si="17"/>
        <v>17</v>
      </c>
      <c r="J51" s="90">
        <f t="shared" si="17"/>
        <v>296</v>
      </c>
      <c r="K51" s="89">
        <f t="shared" si="3"/>
        <v>5.7</v>
      </c>
      <c r="L51" s="88">
        <f t="shared" si="4"/>
        <v>6.8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3448</v>
      </c>
      <c r="E52" s="84">
        <f t="shared" si="18"/>
        <v>549</v>
      </c>
      <c r="F52" s="84">
        <f t="shared" si="18"/>
        <v>209</v>
      </c>
      <c r="G52" s="84">
        <f t="shared" si="18"/>
        <v>116</v>
      </c>
      <c r="H52" s="84">
        <f t="shared" si="18"/>
        <v>3997</v>
      </c>
      <c r="I52" s="84">
        <f t="shared" si="18"/>
        <v>325</v>
      </c>
      <c r="J52" s="84">
        <f t="shared" si="18"/>
        <v>4322</v>
      </c>
      <c r="K52" s="83">
        <f t="shared" si="3"/>
        <v>7.5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P21" sqref="P21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211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210</v>
      </c>
      <c r="C16" s="110"/>
      <c r="D16" s="109">
        <f>SUM('【方向別】自動車交通量(3)'!D16,'【方向別】自動車交通量(7)'!D16,'【方向別】自動車交通量(11)'!D16)</f>
        <v>33</v>
      </c>
      <c r="E16" s="108">
        <f>SUM('【方向別】自動車交通量(3)'!E16,'【方向別】自動車交通量(7)'!E16,'【方向別】自動車交通量(11)'!E16)</f>
        <v>4</v>
      </c>
      <c r="F16" s="108">
        <f>SUM('【方向別】自動車交通量(3)'!F16,'【方向別】自動車交通量(7)'!F16,'【方向別】自動車交通量(11)'!F16)</f>
        <v>6</v>
      </c>
      <c r="G16" s="108">
        <f>SUM('【方向別】自動車交通量(3)'!G16,'【方向別】自動車交通量(7)'!G16,'【方向別】自動車交通量(11)'!G16)</f>
        <v>0</v>
      </c>
      <c r="H16" s="108">
        <f t="shared" ref="H16:H21" si="0">SUM(D16:E16)</f>
        <v>37</v>
      </c>
      <c r="I16" s="108">
        <f t="shared" ref="I16:I21" si="1">SUM(F16:G16)</f>
        <v>6</v>
      </c>
      <c r="J16" s="108">
        <f t="shared" ref="J16:J21" si="2">SUM(H16:I16)</f>
        <v>43</v>
      </c>
      <c r="K16" s="107">
        <f t="shared" ref="K16:K52" si="3">IF(J16=0,0,ROUND(I16/J16*100,1))</f>
        <v>14</v>
      </c>
      <c r="L16" s="106">
        <f t="shared" ref="L16:L52" si="4">IF(J16=0,0,ROUND(J16/$J$52*100,1))</f>
        <v>0.9</v>
      </c>
    </row>
    <row r="17" spans="2:12" ht="14.45" customHeight="1">
      <c r="B17" s="105" t="s">
        <v>209</v>
      </c>
      <c r="C17" s="104"/>
      <c r="D17" s="103">
        <f>SUM('【方向別】自動車交通量(3)'!D17,'【方向別】自動車交通量(7)'!D17,'【方向別】自動車交通量(11)'!D17)</f>
        <v>36</v>
      </c>
      <c r="E17" s="102">
        <f>SUM('【方向別】自動車交通量(3)'!E17,'【方向別】自動車交通量(7)'!E17,'【方向別】自動車交通量(11)'!E17)</f>
        <v>5</v>
      </c>
      <c r="F17" s="102">
        <f>SUM('【方向別】自動車交通量(3)'!F17,'【方向別】自動車交通量(7)'!F17,'【方向別】自動車交通量(11)'!F17)</f>
        <v>2</v>
      </c>
      <c r="G17" s="102">
        <f>SUM('【方向別】自動車交通量(3)'!G17,'【方向別】自動車交通量(7)'!G17,'【方向別】自動車交通量(11)'!G17)</f>
        <v>2</v>
      </c>
      <c r="H17" s="102">
        <f t="shared" si="0"/>
        <v>41</v>
      </c>
      <c r="I17" s="102">
        <f t="shared" si="1"/>
        <v>4</v>
      </c>
      <c r="J17" s="102">
        <f t="shared" si="2"/>
        <v>45</v>
      </c>
      <c r="K17" s="101">
        <f t="shared" si="3"/>
        <v>8.9</v>
      </c>
      <c r="L17" s="100">
        <f t="shared" si="4"/>
        <v>0.9</v>
      </c>
    </row>
    <row r="18" spans="2:12" ht="14.45" customHeight="1">
      <c r="B18" s="105" t="s">
        <v>208</v>
      </c>
      <c r="C18" s="104"/>
      <c r="D18" s="103">
        <f>SUM('【方向別】自動車交通量(3)'!D18,'【方向別】自動車交通量(7)'!D18,'【方向別】自動車交通量(11)'!D18)</f>
        <v>37</v>
      </c>
      <c r="E18" s="102">
        <f>SUM('【方向別】自動車交通量(3)'!E18,'【方向別】自動車交通量(7)'!E18,'【方向別】自動車交通量(11)'!E18)</f>
        <v>3</v>
      </c>
      <c r="F18" s="102">
        <f>SUM('【方向別】自動車交通量(3)'!F18,'【方向別】自動車交通量(7)'!F18,'【方向別】自動車交通量(11)'!F18)</f>
        <v>2</v>
      </c>
      <c r="G18" s="102">
        <f>SUM('【方向別】自動車交通量(3)'!G18,'【方向別】自動車交通量(7)'!G18,'【方向別】自動車交通量(11)'!G18)</f>
        <v>3</v>
      </c>
      <c r="H18" s="102">
        <f t="shared" si="0"/>
        <v>40</v>
      </c>
      <c r="I18" s="102">
        <f t="shared" si="1"/>
        <v>5</v>
      </c>
      <c r="J18" s="102">
        <f t="shared" si="2"/>
        <v>45</v>
      </c>
      <c r="K18" s="101">
        <f t="shared" si="3"/>
        <v>11.1</v>
      </c>
      <c r="L18" s="100">
        <f t="shared" si="4"/>
        <v>0.9</v>
      </c>
    </row>
    <row r="19" spans="2:12" ht="14.45" customHeight="1">
      <c r="B19" s="105" t="s">
        <v>207</v>
      </c>
      <c r="C19" s="104"/>
      <c r="D19" s="103">
        <f>SUM('【方向別】自動車交通量(3)'!D19,'【方向別】自動車交通量(7)'!D19,'【方向別】自動車交通量(11)'!D19)</f>
        <v>41</v>
      </c>
      <c r="E19" s="102">
        <f>SUM('【方向別】自動車交通量(3)'!E19,'【方向別】自動車交通量(7)'!E19,'【方向別】自動車交通量(11)'!E19)</f>
        <v>4</v>
      </c>
      <c r="F19" s="102">
        <f>SUM('【方向別】自動車交通量(3)'!F19,'【方向別】自動車交通量(7)'!F19,'【方向別】自動車交通量(11)'!F19)</f>
        <v>1</v>
      </c>
      <c r="G19" s="102">
        <f>SUM('【方向別】自動車交通量(3)'!G19,'【方向別】自動車交通量(7)'!G19,'【方向別】自動車交通量(11)'!G19)</f>
        <v>2</v>
      </c>
      <c r="H19" s="102">
        <f t="shared" si="0"/>
        <v>45</v>
      </c>
      <c r="I19" s="102">
        <f t="shared" si="1"/>
        <v>3</v>
      </c>
      <c r="J19" s="102">
        <f t="shared" si="2"/>
        <v>48</v>
      </c>
      <c r="K19" s="101">
        <f t="shared" si="3"/>
        <v>6.3</v>
      </c>
      <c r="L19" s="100">
        <f t="shared" si="4"/>
        <v>1</v>
      </c>
    </row>
    <row r="20" spans="2:12" ht="14.45" customHeight="1">
      <c r="B20" s="105" t="s">
        <v>206</v>
      </c>
      <c r="C20" s="104"/>
      <c r="D20" s="103">
        <f>SUM('【方向別】自動車交通量(3)'!D20,'【方向別】自動車交通量(7)'!D20,'【方向別】自動車交通量(11)'!D20)</f>
        <v>38</v>
      </c>
      <c r="E20" s="102">
        <f>SUM('【方向別】自動車交通量(3)'!E20,'【方向別】自動車交通量(7)'!E20,'【方向別】自動車交通量(11)'!E20)</f>
        <v>5</v>
      </c>
      <c r="F20" s="102">
        <f>SUM('【方向別】自動車交通量(3)'!F20,'【方向別】自動車交通量(7)'!F20,'【方向別】自動車交通量(11)'!F20)</f>
        <v>1</v>
      </c>
      <c r="G20" s="102">
        <f>SUM('【方向別】自動車交通量(3)'!G20,'【方向別】自動車交通量(7)'!G20,'【方向別】自動車交通量(11)'!G20)</f>
        <v>2</v>
      </c>
      <c r="H20" s="102">
        <f t="shared" si="0"/>
        <v>43</v>
      </c>
      <c r="I20" s="102">
        <f t="shared" si="1"/>
        <v>3</v>
      </c>
      <c r="J20" s="102">
        <f t="shared" si="2"/>
        <v>46</v>
      </c>
      <c r="K20" s="101">
        <f t="shared" si="3"/>
        <v>6.5</v>
      </c>
      <c r="L20" s="100">
        <f t="shared" si="4"/>
        <v>0.9</v>
      </c>
    </row>
    <row r="21" spans="2:12" ht="14.45" customHeight="1">
      <c r="B21" s="99" t="s">
        <v>205</v>
      </c>
      <c r="C21" s="98"/>
      <c r="D21" s="97">
        <f>SUM('【方向別】自動車交通量(3)'!D21,'【方向別】自動車交通量(7)'!D21,'【方向別】自動車交通量(11)'!D21)</f>
        <v>56</v>
      </c>
      <c r="E21" s="96">
        <f>SUM('【方向別】自動車交通量(3)'!E21,'【方向別】自動車交通量(7)'!E21,'【方向別】自動車交通量(11)'!E21)</f>
        <v>11</v>
      </c>
      <c r="F21" s="96">
        <f>SUM('【方向別】自動車交通量(3)'!F21,'【方向別】自動車交通量(7)'!F21,'【方向別】自動車交通量(11)'!F21)</f>
        <v>5</v>
      </c>
      <c r="G21" s="96">
        <f>SUM('【方向別】自動車交通量(3)'!G21,'【方向別】自動車交通量(7)'!G21,'【方向別】自動車交通量(11)'!G21)</f>
        <v>1</v>
      </c>
      <c r="H21" s="96">
        <f t="shared" si="0"/>
        <v>67</v>
      </c>
      <c r="I21" s="96">
        <f t="shared" si="1"/>
        <v>6</v>
      </c>
      <c r="J21" s="96">
        <f t="shared" si="2"/>
        <v>73</v>
      </c>
      <c r="K21" s="95">
        <f t="shared" si="3"/>
        <v>8.1999999999999993</v>
      </c>
      <c r="L21" s="94">
        <f t="shared" si="4"/>
        <v>1.5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241</v>
      </c>
      <c r="E22" s="90">
        <f t="shared" si="5"/>
        <v>32</v>
      </c>
      <c r="F22" s="90">
        <f t="shared" si="5"/>
        <v>17</v>
      </c>
      <c r="G22" s="90">
        <f t="shared" si="5"/>
        <v>10</v>
      </c>
      <c r="H22" s="90">
        <f t="shared" si="5"/>
        <v>273</v>
      </c>
      <c r="I22" s="90">
        <f t="shared" si="5"/>
        <v>27</v>
      </c>
      <c r="J22" s="90">
        <f t="shared" si="5"/>
        <v>300</v>
      </c>
      <c r="K22" s="89">
        <f t="shared" si="3"/>
        <v>9</v>
      </c>
      <c r="L22" s="88">
        <f t="shared" si="4"/>
        <v>6.1</v>
      </c>
    </row>
    <row r="23" spans="2:12" ht="14.45" customHeight="1" thickTop="1">
      <c r="B23" s="111" t="s">
        <v>102</v>
      </c>
      <c r="C23" s="110"/>
      <c r="D23" s="109">
        <f>SUM('【方向別】自動車交通量(3)'!D23,'【方向別】自動車交通量(7)'!D23,'【方向別】自動車交通量(11)'!D23)</f>
        <v>27</v>
      </c>
      <c r="E23" s="108">
        <f>SUM('【方向別】自動車交通量(3)'!E23,'【方向別】自動車交通量(7)'!E23,'【方向別】自動車交通量(11)'!E23)</f>
        <v>9</v>
      </c>
      <c r="F23" s="108">
        <f>SUM('【方向別】自動車交通量(3)'!F23,'【方向別】自動車交通量(7)'!F23,'【方向別】自動車交通量(11)'!F23)</f>
        <v>3</v>
      </c>
      <c r="G23" s="108">
        <f>SUM('【方向別】自動車交通量(3)'!G23,'【方向別】自動車交通量(7)'!G23,'【方向別】自動車交通量(11)'!G23)</f>
        <v>3</v>
      </c>
      <c r="H23" s="108">
        <f t="shared" ref="H23:H28" si="6">SUM(D23:E23)</f>
        <v>36</v>
      </c>
      <c r="I23" s="108">
        <f t="shared" ref="I23:I28" si="7">SUM(F23:G23)</f>
        <v>6</v>
      </c>
      <c r="J23" s="108">
        <f t="shared" ref="J23:J28" si="8">SUM(H23:I23)</f>
        <v>42</v>
      </c>
      <c r="K23" s="107">
        <f t="shared" si="3"/>
        <v>14.3</v>
      </c>
      <c r="L23" s="106">
        <f t="shared" si="4"/>
        <v>0.9</v>
      </c>
    </row>
    <row r="24" spans="2:12" ht="14.45" customHeight="1">
      <c r="B24" s="105" t="s">
        <v>101</v>
      </c>
      <c r="C24" s="104"/>
      <c r="D24" s="103">
        <f>SUM('【方向別】自動車交通量(3)'!D24,'【方向別】自動車交通量(7)'!D24,'【方向別】自動車交通量(11)'!D24)</f>
        <v>32</v>
      </c>
      <c r="E24" s="102">
        <f>SUM('【方向別】自動車交通量(3)'!E24,'【方向別】自動車交通量(7)'!E24,'【方向別】自動車交通量(11)'!E24)</f>
        <v>6</v>
      </c>
      <c r="F24" s="102">
        <f>SUM('【方向別】自動車交通量(3)'!F24,'【方向別】自動車交通量(7)'!F24,'【方向別】自動車交通量(11)'!F24)</f>
        <v>4</v>
      </c>
      <c r="G24" s="102">
        <f>SUM('【方向別】自動車交通量(3)'!G24,'【方向別】自動車交通量(7)'!G24,'【方向別】自動車交通量(11)'!G24)</f>
        <v>3</v>
      </c>
      <c r="H24" s="102">
        <f t="shared" si="6"/>
        <v>38</v>
      </c>
      <c r="I24" s="102">
        <f t="shared" si="7"/>
        <v>7</v>
      </c>
      <c r="J24" s="102">
        <f t="shared" si="8"/>
        <v>45</v>
      </c>
      <c r="K24" s="101">
        <f t="shared" si="3"/>
        <v>15.6</v>
      </c>
      <c r="L24" s="100">
        <f t="shared" si="4"/>
        <v>0.9</v>
      </c>
    </row>
    <row r="25" spans="2:12" ht="14.45" customHeight="1">
      <c r="B25" s="105" t="s">
        <v>100</v>
      </c>
      <c r="C25" s="104"/>
      <c r="D25" s="103">
        <f>SUM('【方向別】自動車交通量(3)'!D25,'【方向別】自動車交通量(7)'!D25,'【方向別】自動車交通量(11)'!D25)</f>
        <v>41</v>
      </c>
      <c r="E25" s="102">
        <f>SUM('【方向別】自動車交通量(3)'!E25,'【方向別】自動車交通量(7)'!E25,'【方向別】自動車交通量(11)'!E25)</f>
        <v>10</v>
      </c>
      <c r="F25" s="102">
        <f>SUM('【方向別】自動車交通量(3)'!F25,'【方向別】自動車交通量(7)'!F25,'【方向別】自動車交通量(11)'!F25)</f>
        <v>5</v>
      </c>
      <c r="G25" s="102">
        <f>SUM('【方向別】自動車交通量(3)'!G25,'【方向別】自動車交通量(7)'!G25,'【方向別】自動車交通量(11)'!G25)</f>
        <v>2</v>
      </c>
      <c r="H25" s="102">
        <f t="shared" si="6"/>
        <v>51</v>
      </c>
      <c r="I25" s="102">
        <f t="shared" si="7"/>
        <v>7</v>
      </c>
      <c r="J25" s="102">
        <f t="shared" si="8"/>
        <v>58</v>
      </c>
      <c r="K25" s="101">
        <f t="shared" si="3"/>
        <v>12.1</v>
      </c>
      <c r="L25" s="100">
        <f t="shared" si="4"/>
        <v>1.2</v>
      </c>
    </row>
    <row r="26" spans="2:12" ht="14.45" customHeight="1">
      <c r="B26" s="105" t="s">
        <v>99</v>
      </c>
      <c r="C26" s="104"/>
      <c r="D26" s="103">
        <f>SUM('【方向別】自動車交通量(3)'!D26,'【方向別】自動車交通量(7)'!D26,'【方向別】自動車交通量(11)'!D26)</f>
        <v>40</v>
      </c>
      <c r="E26" s="102">
        <f>SUM('【方向別】自動車交通量(3)'!E26,'【方向別】自動車交通量(7)'!E26,'【方向別】自動車交通量(11)'!E26)</f>
        <v>12</v>
      </c>
      <c r="F26" s="102">
        <f>SUM('【方向別】自動車交通量(3)'!F26,'【方向別】自動車交通量(7)'!F26,'【方向別】自動車交通量(11)'!F26)</f>
        <v>10</v>
      </c>
      <c r="G26" s="102">
        <f>SUM('【方向別】自動車交通量(3)'!G26,'【方向別】自動車交通量(7)'!G26,'【方向別】自動車交通量(11)'!G26)</f>
        <v>2</v>
      </c>
      <c r="H26" s="102">
        <f t="shared" si="6"/>
        <v>52</v>
      </c>
      <c r="I26" s="102">
        <f t="shared" si="7"/>
        <v>12</v>
      </c>
      <c r="J26" s="102">
        <f t="shared" si="8"/>
        <v>64</v>
      </c>
      <c r="K26" s="101">
        <f t="shared" si="3"/>
        <v>18.8</v>
      </c>
      <c r="L26" s="100">
        <f t="shared" si="4"/>
        <v>1.3</v>
      </c>
    </row>
    <row r="27" spans="2:12" ht="14.45" customHeight="1">
      <c r="B27" s="105" t="s">
        <v>98</v>
      </c>
      <c r="C27" s="104"/>
      <c r="D27" s="103">
        <f>SUM('【方向別】自動車交通量(3)'!D27,'【方向別】自動車交通量(7)'!D27,'【方向別】自動車交通量(11)'!D27)</f>
        <v>47</v>
      </c>
      <c r="E27" s="102">
        <f>SUM('【方向別】自動車交通量(3)'!E27,'【方向別】自動車交通量(7)'!E27,'【方向別】自動車交通量(11)'!E27)</f>
        <v>11</v>
      </c>
      <c r="F27" s="102">
        <f>SUM('【方向別】自動車交通量(3)'!F27,'【方向別】自動車交通量(7)'!F27,'【方向別】自動車交通量(11)'!F27)</f>
        <v>12</v>
      </c>
      <c r="G27" s="102">
        <f>SUM('【方向別】自動車交通量(3)'!G27,'【方向別】自動車交通量(7)'!G27,'【方向別】自動車交通量(11)'!G27)</f>
        <v>4</v>
      </c>
      <c r="H27" s="102">
        <f t="shared" si="6"/>
        <v>58</v>
      </c>
      <c r="I27" s="102">
        <f t="shared" si="7"/>
        <v>16</v>
      </c>
      <c r="J27" s="102">
        <f t="shared" si="8"/>
        <v>74</v>
      </c>
      <c r="K27" s="101">
        <f t="shared" si="3"/>
        <v>21.6</v>
      </c>
      <c r="L27" s="100">
        <f t="shared" si="4"/>
        <v>1.5</v>
      </c>
    </row>
    <row r="28" spans="2:12" ht="14.45" customHeight="1">
      <c r="B28" s="99" t="s">
        <v>204</v>
      </c>
      <c r="C28" s="98"/>
      <c r="D28" s="97">
        <f>SUM('【方向別】自動車交通量(3)'!D28,'【方向別】自動車交通量(7)'!D28,'【方向別】自動車交通量(11)'!D28)</f>
        <v>46</v>
      </c>
      <c r="E28" s="96">
        <f>SUM('【方向別】自動車交通量(3)'!E28,'【方向別】自動車交通量(7)'!E28,'【方向別】自動車交通量(11)'!E28)</f>
        <v>11</v>
      </c>
      <c r="F28" s="96">
        <f>SUM('【方向別】自動車交通量(3)'!F28,'【方向別】自動車交通量(7)'!F28,'【方向別】自動車交通量(11)'!F28)</f>
        <v>5</v>
      </c>
      <c r="G28" s="96">
        <f>SUM('【方向別】自動車交通量(3)'!G28,'【方向別】自動車交通量(7)'!G28,'【方向別】自動車交通量(11)'!G28)</f>
        <v>3</v>
      </c>
      <c r="H28" s="96">
        <f t="shared" si="6"/>
        <v>57</v>
      </c>
      <c r="I28" s="96">
        <f t="shared" si="7"/>
        <v>8</v>
      </c>
      <c r="J28" s="96">
        <f t="shared" si="8"/>
        <v>65</v>
      </c>
      <c r="K28" s="95">
        <f t="shared" si="3"/>
        <v>12.3</v>
      </c>
      <c r="L28" s="94">
        <f t="shared" si="4"/>
        <v>1.3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233</v>
      </c>
      <c r="E29" s="90">
        <f t="shared" si="9"/>
        <v>59</v>
      </c>
      <c r="F29" s="90">
        <f t="shared" si="9"/>
        <v>39</v>
      </c>
      <c r="G29" s="90">
        <f t="shared" si="9"/>
        <v>17</v>
      </c>
      <c r="H29" s="90">
        <f t="shared" si="9"/>
        <v>292</v>
      </c>
      <c r="I29" s="90">
        <f t="shared" si="9"/>
        <v>56</v>
      </c>
      <c r="J29" s="90">
        <f t="shared" si="9"/>
        <v>348</v>
      </c>
      <c r="K29" s="89">
        <f t="shared" si="3"/>
        <v>16.100000000000001</v>
      </c>
      <c r="L29" s="88">
        <f t="shared" si="4"/>
        <v>7.1</v>
      </c>
    </row>
    <row r="30" spans="2:12" ht="14.45" customHeight="1" thickTop="1">
      <c r="B30" s="119" t="s">
        <v>203</v>
      </c>
      <c r="C30" s="118"/>
      <c r="D30" s="85">
        <f>SUM('【方向別】自動車交通量(3)'!D30,'【方向別】自動車交通量(7)'!D30,'【方向別】自動車交通量(11)'!D30)</f>
        <v>229</v>
      </c>
      <c r="E30" s="84">
        <f>SUM('【方向別】自動車交通量(3)'!E30,'【方向別】自動車交通量(7)'!E30,'【方向別】自動車交通量(11)'!E30)</f>
        <v>44</v>
      </c>
      <c r="F30" s="84">
        <f>SUM('【方向別】自動車交通量(3)'!F30,'【方向別】自動車交通量(7)'!F30,'【方向別】自動車交通量(11)'!F30)</f>
        <v>24</v>
      </c>
      <c r="G30" s="84">
        <f>SUM('【方向別】自動車交通量(3)'!G30,'【方向別】自動車交通量(7)'!G30,'【方向別】自動車交通量(11)'!G30)</f>
        <v>12</v>
      </c>
      <c r="H30" s="84">
        <f t="shared" ref="H30:H43" si="10">SUM(D30:E30)</f>
        <v>273</v>
      </c>
      <c r="I30" s="84">
        <f t="shared" ref="I30:I43" si="11">SUM(F30:G30)</f>
        <v>36</v>
      </c>
      <c r="J30" s="84">
        <f t="shared" ref="J30:J43" si="12">SUM(H30:I30)</f>
        <v>309</v>
      </c>
      <c r="K30" s="83">
        <f t="shared" si="3"/>
        <v>11.7</v>
      </c>
      <c r="L30" s="82">
        <f t="shared" si="4"/>
        <v>6.3</v>
      </c>
    </row>
    <row r="31" spans="2:12" ht="14.45" customHeight="1">
      <c r="B31" s="117" t="s">
        <v>202</v>
      </c>
      <c r="C31" s="116"/>
      <c r="D31" s="115">
        <f>SUM('【方向別】自動車交通量(3)'!D31,'【方向別】自動車交通量(7)'!D31,'【方向別】自動車交通量(11)'!D31)</f>
        <v>205</v>
      </c>
      <c r="E31" s="114">
        <f>SUM('【方向別】自動車交通量(3)'!E31,'【方向別】自動車交通量(7)'!E31,'【方向別】自動車交通量(11)'!E31)</f>
        <v>41</v>
      </c>
      <c r="F31" s="114">
        <f>SUM('【方向別】自動車交通量(3)'!F31,'【方向別】自動車交通量(7)'!F31,'【方向別】自動車交通量(11)'!F31)</f>
        <v>28</v>
      </c>
      <c r="G31" s="114">
        <f>SUM('【方向別】自動車交通量(3)'!G31,'【方向別】自動車交通量(7)'!G31,'【方向別】自動車交通量(11)'!G31)</f>
        <v>10</v>
      </c>
      <c r="H31" s="114">
        <f t="shared" si="10"/>
        <v>246</v>
      </c>
      <c r="I31" s="114">
        <f t="shared" si="11"/>
        <v>38</v>
      </c>
      <c r="J31" s="114">
        <f t="shared" si="12"/>
        <v>284</v>
      </c>
      <c r="K31" s="113">
        <f t="shared" si="3"/>
        <v>13.4</v>
      </c>
      <c r="L31" s="112">
        <f t="shared" si="4"/>
        <v>5.8</v>
      </c>
    </row>
    <row r="32" spans="2:12" ht="14.45" customHeight="1">
      <c r="B32" s="117" t="s">
        <v>201</v>
      </c>
      <c r="C32" s="116"/>
      <c r="D32" s="115">
        <f>SUM('【方向別】自動車交通量(3)'!D32,'【方向別】自動車交通量(7)'!D32,'【方向別】自動車交通量(11)'!D32)</f>
        <v>282</v>
      </c>
      <c r="E32" s="114">
        <f>SUM('【方向別】自動車交通量(3)'!E32,'【方向別】自動車交通量(7)'!E32,'【方向別】自動車交通量(11)'!E32)</f>
        <v>63</v>
      </c>
      <c r="F32" s="114">
        <f>SUM('【方向別】自動車交通量(3)'!F32,'【方向別】自動車交通量(7)'!F32,'【方向別】自動車交通量(11)'!F32)</f>
        <v>22</v>
      </c>
      <c r="G32" s="114">
        <f>SUM('【方向別】自動車交通量(3)'!G32,'【方向別】自動車交通量(7)'!G32,'【方向別】自動車交通量(11)'!G32)</f>
        <v>6</v>
      </c>
      <c r="H32" s="114">
        <f t="shared" si="10"/>
        <v>345</v>
      </c>
      <c r="I32" s="114">
        <f t="shared" si="11"/>
        <v>28</v>
      </c>
      <c r="J32" s="114">
        <f t="shared" si="12"/>
        <v>373</v>
      </c>
      <c r="K32" s="113">
        <f t="shared" si="3"/>
        <v>7.5</v>
      </c>
      <c r="L32" s="112">
        <f t="shared" si="4"/>
        <v>7.6</v>
      </c>
    </row>
    <row r="33" spans="2:12" ht="14.45" customHeight="1">
      <c r="B33" s="117" t="s">
        <v>200</v>
      </c>
      <c r="C33" s="116"/>
      <c r="D33" s="115">
        <f>SUM('【方向別】自動車交通量(3)'!D33,'【方向別】自動車交通量(7)'!D33,'【方向別】自動車交通量(11)'!D33)</f>
        <v>313</v>
      </c>
      <c r="E33" s="114">
        <f>SUM('【方向別】自動車交通量(3)'!E33,'【方向別】自動車交通量(7)'!E33,'【方向別】自動車交通量(11)'!E33)</f>
        <v>57</v>
      </c>
      <c r="F33" s="114">
        <f>SUM('【方向別】自動車交通量(3)'!F33,'【方向別】自動車交通量(7)'!F33,'【方向別】自動車交通量(11)'!F33)</f>
        <v>8</v>
      </c>
      <c r="G33" s="114">
        <f>SUM('【方向別】自動車交通量(3)'!G33,'【方向別】自動車交通量(7)'!G33,'【方向別】自動車交通量(11)'!G33)</f>
        <v>10</v>
      </c>
      <c r="H33" s="114">
        <f t="shared" si="10"/>
        <v>370</v>
      </c>
      <c r="I33" s="114">
        <f t="shared" si="11"/>
        <v>18</v>
      </c>
      <c r="J33" s="114">
        <f t="shared" si="12"/>
        <v>388</v>
      </c>
      <c r="K33" s="113">
        <f t="shared" si="3"/>
        <v>4.5999999999999996</v>
      </c>
      <c r="L33" s="112">
        <f t="shared" si="4"/>
        <v>7.9</v>
      </c>
    </row>
    <row r="34" spans="2:12" ht="14.45" customHeight="1">
      <c r="B34" s="117" t="s">
        <v>199</v>
      </c>
      <c r="C34" s="116"/>
      <c r="D34" s="115">
        <f>SUM('【方向別】自動車交通量(3)'!D34,'【方向別】自動車交通量(7)'!D34,'【方向別】自動車交通量(11)'!D34)</f>
        <v>321</v>
      </c>
      <c r="E34" s="114">
        <f>SUM('【方向別】自動車交通量(3)'!E34,'【方向別】自動車交通量(7)'!E34,'【方向別】自動車交通量(11)'!E34)</f>
        <v>64</v>
      </c>
      <c r="F34" s="114">
        <f>SUM('【方向別】自動車交通量(3)'!F34,'【方向別】自動車交通量(7)'!F34,'【方向別】自動車交通量(11)'!F34)</f>
        <v>30</v>
      </c>
      <c r="G34" s="114">
        <f>SUM('【方向別】自動車交通量(3)'!G34,'【方向別】自動車交通量(7)'!G34,'【方向別】自動車交通量(11)'!G34)</f>
        <v>9</v>
      </c>
      <c r="H34" s="114">
        <f t="shared" si="10"/>
        <v>385</v>
      </c>
      <c r="I34" s="114">
        <f t="shared" si="11"/>
        <v>39</v>
      </c>
      <c r="J34" s="114">
        <f t="shared" si="12"/>
        <v>424</v>
      </c>
      <c r="K34" s="113">
        <f t="shared" si="3"/>
        <v>9.1999999999999993</v>
      </c>
      <c r="L34" s="112">
        <f t="shared" si="4"/>
        <v>8.6</v>
      </c>
    </row>
    <row r="35" spans="2:12" ht="14.45" customHeight="1">
      <c r="B35" s="117" t="s">
        <v>198</v>
      </c>
      <c r="C35" s="116"/>
      <c r="D35" s="115">
        <f>SUM('【方向別】自動車交通量(3)'!D35,'【方向別】自動車交通量(7)'!D35,'【方向別】自動車交通量(11)'!D35)</f>
        <v>320</v>
      </c>
      <c r="E35" s="114">
        <f>SUM('【方向別】自動車交通量(3)'!E35,'【方向別】自動車交通量(7)'!E35,'【方向別】自動車交通量(11)'!E35)</f>
        <v>61</v>
      </c>
      <c r="F35" s="114">
        <f>SUM('【方向別】自動車交通量(3)'!F35,'【方向別】自動車交通量(7)'!F35,'【方向別】自動車交通量(11)'!F35)</f>
        <v>29</v>
      </c>
      <c r="G35" s="114">
        <f>SUM('【方向別】自動車交通量(3)'!G35,'【方向別】自動車交通量(7)'!G35,'【方向別】自動車交通量(11)'!G35)</f>
        <v>10</v>
      </c>
      <c r="H35" s="114">
        <f t="shared" si="10"/>
        <v>381</v>
      </c>
      <c r="I35" s="114">
        <f t="shared" si="11"/>
        <v>39</v>
      </c>
      <c r="J35" s="114">
        <f t="shared" si="12"/>
        <v>420</v>
      </c>
      <c r="K35" s="113">
        <f t="shared" si="3"/>
        <v>9.3000000000000007</v>
      </c>
      <c r="L35" s="112">
        <f t="shared" si="4"/>
        <v>8.5</v>
      </c>
    </row>
    <row r="36" spans="2:12" ht="14.45" customHeight="1">
      <c r="B36" s="117" t="s">
        <v>197</v>
      </c>
      <c r="C36" s="116"/>
      <c r="D36" s="115">
        <f>SUM('【方向別】自動車交通量(3)'!D36,'【方向別】自動車交通量(7)'!D36,'【方向別】自動車交通量(11)'!D36)</f>
        <v>346</v>
      </c>
      <c r="E36" s="114">
        <f>SUM('【方向別】自動車交通量(3)'!E36,'【方向別】自動車交通量(7)'!E36,'【方向別】自動車交通量(11)'!E36)</f>
        <v>63</v>
      </c>
      <c r="F36" s="114">
        <f>SUM('【方向別】自動車交通量(3)'!F36,'【方向別】自動車交通量(7)'!F36,'【方向別】自動車交通量(11)'!F36)</f>
        <v>23</v>
      </c>
      <c r="G36" s="114">
        <f>SUM('【方向別】自動車交通量(3)'!G36,'【方向別】自動車交通量(7)'!G36,'【方向別】自動車交通量(11)'!G36)</f>
        <v>9</v>
      </c>
      <c r="H36" s="114">
        <f t="shared" si="10"/>
        <v>409</v>
      </c>
      <c r="I36" s="114">
        <f t="shared" si="11"/>
        <v>32</v>
      </c>
      <c r="J36" s="114">
        <f t="shared" si="12"/>
        <v>441</v>
      </c>
      <c r="K36" s="113">
        <f t="shared" si="3"/>
        <v>7.3</v>
      </c>
      <c r="L36" s="112">
        <f t="shared" si="4"/>
        <v>8.9</v>
      </c>
    </row>
    <row r="37" spans="2:12" ht="14.45" customHeight="1">
      <c r="B37" s="117" t="s">
        <v>196</v>
      </c>
      <c r="C37" s="116"/>
      <c r="D37" s="115">
        <f>SUM('【方向別】自動車交通量(3)'!D37,'【方向別】自動車交通量(7)'!D37,'【方向別】自動車交通量(11)'!D37)</f>
        <v>378</v>
      </c>
      <c r="E37" s="114">
        <f>SUM('【方向別】自動車交通量(3)'!E37,'【方向別】自動車交通量(7)'!E37,'【方向別】自動車交通量(11)'!E37)</f>
        <v>64</v>
      </c>
      <c r="F37" s="114">
        <f>SUM('【方向別】自動車交通量(3)'!F37,'【方向別】自動車交通量(7)'!F37,'【方向別】自動車交通量(11)'!F37)</f>
        <v>25</v>
      </c>
      <c r="G37" s="114">
        <f>SUM('【方向別】自動車交通量(3)'!G37,'【方向別】自動車交通量(7)'!G37,'【方向別】自動車交通量(11)'!G37)</f>
        <v>11</v>
      </c>
      <c r="H37" s="114">
        <f t="shared" si="10"/>
        <v>442</v>
      </c>
      <c r="I37" s="114">
        <f t="shared" si="11"/>
        <v>36</v>
      </c>
      <c r="J37" s="114">
        <f t="shared" si="12"/>
        <v>478</v>
      </c>
      <c r="K37" s="113">
        <f t="shared" si="3"/>
        <v>7.5</v>
      </c>
      <c r="L37" s="112">
        <f t="shared" si="4"/>
        <v>9.6999999999999993</v>
      </c>
    </row>
    <row r="38" spans="2:12" ht="14.45" customHeight="1">
      <c r="B38" s="111" t="s">
        <v>87</v>
      </c>
      <c r="C38" s="110"/>
      <c r="D38" s="109">
        <f>SUM('【方向別】自動車交通量(3)'!D38,'【方向別】自動車交通量(7)'!D38,'【方向別】自動車交通量(11)'!D38)</f>
        <v>78</v>
      </c>
      <c r="E38" s="108">
        <f>SUM('【方向別】自動車交通量(3)'!E38,'【方向別】自動車交通量(7)'!E38,'【方向別】自動車交通量(11)'!E38)</f>
        <v>13</v>
      </c>
      <c r="F38" s="108">
        <f>SUM('【方向別】自動車交通量(3)'!F38,'【方向別】自動車交通量(7)'!F38,'【方向別】自動車交通量(11)'!F38)</f>
        <v>5</v>
      </c>
      <c r="G38" s="108">
        <f>SUM('【方向別】自動車交通量(3)'!G38,'【方向別】自動車交通量(7)'!G38,'【方向別】自動車交通量(11)'!G38)</f>
        <v>0</v>
      </c>
      <c r="H38" s="108">
        <f t="shared" si="10"/>
        <v>91</v>
      </c>
      <c r="I38" s="108">
        <f t="shared" si="11"/>
        <v>5</v>
      </c>
      <c r="J38" s="108">
        <f t="shared" si="12"/>
        <v>96</v>
      </c>
      <c r="K38" s="107">
        <f t="shared" si="3"/>
        <v>5.2</v>
      </c>
      <c r="L38" s="106">
        <f t="shared" si="4"/>
        <v>1.9</v>
      </c>
    </row>
    <row r="39" spans="2:12" ht="14.45" customHeight="1">
      <c r="B39" s="105" t="s">
        <v>86</v>
      </c>
      <c r="C39" s="104"/>
      <c r="D39" s="103">
        <f>SUM('【方向別】自動車交通量(3)'!D39,'【方向別】自動車交通量(7)'!D39,'【方向別】自動車交通量(11)'!D39)</f>
        <v>100</v>
      </c>
      <c r="E39" s="102">
        <f>SUM('【方向別】自動車交通量(3)'!E39,'【方向別】自動車交通量(7)'!E39,'【方向別】自動車交通量(11)'!E39)</f>
        <v>9</v>
      </c>
      <c r="F39" s="102">
        <f>SUM('【方向別】自動車交通量(3)'!F39,'【方向別】自動車交通量(7)'!F39,'【方向別】自動車交通量(11)'!F39)</f>
        <v>6</v>
      </c>
      <c r="G39" s="102">
        <f>SUM('【方向別】自動車交通量(3)'!G39,'【方向別】自動車交通量(7)'!G39,'【方向別】自動車交通量(11)'!G39)</f>
        <v>0</v>
      </c>
      <c r="H39" s="102">
        <f t="shared" si="10"/>
        <v>109</v>
      </c>
      <c r="I39" s="102">
        <f t="shared" si="11"/>
        <v>6</v>
      </c>
      <c r="J39" s="102">
        <f t="shared" si="12"/>
        <v>115</v>
      </c>
      <c r="K39" s="101">
        <f t="shared" si="3"/>
        <v>5.2</v>
      </c>
      <c r="L39" s="100">
        <f t="shared" si="4"/>
        <v>2.2999999999999998</v>
      </c>
    </row>
    <row r="40" spans="2:12" ht="14.45" customHeight="1">
      <c r="B40" s="105" t="s">
        <v>85</v>
      </c>
      <c r="C40" s="104"/>
      <c r="D40" s="103">
        <f>SUM('【方向別】自動車交通量(3)'!D40,'【方向別】自動車交通量(7)'!D40,'【方向別】自動車交通量(11)'!D40)</f>
        <v>84</v>
      </c>
      <c r="E40" s="102">
        <f>SUM('【方向別】自動車交通量(3)'!E40,'【方向別】自動車交通量(7)'!E40,'【方向別】自動車交通量(11)'!E40)</f>
        <v>12</v>
      </c>
      <c r="F40" s="102">
        <f>SUM('【方向別】自動車交通量(3)'!F40,'【方向別】自動車交通量(7)'!F40,'【方向別】自動車交通量(11)'!F40)</f>
        <v>4</v>
      </c>
      <c r="G40" s="102">
        <f>SUM('【方向別】自動車交通量(3)'!G40,'【方向別】自動車交通量(7)'!G40,'【方向別】自動車交通量(11)'!G40)</f>
        <v>4</v>
      </c>
      <c r="H40" s="102">
        <f t="shared" si="10"/>
        <v>96</v>
      </c>
      <c r="I40" s="102">
        <f t="shared" si="11"/>
        <v>8</v>
      </c>
      <c r="J40" s="102">
        <f t="shared" si="12"/>
        <v>104</v>
      </c>
      <c r="K40" s="101">
        <f t="shared" si="3"/>
        <v>7.7</v>
      </c>
      <c r="L40" s="100">
        <f t="shared" si="4"/>
        <v>2.1</v>
      </c>
    </row>
    <row r="41" spans="2:12" ht="14.45" customHeight="1">
      <c r="B41" s="105" t="s">
        <v>84</v>
      </c>
      <c r="C41" s="104"/>
      <c r="D41" s="103">
        <f>SUM('【方向別】自動車交通量(3)'!D41,'【方向別】自動車交通量(7)'!D41,'【方向別】自動車交通量(11)'!D41)</f>
        <v>85</v>
      </c>
      <c r="E41" s="102">
        <f>SUM('【方向別】自動車交通量(3)'!E41,'【方向別】自動車交通量(7)'!E41,'【方向別】自動車交通量(11)'!E41)</f>
        <v>17</v>
      </c>
      <c r="F41" s="102">
        <f>SUM('【方向別】自動車交通量(3)'!F41,'【方向別】自動車交通量(7)'!F41,'【方向別】自動車交通量(11)'!F41)</f>
        <v>3</v>
      </c>
      <c r="G41" s="102">
        <f>SUM('【方向別】自動車交通量(3)'!G41,'【方向別】自動車交通量(7)'!G41,'【方向別】自動車交通量(11)'!G41)</f>
        <v>0</v>
      </c>
      <c r="H41" s="102">
        <f t="shared" si="10"/>
        <v>102</v>
      </c>
      <c r="I41" s="102">
        <f t="shared" si="11"/>
        <v>3</v>
      </c>
      <c r="J41" s="102">
        <f t="shared" si="12"/>
        <v>105</v>
      </c>
      <c r="K41" s="101">
        <f t="shared" si="3"/>
        <v>2.9</v>
      </c>
      <c r="L41" s="100">
        <f t="shared" si="4"/>
        <v>2.1</v>
      </c>
    </row>
    <row r="42" spans="2:12" ht="14.45" customHeight="1">
      <c r="B42" s="105" t="s">
        <v>83</v>
      </c>
      <c r="C42" s="104"/>
      <c r="D42" s="103">
        <f>SUM('【方向別】自動車交通量(3)'!D42,'【方向別】自動車交通量(7)'!D42,'【方向別】自動車交通量(11)'!D42)</f>
        <v>89</v>
      </c>
      <c r="E42" s="102">
        <f>SUM('【方向別】自動車交通量(3)'!E42,'【方向別】自動車交通量(7)'!E42,'【方向別】自動車交通量(11)'!E42)</f>
        <v>11</v>
      </c>
      <c r="F42" s="102">
        <f>SUM('【方向別】自動車交通量(3)'!F42,'【方向別】自動車交通量(7)'!F42,'【方向別】自動車交通量(11)'!F42)</f>
        <v>1</v>
      </c>
      <c r="G42" s="102">
        <f>SUM('【方向別】自動車交通量(3)'!G42,'【方向別】自動車交通量(7)'!G42,'【方向別】自動車交通量(11)'!G42)</f>
        <v>1</v>
      </c>
      <c r="H42" s="102">
        <f t="shared" si="10"/>
        <v>100</v>
      </c>
      <c r="I42" s="102">
        <f t="shared" si="11"/>
        <v>2</v>
      </c>
      <c r="J42" s="102">
        <f t="shared" si="12"/>
        <v>102</v>
      </c>
      <c r="K42" s="101">
        <f t="shared" si="3"/>
        <v>2</v>
      </c>
      <c r="L42" s="100">
        <f t="shared" si="4"/>
        <v>2.1</v>
      </c>
    </row>
    <row r="43" spans="2:12" ht="14.45" customHeight="1">
      <c r="B43" s="99" t="s">
        <v>195</v>
      </c>
      <c r="C43" s="98"/>
      <c r="D43" s="97">
        <f>SUM('【方向別】自動車交通量(3)'!D43,'【方向別】自動車交通量(7)'!D43,'【方向別】自動車交通量(11)'!D43)</f>
        <v>55</v>
      </c>
      <c r="E43" s="96">
        <f>SUM('【方向別】自動車交通量(3)'!E43,'【方向別】自動車交通量(7)'!E43,'【方向別】自動車交通量(11)'!E43)</f>
        <v>9</v>
      </c>
      <c r="F43" s="96">
        <f>SUM('【方向別】自動車交通量(3)'!F43,'【方向別】自動車交通量(7)'!F43,'【方向別】自動車交通量(11)'!F43)</f>
        <v>3</v>
      </c>
      <c r="G43" s="96">
        <f>SUM('【方向別】自動車交通量(3)'!G43,'【方向別】自動車交通量(7)'!G43,'【方向別】自動車交通量(11)'!G43)</f>
        <v>2</v>
      </c>
      <c r="H43" s="96">
        <f t="shared" si="10"/>
        <v>64</v>
      </c>
      <c r="I43" s="96">
        <f t="shared" si="11"/>
        <v>5</v>
      </c>
      <c r="J43" s="96">
        <f t="shared" si="12"/>
        <v>69</v>
      </c>
      <c r="K43" s="95">
        <f t="shared" si="3"/>
        <v>7.2</v>
      </c>
      <c r="L43" s="94">
        <f t="shared" si="4"/>
        <v>1.4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491</v>
      </c>
      <c r="E44" s="90">
        <f t="shared" si="13"/>
        <v>71</v>
      </c>
      <c r="F44" s="90">
        <f t="shared" si="13"/>
        <v>22</v>
      </c>
      <c r="G44" s="90">
        <f t="shared" si="13"/>
        <v>7</v>
      </c>
      <c r="H44" s="90">
        <f t="shared" si="13"/>
        <v>562</v>
      </c>
      <c r="I44" s="90">
        <f t="shared" si="13"/>
        <v>29</v>
      </c>
      <c r="J44" s="90">
        <f t="shared" si="13"/>
        <v>591</v>
      </c>
      <c r="K44" s="89">
        <f t="shared" si="3"/>
        <v>4.9000000000000004</v>
      </c>
      <c r="L44" s="88">
        <f t="shared" si="4"/>
        <v>12</v>
      </c>
    </row>
    <row r="45" spans="2:12" ht="14.45" customHeight="1" thickTop="1">
      <c r="B45" s="111" t="s">
        <v>80</v>
      </c>
      <c r="C45" s="110"/>
      <c r="D45" s="109">
        <f>SUM('【方向別】自動車交通量(3)'!D45,'【方向別】自動車交通量(7)'!D45,'【方向別】自動車交通量(11)'!D45)</f>
        <v>94</v>
      </c>
      <c r="E45" s="108">
        <f>SUM('【方向別】自動車交通量(3)'!E45,'【方向別】自動車交通量(7)'!E45,'【方向別】自動車交通量(11)'!E45)</f>
        <v>9</v>
      </c>
      <c r="F45" s="108">
        <f>SUM('【方向別】自動車交通量(3)'!F45,'【方向別】自動車交通量(7)'!F45,'【方向別】自動車交通量(11)'!F45)</f>
        <v>1</v>
      </c>
      <c r="G45" s="108">
        <f>SUM('【方向別】自動車交通量(3)'!G45,'【方向別】自動車交通量(7)'!G45,'【方向別】自動車交通量(11)'!G45)</f>
        <v>2</v>
      </c>
      <c r="H45" s="108">
        <f t="shared" ref="H45:H50" si="14">SUM(D45:E45)</f>
        <v>103</v>
      </c>
      <c r="I45" s="108">
        <f t="shared" ref="I45:I50" si="15">SUM(F45:G45)</f>
        <v>3</v>
      </c>
      <c r="J45" s="108">
        <f t="shared" ref="J45:J50" si="16">SUM(H45:I45)</f>
        <v>106</v>
      </c>
      <c r="K45" s="107">
        <f t="shared" si="3"/>
        <v>2.8</v>
      </c>
      <c r="L45" s="106">
        <f t="shared" si="4"/>
        <v>2.2000000000000002</v>
      </c>
    </row>
    <row r="46" spans="2:12" ht="14.45" customHeight="1">
      <c r="B46" s="105" t="s">
        <v>79</v>
      </c>
      <c r="C46" s="104"/>
      <c r="D46" s="103">
        <f>SUM('【方向別】自動車交通量(3)'!D46,'【方向別】自動車交通量(7)'!D46,'【方向別】自動車交通量(11)'!D46)</f>
        <v>70</v>
      </c>
      <c r="E46" s="102">
        <f>SUM('【方向別】自動車交通量(3)'!E46,'【方向別】自動車交通量(7)'!E46,'【方向別】自動車交通量(11)'!E46)</f>
        <v>10</v>
      </c>
      <c r="F46" s="102">
        <f>SUM('【方向別】自動車交通量(3)'!F46,'【方向別】自動車交通量(7)'!F46,'【方向別】自動車交通量(11)'!F46)</f>
        <v>2</v>
      </c>
      <c r="G46" s="102">
        <f>SUM('【方向別】自動車交通量(3)'!G46,'【方向別】自動車交通量(7)'!G46,'【方向別】自動車交通量(11)'!G46)</f>
        <v>3</v>
      </c>
      <c r="H46" s="102">
        <f t="shared" si="14"/>
        <v>80</v>
      </c>
      <c r="I46" s="102">
        <f t="shared" si="15"/>
        <v>5</v>
      </c>
      <c r="J46" s="102">
        <f t="shared" si="16"/>
        <v>85</v>
      </c>
      <c r="K46" s="101">
        <f t="shared" si="3"/>
        <v>5.9</v>
      </c>
      <c r="L46" s="100">
        <f t="shared" si="4"/>
        <v>1.7</v>
      </c>
    </row>
    <row r="47" spans="2:12" ht="14.45" customHeight="1">
      <c r="B47" s="105" t="s">
        <v>78</v>
      </c>
      <c r="C47" s="104"/>
      <c r="D47" s="103">
        <f>SUM('【方向別】自動車交通量(3)'!D47,'【方向別】自動車交通量(7)'!D47,'【方向別】自動車交通量(11)'!D47)</f>
        <v>88</v>
      </c>
      <c r="E47" s="102">
        <f>SUM('【方向別】自動車交通量(3)'!E47,'【方向別】自動車交通量(7)'!E47,'【方向別】自動車交通量(11)'!E47)</f>
        <v>7</v>
      </c>
      <c r="F47" s="102">
        <f>SUM('【方向別】自動車交通量(3)'!F47,'【方向別】自動車交通量(7)'!F47,'【方向別】自動車交通量(11)'!F47)</f>
        <v>3</v>
      </c>
      <c r="G47" s="102">
        <f>SUM('【方向別】自動車交通量(3)'!G47,'【方向別】自動車交通量(7)'!G47,'【方向別】自動車交通量(11)'!G47)</f>
        <v>1</v>
      </c>
      <c r="H47" s="102">
        <f t="shared" si="14"/>
        <v>95</v>
      </c>
      <c r="I47" s="102">
        <f t="shared" si="15"/>
        <v>4</v>
      </c>
      <c r="J47" s="102">
        <f t="shared" si="16"/>
        <v>99</v>
      </c>
      <c r="K47" s="101">
        <f t="shared" si="3"/>
        <v>4</v>
      </c>
      <c r="L47" s="100">
        <f t="shared" si="4"/>
        <v>2</v>
      </c>
    </row>
    <row r="48" spans="2:12" ht="14.45" customHeight="1">
      <c r="B48" s="105" t="s">
        <v>77</v>
      </c>
      <c r="C48" s="104"/>
      <c r="D48" s="103">
        <f>SUM('【方向別】自動車交通量(3)'!D48,'【方向別】自動車交通量(7)'!D48,'【方向別】自動車交通量(11)'!D48)</f>
        <v>75</v>
      </c>
      <c r="E48" s="102">
        <f>SUM('【方向別】自動車交通量(3)'!E48,'【方向別】自動車交通量(7)'!E48,'【方向別】自動車交通量(11)'!E48)</f>
        <v>17</v>
      </c>
      <c r="F48" s="102">
        <f>SUM('【方向別】自動車交通量(3)'!F48,'【方向別】自動車交通量(7)'!F48,'【方向別】自動車交通量(11)'!F48)</f>
        <v>1</v>
      </c>
      <c r="G48" s="102">
        <f>SUM('【方向別】自動車交通量(3)'!G48,'【方向別】自動車交通量(7)'!G48,'【方向別】自動車交通量(11)'!G48)</f>
        <v>2</v>
      </c>
      <c r="H48" s="102">
        <f t="shared" si="14"/>
        <v>92</v>
      </c>
      <c r="I48" s="102">
        <f t="shared" si="15"/>
        <v>3</v>
      </c>
      <c r="J48" s="102">
        <f t="shared" si="16"/>
        <v>95</v>
      </c>
      <c r="K48" s="101">
        <f t="shared" si="3"/>
        <v>3.2</v>
      </c>
      <c r="L48" s="100">
        <f t="shared" si="4"/>
        <v>1.9</v>
      </c>
    </row>
    <row r="49" spans="2:13" ht="14.45" customHeight="1">
      <c r="B49" s="105" t="s">
        <v>76</v>
      </c>
      <c r="C49" s="104"/>
      <c r="D49" s="103">
        <f>SUM('【方向別】自動車交通量(3)'!D49,'【方向別】自動車交通量(7)'!D49,'【方向別】自動車交通量(11)'!D49)</f>
        <v>74</v>
      </c>
      <c r="E49" s="102">
        <f>SUM('【方向別】自動車交通量(3)'!E49,'【方向別】自動車交通量(7)'!E49,'【方向別】自動車交通量(11)'!E49)</f>
        <v>12</v>
      </c>
      <c r="F49" s="102">
        <f>SUM('【方向別】自動車交通量(3)'!F49,'【方向別】自動車交通量(7)'!F49,'【方向別】自動車交通量(11)'!F49)</f>
        <v>2</v>
      </c>
      <c r="G49" s="102">
        <f>SUM('【方向別】自動車交通量(3)'!G49,'【方向別】自動車交通量(7)'!G49,'【方向別】自動車交通量(11)'!G49)</f>
        <v>2</v>
      </c>
      <c r="H49" s="102">
        <f t="shared" si="14"/>
        <v>86</v>
      </c>
      <c r="I49" s="102">
        <f t="shared" si="15"/>
        <v>4</v>
      </c>
      <c r="J49" s="102">
        <f t="shared" si="16"/>
        <v>90</v>
      </c>
      <c r="K49" s="101">
        <f t="shared" si="3"/>
        <v>4.4000000000000004</v>
      </c>
      <c r="L49" s="100">
        <f t="shared" si="4"/>
        <v>1.8</v>
      </c>
    </row>
    <row r="50" spans="2:13" ht="14.45" customHeight="1">
      <c r="B50" s="99" t="s">
        <v>194</v>
      </c>
      <c r="C50" s="98"/>
      <c r="D50" s="97">
        <f>SUM('【方向別】自動車交通量(3)'!D50,'【方向別】自動車交通量(7)'!D50,'【方向別】自動車交通量(11)'!D50)</f>
        <v>85</v>
      </c>
      <c r="E50" s="96">
        <f>SUM('【方向別】自動車交通量(3)'!E50,'【方向別】自動車交通量(7)'!E50,'【方向別】自動車交通量(11)'!E50)</f>
        <v>10</v>
      </c>
      <c r="F50" s="96">
        <f>SUM('【方向別】自動車交通量(3)'!F50,'【方向別】自動車交通量(7)'!F50,'【方向別】自動車交通量(11)'!F50)</f>
        <v>2</v>
      </c>
      <c r="G50" s="96">
        <f>SUM('【方向別】自動車交通量(3)'!G50,'【方向別】自動車交通量(7)'!G50,'【方向別】自動車交通量(11)'!G50)</f>
        <v>2</v>
      </c>
      <c r="H50" s="96">
        <f t="shared" si="14"/>
        <v>95</v>
      </c>
      <c r="I50" s="96">
        <f t="shared" si="15"/>
        <v>4</v>
      </c>
      <c r="J50" s="96">
        <f t="shared" si="16"/>
        <v>99</v>
      </c>
      <c r="K50" s="95">
        <f t="shared" si="3"/>
        <v>4</v>
      </c>
      <c r="L50" s="94">
        <f t="shared" si="4"/>
        <v>2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486</v>
      </c>
      <c r="E51" s="90">
        <f t="shared" si="17"/>
        <v>65</v>
      </c>
      <c r="F51" s="90">
        <f t="shared" si="17"/>
        <v>11</v>
      </c>
      <c r="G51" s="90">
        <f t="shared" si="17"/>
        <v>12</v>
      </c>
      <c r="H51" s="90">
        <f t="shared" si="17"/>
        <v>551</v>
      </c>
      <c r="I51" s="90">
        <f t="shared" si="17"/>
        <v>23</v>
      </c>
      <c r="J51" s="90">
        <f t="shared" si="17"/>
        <v>574</v>
      </c>
      <c r="K51" s="89">
        <f t="shared" si="3"/>
        <v>4</v>
      </c>
      <c r="L51" s="88">
        <f t="shared" si="4"/>
        <v>11.6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3845</v>
      </c>
      <c r="E52" s="84">
        <f t="shared" si="18"/>
        <v>684</v>
      </c>
      <c r="F52" s="84">
        <f t="shared" si="18"/>
        <v>278</v>
      </c>
      <c r="G52" s="84">
        <f t="shared" si="18"/>
        <v>123</v>
      </c>
      <c r="H52" s="84">
        <f t="shared" si="18"/>
        <v>4529</v>
      </c>
      <c r="I52" s="84">
        <f t="shared" si="18"/>
        <v>401</v>
      </c>
      <c r="J52" s="84">
        <f t="shared" si="18"/>
        <v>4930</v>
      </c>
      <c r="K52" s="83">
        <f t="shared" si="3"/>
        <v>8.1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K21" sqref="K21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229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228</v>
      </c>
      <c r="C16" s="110"/>
      <c r="D16" s="109">
        <f>SUM('【断面別】自動車交通量(B断面流入)'!D16,'【断面別】自動車交通量(B断面流出)'!D16)</f>
        <v>77</v>
      </c>
      <c r="E16" s="108">
        <f>SUM('【断面別】自動車交通量(B断面流入)'!E16,'【断面別】自動車交通量(B断面流出)'!E16)</f>
        <v>5</v>
      </c>
      <c r="F16" s="108">
        <f>SUM('【断面別】自動車交通量(B断面流入)'!F16,'【断面別】自動車交通量(B断面流出)'!F16)</f>
        <v>13</v>
      </c>
      <c r="G16" s="108">
        <f>SUM('【断面別】自動車交通量(B断面流入)'!G16,'【断面別】自動車交通量(B断面流出)'!G16)</f>
        <v>2</v>
      </c>
      <c r="H16" s="108">
        <f t="shared" ref="H16:H21" si="0">SUM(D16:E16)</f>
        <v>82</v>
      </c>
      <c r="I16" s="108">
        <f t="shared" ref="I16:I21" si="1">SUM(F16:G16)</f>
        <v>15</v>
      </c>
      <c r="J16" s="108">
        <f t="shared" ref="J16:J21" si="2">SUM(H16:I16)</f>
        <v>97</v>
      </c>
      <c r="K16" s="107">
        <f t="shared" ref="K16:K52" si="3">IF(J16=0,0,ROUND(I16/J16*100,1))</f>
        <v>15.5</v>
      </c>
      <c r="L16" s="106">
        <f t="shared" ref="L16:L52" si="4">IF(J16=0,0,ROUND(J16/$J$52*100,1))</f>
        <v>1</v>
      </c>
    </row>
    <row r="17" spans="2:12" ht="14.45" customHeight="1">
      <c r="B17" s="105" t="s">
        <v>227</v>
      </c>
      <c r="C17" s="104"/>
      <c r="D17" s="103">
        <f>SUM('【断面別】自動車交通量(B断面流入)'!D17,'【断面別】自動車交通量(B断面流出)'!D17)</f>
        <v>101</v>
      </c>
      <c r="E17" s="102">
        <f>SUM('【断面別】自動車交通量(B断面流入)'!E17,'【断面別】自動車交通量(B断面流出)'!E17)</f>
        <v>10</v>
      </c>
      <c r="F17" s="102">
        <f>SUM('【断面別】自動車交通量(B断面流入)'!F17,'【断面別】自動車交通量(B断面流出)'!F17)</f>
        <v>4</v>
      </c>
      <c r="G17" s="102">
        <f>SUM('【断面別】自動車交通量(B断面流入)'!G17,'【断面別】自動車交通量(B断面流出)'!G17)</f>
        <v>4</v>
      </c>
      <c r="H17" s="102">
        <f t="shared" si="0"/>
        <v>111</v>
      </c>
      <c r="I17" s="102">
        <f t="shared" si="1"/>
        <v>8</v>
      </c>
      <c r="J17" s="102">
        <f t="shared" si="2"/>
        <v>119</v>
      </c>
      <c r="K17" s="101">
        <f t="shared" si="3"/>
        <v>6.7</v>
      </c>
      <c r="L17" s="100">
        <f t="shared" si="4"/>
        <v>1.3</v>
      </c>
    </row>
    <row r="18" spans="2:12" ht="14.45" customHeight="1">
      <c r="B18" s="105" t="s">
        <v>226</v>
      </c>
      <c r="C18" s="104"/>
      <c r="D18" s="103">
        <f>SUM('【断面別】自動車交通量(B断面流入)'!D18,'【断面別】自動車交通量(B断面流出)'!D18)</f>
        <v>96</v>
      </c>
      <c r="E18" s="102">
        <f>SUM('【断面別】自動車交通量(B断面流入)'!E18,'【断面別】自動車交通量(B断面流出)'!E18)</f>
        <v>7</v>
      </c>
      <c r="F18" s="102">
        <f>SUM('【断面別】自動車交通量(B断面流入)'!F18,'【断面別】自動車交通量(B断面流出)'!F18)</f>
        <v>8</v>
      </c>
      <c r="G18" s="102">
        <f>SUM('【断面別】自動車交通量(B断面流入)'!G18,'【断面別】自動車交通量(B断面流出)'!G18)</f>
        <v>5</v>
      </c>
      <c r="H18" s="102">
        <f t="shared" si="0"/>
        <v>103</v>
      </c>
      <c r="I18" s="102">
        <f t="shared" si="1"/>
        <v>13</v>
      </c>
      <c r="J18" s="102">
        <f t="shared" si="2"/>
        <v>116</v>
      </c>
      <c r="K18" s="101">
        <f t="shared" si="3"/>
        <v>11.2</v>
      </c>
      <c r="L18" s="100">
        <f t="shared" si="4"/>
        <v>1.3</v>
      </c>
    </row>
    <row r="19" spans="2:12" ht="14.45" customHeight="1">
      <c r="B19" s="105" t="s">
        <v>225</v>
      </c>
      <c r="C19" s="104"/>
      <c r="D19" s="103">
        <f>SUM('【断面別】自動車交通量(B断面流入)'!D19,'【断面別】自動車交通量(B断面流出)'!D19)</f>
        <v>93</v>
      </c>
      <c r="E19" s="102">
        <f>SUM('【断面別】自動車交通量(B断面流入)'!E19,'【断面別】自動車交通量(B断面流出)'!E19)</f>
        <v>12</v>
      </c>
      <c r="F19" s="102">
        <f>SUM('【断面別】自動車交通量(B断面流入)'!F19,'【断面別】自動車交通量(B断面流出)'!F19)</f>
        <v>4</v>
      </c>
      <c r="G19" s="102">
        <f>SUM('【断面別】自動車交通量(B断面流入)'!G19,'【断面別】自動車交通量(B断面流出)'!G19)</f>
        <v>4</v>
      </c>
      <c r="H19" s="102">
        <f t="shared" si="0"/>
        <v>105</v>
      </c>
      <c r="I19" s="102">
        <f t="shared" si="1"/>
        <v>8</v>
      </c>
      <c r="J19" s="102">
        <f t="shared" si="2"/>
        <v>113</v>
      </c>
      <c r="K19" s="101">
        <f t="shared" si="3"/>
        <v>7.1</v>
      </c>
      <c r="L19" s="100">
        <f t="shared" si="4"/>
        <v>1.2</v>
      </c>
    </row>
    <row r="20" spans="2:12" ht="14.45" customHeight="1">
      <c r="B20" s="105" t="s">
        <v>224</v>
      </c>
      <c r="C20" s="104"/>
      <c r="D20" s="103">
        <f>SUM('【断面別】自動車交通量(B断面流入)'!D20,'【断面別】自動車交通量(B断面流出)'!D20)</f>
        <v>97</v>
      </c>
      <c r="E20" s="102">
        <f>SUM('【断面別】自動車交通量(B断面流入)'!E20,'【断面別】自動車交通量(B断面流出)'!E20)</f>
        <v>11</v>
      </c>
      <c r="F20" s="102">
        <f>SUM('【断面別】自動車交通量(B断面流入)'!F20,'【断面別】自動車交通量(B断面流出)'!F20)</f>
        <v>2</v>
      </c>
      <c r="G20" s="102">
        <f>SUM('【断面別】自動車交通量(B断面流入)'!G20,'【断面別】自動車交通量(B断面流出)'!G20)</f>
        <v>5</v>
      </c>
      <c r="H20" s="102">
        <f t="shared" si="0"/>
        <v>108</v>
      </c>
      <c r="I20" s="102">
        <f t="shared" si="1"/>
        <v>7</v>
      </c>
      <c r="J20" s="102">
        <f t="shared" si="2"/>
        <v>115</v>
      </c>
      <c r="K20" s="101">
        <f t="shared" si="3"/>
        <v>6.1</v>
      </c>
      <c r="L20" s="100">
        <f t="shared" si="4"/>
        <v>1.2</v>
      </c>
    </row>
    <row r="21" spans="2:12" ht="14.45" customHeight="1">
      <c r="B21" s="99" t="s">
        <v>223</v>
      </c>
      <c r="C21" s="98"/>
      <c r="D21" s="97">
        <f>SUM('【断面別】自動車交通量(B断面流入)'!D21,'【断面別】自動車交通量(B断面流出)'!D21)</f>
        <v>106</v>
      </c>
      <c r="E21" s="96">
        <f>SUM('【断面別】自動車交通量(B断面流入)'!E21,'【断面別】自動車交通量(B断面流出)'!E21)</f>
        <v>13</v>
      </c>
      <c r="F21" s="96">
        <f>SUM('【断面別】自動車交通量(B断面流入)'!F21,'【断面別】自動車交通量(B断面流出)'!F21)</f>
        <v>7</v>
      </c>
      <c r="G21" s="96">
        <f>SUM('【断面別】自動車交通量(B断面流入)'!G21,'【断面別】自動車交通量(B断面流出)'!G21)</f>
        <v>2</v>
      </c>
      <c r="H21" s="96">
        <f t="shared" si="0"/>
        <v>119</v>
      </c>
      <c r="I21" s="96">
        <f t="shared" si="1"/>
        <v>9</v>
      </c>
      <c r="J21" s="96">
        <f t="shared" si="2"/>
        <v>128</v>
      </c>
      <c r="K21" s="95">
        <f t="shared" si="3"/>
        <v>7</v>
      </c>
      <c r="L21" s="94">
        <f t="shared" si="4"/>
        <v>1.4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570</v>
      </c>
      <c r="E22" s="90">
        <f t="shared" si="5"/>
        <v>58</v>
      </c>
      <c r="F22" s="90">
        <f t="shared" si="5"/>
        <v>38</v>
      </c>
      <c r="G22" s="90">
        <f t="shared" si="5"/>
        <v>22</v>
      </c>
      <c r="H22" s="90">
        <f t="shared" si="5"/>
        <v>628</v>
      </c>
      <c r="I22" s="90">
        <f t="shared" si="5"/>
        <v>60</v>
      </c>
      <c r="J22" s="90">
        <f t="shared" si="5"/>
        <v>688</v>
      </c>
      <c r="K22" s="89">
        <f t="shared" si="3"/>
        <v>8.6999999999999993</v>
      </c>
      <c r="L22" s="88">
        <f t="shared" si="4"/>
        <v>7.4</v>
      </c>
    </row>
    <row r="23" spans="2:12" ht="14.45" customHeight="1" thickTop="1">
      <c r="B23" s="111" t="s">
        <v>102</v>
      </c>
      <c r="C23" s="110"/>
      <c r="D23" s="109">
        <f>SUM('【断面別】自動車交通量(B断面流入)'!D23,'【断面別】自動車交通量(B断面流出)'!D23)</f>
        <v>81</v>
      </c>
      <c r="E23" s="108">
        <f>SUM('【断面別】自動車交通量(B断面流入)'!E23,'【断面別】自動車交通量(B断面流出)'!E23)</f>
        <v>14</v>
      </c>
      <c r="F23" s="108">
        <f>SUM('【断面別】自動車交通量(B断面流入)'!F23,'【断面別】自動車交通量(B断面流出)'!F23)</f>
        <v>9</v>
      </c>
      <c r="G23" s="108">
        <f>SUM('【断面別】自動車交通量(B断面流入)'!G23,'【断面別】自動車交通量(B断面流出)'!G23)</f>
        <v>7</v>
      </c>
      <c r="H23" s="108">
        <f t="shared" ref="H23:H28" si="6">SUM(D23:E23)</f>
        <v>95</v>
      </c>
      <c r="I23" s="108">
        <f t="shared" ref="I23:I28" si="7">SUM(F23:G23)</f>
        <v>16</v>
      </c>
      <c r="J23" s="108">
        <f t="shared" ref="J23:J28" si="8">SUM(H23:I23)</f>
        <v>111</v>
      </c>
      <c r="K23" s="107">
        <f t="shared" si="3"/>
        <v>14.4</v>
      </c>
      <c r="L23" s="106">
        <f t="shared" si="4"/>
        <v>1.2</v>
      </c>
    </row>
    <row r="24" spans="2:12" ht="14.45" customHeight="1">
      <c r="B24" s="105" t="s">
        <v>101</v>
      </c>
      <c r="C24" s="104"/>
      <c r="D24" s="103">
        <f>SUM('【断面別】自動車交通量(B断面流入)'!D24,'【断面別】自動車交通量(B断面流出)'!D24)</f>
        <v>87</v>
      </c>
      <c r="E24" s="102">
        <f>SUM('【断面別】自動車交通量(B断面流入)'!E24,'【断面別】自動車交通量(B断面流出)'!E24)</f>
        <v>11</v>
      </c>
      <c r="F24" s="102">
        <f>SUM('【断面別】自動車交通量(B断面流入)'!F24,'【断面別】自動車交通量(B断面流出)'!F24)</f>
        <v>7</v>
      </c>
      <c r="G24" s="102">
        <f>SUM('【断面別】自動車交通量(B断面流入)'!G24,'【断面別】自動車交通量(B断面流出)'!G24)</f>
        <v>6</v>
      </c>
      <c r="H24" s="102">
        <f t="shared" si="6"/>
        <v>98</v>
      </c>
      <c r="I24" s="102">
        <f t="shared" si="7"/>
        <v>13</v>
      </c>
      <c r="J24" s="102">
        <f t="shared" si="8"/>
        <v>111</v>
      </c>
      <c r="K24" s="101">
        <f t="shared" si="3"/>
        <v>11.7</v>
      </c>
      <c r="L24" s="100">
        <f t="shared" si="4"/>
        <v>1.2</v>
      </c>
    </row>
    <row r="25" spans="2:12" ht="14.45" customHeight="1">
      <c r="B25" s="105" t="s">
        <v>100</v>
      </c>
      <c r="C25" s="104"/>
      <c r="D25" s="103">
        <f>SUM('【断面別】自動車交通量(B断面流入)'!D25,'【断面別】自動車交通量(B断面流出)'!D25)</f>
        <v>112</v>
      </c>
      <c r="E25" s="102">
        <f>SUM('【断面別】自動車交通量(B断面流入)'!E25,'【断面別】自動車交通量(B断面流出)'!E25)</f>
        <v>17</v>
      </c>
      <c r="F25" s="102">
        <f>SUM('【断面別】自動車交通量(B断面流入)'!F25,'【断面別】自動車交通量(B断面流出)'!F25)</f>
        <v>11</v>
      </c>
      <c r="G25" s="102">
        <f>SUM('【断面別】自動車交通量(B断面流入)'!G25,'【断面別】自動車交通量(B断面流出)'!G25)</f>
        <v>4</v>
      </c>
      <c r="H25" s="102">
        <f t="shared" si="6"/>
        <v>129</v>
      </c>
      <c r="I25" s="102">
        <f t="shared" si="7"/>
        <v>15</v>
      </c>
      <c r="J25" s="102">
        <f t="shared" si="8"/>
        <v>144</v>
      </c>
      <c r="K25" s="101">
        <f t="shared" si="3"/>
        <v>10.4</v>
      </c>
      <c r="L25" s="100">
        <f t="shared" si="4"/>
        <v>1.6</v>
      </c>
    </row>
    <row r="26" spans="2:12" ht="14.45" customHeight="1">
      <c r="B26" s="105" t="s">
        <v>99</v>
      </c>
      <c r="C26" s="104"/>
      <c r="D26" s="103">
        <f>SUM('【断面別】自動車交通量(B断面流入)'!D26,'【断面別】自動車交通量(B断面流出)'!D26)</f>
        <v>93</v>
      </c>
      <c r="E26" s="102">
        <f>SUM('【断面別】自動車交通量(B断面流入)'!E26,'【断面別】自動車交通量(B断面流出)'!E26)</f>
        <v>22</v>
      </c>
      <c r="F26" s="102">
        <f>SUM('【断面別】自動車交通量(B断面流入)'!F26,'【断面別】自動車交通量(B断面流出)'!F26)</f>
        <v>14</v>
      </c>
      <c r="G26" s="102">
        <f>SUM('【断面別】自動車交通量(B断面流入)'!G26,'【断面別】自動車交通量(B断面流出)'!G26)</f>
        <v>3</v>
      </c>
      <c r="H26" s="102">
        <f t="shared" si="6"/>
        <v>115</v>
      </c>
      <c r="I26" s="102">
        <f t="shared" si="7"/>
        <v>17</v>
      </c>
      <c r="J26" s="102">
        <f t="shared" si="8"/>
        <v>132</v>
      </c>
      <c r="K26" s="101">
        <f t="shared" si="3"/>
        <v>12.9</v>
      </c>
      <c r="L26" s="100">
        <f t="shared" si="4"/>
        <v>1.4</v>
      </c>
    </row>
    <row r="27" spans="2:12" ht="14.45" customHeight="1">
      <c r="B27" s="105" t="s">
        <v>98</v>
      </c>
      <c r="C27" s="104"/>
      <c r="D27" s="103">
        <f>SUM('【断面別】自動車交通量(B断面流入)'!D27,'【断面別】自動車交通量(B断面流出)'!D27)</f>
        <v>108</v>
      </c>
      <c r="E27" s="102">
        <f>SUM('【断面別】自動車交通量(B断面流入)'!E27,'【断面別】自動車交通量(B断面流出)'!E27)</f>
        <v>26</v>
      </c>
      <c r="F27" s="102">
        <f>SUM('【断面別】自動車交通量(B断面流入)'!F27,'【断面別】自動車交通量(B断面流出)'!F27)</f>
        <v>14</v>
      </c>
      <c r="G27" s="102">
        <f>SUM('【断面別】自動車交通量(B断面流入)'!G27,'【断面別】自動車交通量(B断面流出)'!G27)</f>
        <v>6</v>
      </c>
      <c r="H27" s="102">
        <f t="shared" si="6"/>
        <v>134</v>
      </c>
      <c r="I27" s="102">
        <f t="shared" si="7"/>
        <v>20</v>
      </c>
      <c r="J27" s="102">
        <f t="shared" si="8"/>
        <v>154</v>
      </c>
      <c r="K27" s="101">
        <f t="shared" si="3"/>
        <v>13</v>
      </c>
      <c r="L27" s="100">
        <f t="shared" si="4"/>
        <v>1.7</v>
      </c>
    </row>
    <row r="28" spans="2:12" ht="14.45" customHeight="1">
      <c r="B28" s="99" t="s">
        <v>222</v>
      </c>
      <c r="C28" s="98"/>
      <c r="D28" s="97">
        <f>SUM('【断面別】自動車交通量(B断面流入)'!D28,'【断面別】自動車交通量(B断面流出)'!D28)</f>
        <v>107</v>
      </c>
      <c r="E28" s="96">
        <f>SUM('【断面別】自動車交通量(B断面流入)'!E28,'【断面別】自動車交通量(B断面流出)'!E28)</f>
        <v>19</v>
      </c>
      <c r="F28" s="96">
        <f>SUM('【断面別】自動車交通量(B断面流入)'!F28,'【断面別】自動車交通量(B断面流出)'!F28)</f>
        <v>7</v>
      </c>
      <c r="G28" s="96">
        <f>SUM('【断面別】自動車交通量(B断面流入)'!G28,'【断面別】自動車交通量(B断面流出)'!G28)</f>
        <v>4</v>
      </c>
      <c r="H28" s="96">
        <f t="shared" si="6"/>
        <v>126</v>
      </c>
      <c r="I28" s="96">
        <f t="shared" si="7"/>
        <v>11</v>
      </c>
      <c r="J28" s="96">
        <f t="shared" si="8"/>
        <v>137</v>
      </c>
      <c r="K28" s="95">
        <f t="shared" si="3"/>
        <v>8</v>
      </c>
      <c r="L28" s="94">
        <f t="shared" si="4"/>
        <v>1.5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588</v>
      </c>
      <c r="E29" s="90">
        <f t="shared" si="9"/>
        <v>109</v>
      </c>
      <c r="F29" s="90">
        <f t="shared" si="9"/>
        <v>62</v>
      </c>
      <c r="G29" s="90">
        <f t="shared" si="9"/>
        <v>30</v>
      </c>
      <c r="H29" s="90">
        <f t="shared" si="9"/>
        <v>697</v>
      </c>
      <c r="I29" s="90">
        <f t="shared" si="9"/>
        <v>92</v>
      </c>
      <c r="J29" s="90">
        <f t="shared" si="9"/>
        <v>789</v>
      </c>
      <c r="K29" s="89">
        <f t="shared" si="3"/>
        <v>11.7</v>
      </c>
      <c r="L29" s="88">
        <f t="shared" si="4"/>
        <v>8.5</v>
      </c>
    </row>
    <row r="30" spans="2:12" ht="14.45" customHeight="1" thickTop="1">
      <c r="B30" s="119" t="s">
        <v>221</v>
      </c>
      <c r="C30" s="118"/>
      <c r="D30" s="85">
        <f>SUM('【断面別】自動車交通量(B断面流入)'!D30,'【断面別】自動車交通量(B断面流出)'!D30)</f>
        <v>546</v>
      </c>
      <c r="E30" s="84">
        <f>SUM('【断面別】自動車交通量(B断面流入)'!E30,'【断面別】自動車交通量(B断面流出)'!E30)</f>
        <v>101</v>
      </c>
      <c r="F30" s="84">
        <f>SUM('【断面別】自動車交通量(B断面流入)'!F30,'【断面別】自動車交通量(B断面流出)'!F30)</f>
        <v>52</v>
      </c>
      <c r="G30" s="84">
        <f>SUM('【断面別】自動車交通量(B断面流入)'!G30,'【断面別】自動車交通量(B断面流出)'!G30)</f>
        <v>20</v>
      </c>
      <c r="H30" s="84">
        <f t="shared" ref="H30:H43" si="10">SUM(D30:E30)</f>
        <v>647</v>
      </c>
      <c r="I30" s="84">
        <f t="shared" ref="I30:I43" si="11">SUM(F30:G30)</f>
        <v>72</v>
      </c>
      <c r="J30" s="84">
        <f t="shared" ref="J30:J43" si="12">SUM(H30:I30)</f>
        <v>719</v>
      </c>
      <c r="K30" s="83">
        <f t="shared" si="3"/>
        <v>10</v>
      </c>
      <c r="L30" s="82">
        <f t="shared" si="4"/>
        <v>7.8</v>
      </c>
    </row>
    <row r="31" spans="2:12" ht="14.45" customHeight="1">
      <c r="B31" s="117" t="s">
        <v>220</v>
      </c>
      <c r="C31" s="116"/>
      <c r="D31" s="115">
        <f>SUM('【断面別】自動車交通量(B断面流入)'!D31,'【断面別】自動車交通量(B断面流出)'!D31)</f>
        <v>513</v>
      </c>
      <c r="E31" s="114">
        <f>SUM('【断面別】自動車交通量(B断面流入)'!E31,'【断面別】自動車交通量(B断面流出)'!E31)</f>
        <v>93</v>
      </c>
      <c r="F31" s="114">
        <f>SUM('【断面別】自動車交通量(B断面流入)'!F31,'【断面別】自動車交通量(B断面流出)'!F31)</f>
        <v>55</v>
      </c>
      <c r="G31" s="114">
        <f>SUM('【断面別】自動車交通量(B断面流入)'!G31,'【断面別】自動車交通量(B断面流出)'!G31)</f>
        <v>18</v>
      </c>
      <c r="H31" s="114">
        <f t="shared" si="10"/>
        <v>606</v>
      </c>
      <c r="I31" s="114">
        <f t="shared" si="11"/>
        <v>73</v>
      </c>
      <c r="J31" s="114">
        <f t="shared" si="12"/>
        <v>679</v>
      </c>
      <c r="K31" s="113">
        <f t="shared" si="3"/>
        <v>10.8</v>
      </c>
      <c r="L31" s="112">
        <f t="shared" si="4"/>
        <v>7.3</v>
      </c>
    </row>
    <row r="32" spans="2:12" ht="14.45" customHeight="1">
      <c r="B32" s="117" t="s">
        <v>219</v>
      </c>
      <c r="C32" s="116"/>
      <c r="D32" s="115">
        <f>SUM('【断面別】自動車交通量(B断面流入)'!D32,'【断面別】自動車交通量(B断面流出)'!D32)</f>
        <v>581</v>
      </c>
      <c r="E32" s="114">
        <f>SUM('【断面別】自動車交通量(B断面流入)'!E32,'【断面別】自動車交通量(B断面流出)'!E32)</f>
        <v>116</v>
      </c>
      <c r="F32" s="114">
        <f>SUM('【断面別】自動車交通量(B断面流入)'!F32,'【断面別】自動車交通量(B断面流出)'!F32)</f>
        <v>40</v>
      </c>
      <c r="G32" s="114">
        <f>SUM('【断面別】自動車交通量(B断面流入)'!G32,'【断面別】自動車交通量(B断面流出)'!G32)</f>
        <v>15</v>
      </c>
      <c r="H32" s="114">
        <f t="shared" si="10"/>
        <v>697</v>
      </c>
      <c r="I32" s="114">
        <f t="shared" si="11"/>
        <v>55</v>
      </c>
      <c r="J32" s="114">
        <f t="shared" si="12"/>
        <v>752</v>
      </c>
      <c r="K32" s="113">
        <f t="shared" si="3"/>
        <v>7.3</v>
      </c>
      <c r="L32" s="112">
        <f t="shared" si="4"/>
        <v>8.1</v>
      </c>
    </row>
    <row r="33" spans="2:12" ht="14.45" customHeight="1">
      <c r="B33" s="117" t="s">
        <v>218</v>
      </c>
      <c r="C33" s="116"/>
      <c r="D33" s="115">
        <f>SUM('【断面別】自動車交通量(B断面流入)'!D33,'【断面別】自動車交通量(B断面流出)'!D33)</f>
        <v>585</v>
      </c>
      <c r="E33" s="114">
        <f>SUM('【断面別】自動車交通量(B断面流入)'!E33,'【断面別】自動車交通量(B断面流出)'!E33)</f>
        <v>99</v>
      </c>
      <c r="F33" s="114">
        <f>SUM('【断面別】自動車交通量(B断面流入)'!F33,'【断面別】自動車交通量(B断面流出)'!F33)</f>
        <v>34</v>
      </c>
      <c r="G33" s="114">
        <f>SUM('【断面別】自動車交通量(B断面流入)'!G33,'【断面別】自動車交通量(B断面流出)'!G33)</f>
        <v>18</v>
      </c>
      <c r="H33" s="114">
        <f t="shared" si="10"/>
        <v>684</v>
      </c>
      <c r="I33" s="114">
        <f t="shared" si="11"/>
        <v>52</v>
      </c>
      <c r="J33" s="114">
        <f t="shared" si="12"/>
        <v>736</v>
      </c>
      <c r="K33" s="113">
        <f t="shared" si="3"/>
        <v>7.1</v>
      </c>
      <c r="L33" s="112">
        <f t="shared" si="4"/>
        <v>8</v>
      </c>
    </row>
    <row r="34" spans="2:12" ht="14.45" customHeight="1">
      <c r="B34" s="117" t="s">
        <v>217</v>
      </c>
      <c r="C34" s="116"/>
      <c r="D34" s="115">
        <f>SUM('【断面別】自動車交通量(B断面流入)'!D34,'【断面別】自動車交通量(B断面流出)'!D34)</f>
        <v>560</v>
      </c>
      <c r="E34" s="114">
        <f>SUM('【断面別】自動車交通量(B断面流入)'!E34,'【断面別】自動車交通量(B断面流出)'!E34)</f>
        <v>106</v>
      </c>
      <c r="F34" s="114">
        <f>SUM('【断面別】自動車交通量(B断面流入)'!F34,'【断面別】自動車交通量(B断面流出)'!F34)</f>
        <v>41</v>
      </c>
      <c r="G34" s="114">
        <f>SUM('【断面別】自動車交通量(B断面流入)'!G34,'【断面別】自動車交通量(B断面流出)'!G34)</f>
        <v>17</v>
      </c>
      <c r="H34" s="114">
        <f t="shared" si="10"/>
        <v>666</v>
      </c>
      <c r="I34" s="114">
        <f t="shared" si="11"/>
        <v>58</v>
      </c>
      <c r="J34" s="114">
        <f t="shared" si="12"/>
        <v>724</v>
      </c>
      <c r="K34" s="113">
        <f t="shared" si="3"/>
        <v>8</v>
      </c>
      <c r="L34" s="112">
        <f t="shared" si="4"/>
        <v>7.8</v>
      </c>
    </row>
    <row r="35" spans="2:12" ht="14.45" customHeight="1">
      <c r="B35" s="117" t="s">
        <v>216</v>
      </c>
      <c r="C35" s="116"/>
      <c r="D35" s="115">
        <f>SUM('【断面別】自動車交通量(B断面流入)'!D35,'【断面別】自動車交通量(B断面流出)'!D35)</f>
        <v>580</v>
      </c>
      <c r="E35" s="114">
        <f>SUM('【断面別】自動車交通量(B断面流入)'!E35,'【断面別】自動車交通量(B断面流出)'!E35)</f>
        <v>105</v>
      </c>
      <c r="F35" s="114">
        <f>SUM('【断面別】自動車交通量(B断面流入)'!F35,'【断面別】自動車交通量(B断面流出)'!F35)</f>
        <v>36</v>
      </c>
      <c r="G35" s="114">
        <f>SUM('【断面別】自動車交通量(B断面流入)'!G35,'【断面別】自動車交通量(B断面流出)'!G35)</f>
        <v>19</v>
      </c>
      <c r="H35" s="114">
        <f t="shared" si="10"/>
        <v>685</v>
      </c>
      <c r="I35" s="114">
        <f t="shared" si="11"/>
        <v>55</v>
      </c>
      <c r="J35" s="114">
        <f t="shared" si="12"/>
        <v>740</v>
      </c>
      <c r="K35" s="113">
        <f t="shared" si="3"/>
        <v>7.4</v>
      </c>
      <c r="L35" s="112">
        <f t="shared" si="4"/>
        <v>8</v>
      </c>
    </row>
    <row r="36" spans="2:12" ht="14.45" customHeight="1">
      <c r="B36" s="117" t="s">
        <v>215</v>
      </c>
      <c r="C36" s="116"/>
      <c r="D36" s="115">
        <f>SUM('【断面別】自動車交通量(B断面流入)'!D36,'【断面別】自動車交通量(B断面流出)'!D36)</f>
        <v>596</v>
      </c>
      <c r="E36" s="114">
        <f>SUM('【断面別】自動車交通量(B断面流入)'!E36,'【断面別】自動車交通量(B断面流出)'!E36)</f>
        <v>112</v>
      </c>
      <c r="F36" s="114">
        <f>SUM('【断面別】自動車交通量(B断面流入)'!F36,'【断面別】自動車交通量(B断面流出)'!F36)</f>
        <v>36</v>
      </c>
      <c r="G36" s="114">
        <f>SUM('【断面別】自動車交通量(B断面流入)'!G36,'【断面別】自動車交通量(B断面流出)'!G36)</f>
        <v>19</v>
      </c>
      <c r="H36" s="114">
        <f t="shared" si="10"/>
        <v>708</v>
      </c>
      <c r="I36" s="114">
        <f t="shared" si="11"/>
        <v>55</v>
      </c>
      <c r="J36" s="114">
        <f t="shared" si="12"/>
        <v>763</v>
      </c>
      <c r="K36" s="113">
        <f t="shared" si="3"/>
        <v>7.2</v>
      </c>
      <c r="L36" s="112">
        <f t="shared" si="4"/>
        <v>8.1999999999999993</v>
      </c>
    </row>
    <row r="37" spans="2:12" ht="14.45" customHeight="1">
      <c r="B37" s="117" t="s">
        <v>214</v>
      </c>
      <c r="C37" s="116"/>
      <c r="D37" s="115">
        <f>SUM('【断面別】自動車交通量(B断面流入)'!D37,'【断面別】自動車交通量(B断面流出)'!D37)</f>
        <v>672</v>
      </c>
      <c r="E37" s="114">
        <f>SUM('【断面別】自動車交通量(B断面流入)'!E37,'【断面別】自動車交通量(B断面流出)'!E37)</f>
        <v>124</v>
      </c>
      <c r="F37" s="114">
        <f>SUM('【断面別】自動車交通量(B断面流入)'!F37,'【断面別】自動車交通量(B断面流出)'!F37)</f>
        <v>41</v>
      </c>
      <c r="G37" s="114">
        <f>SUM('【断面別】自動車交通量(B断面流入)'!G37,'【断面別】自動車交通量(B断面流出)'!G37)</f>
        <v>22</v>
      </c>
      <c r="H37" s="114">
        <f t="shared" si="10"/>
        <v>796</v>
      </c>
      <c r="I37" s="114">
        <f t="shared" si="11"/>
        <v>63</v>
      </c>
      <c r="J37" s="114">
        <f t="shared" si="12"/>
        <v>859</v>
      </c>
      <c r="K37" s="113">
        <f t="shared" si="3"/>
        <v>7.3</v>
      </c>
      <c r="L37" s="112">
        <f t="shared" si="4"/>
        <v>9.3000000000000007</v>
      </c>
    </row>
    <row r="38" spans="2:12" ht="14.45" customHeight="1">
      <c r="B38" s="111" t="s">
        <v>87</v>
      </c>
      <c r="C38" s="110"/>
      <c r="D38" s="109">
        <f>SUM('【断面別】自動車交通量(B断面流入)'!D38,'【断面別】自動車交通量(B断面流出)'!D38)</f>
        <v>131</v>
      </c>
      <c r="E38" s="108">
        <f>SUM('【断面別】自動車交通量(B断面流入)'!E38,'【断面別】自動車交通量(B断面流出)'!E38)</f>
        <v>19</v>
      </c>
      <c r="F38" s="108">
        <f>SUM('【断面別】自動車交通量(B断面流入)'!F38,'【断面別】自動車交通量(B断面流出)'!F38)</f>
        <v>8</v>
      </c>
      <c r="G38" s="108">
        <f>SUM('【断面別】自動車交通量(B断面流入)'!G38,'【断面別】自動車交通量(B断面流出)'!G38)</f>
        <v>3</v>
      </c>
      <c r="H38" s="108">
        <f t="shared" si="10"/>
        <v>150</v>
      </c>
      <c r="I38" s="108">
        <f t="shared" si="11"/>
        <v>11</v>
      </c>
      <c r="J38" s="108">
        <f t="shared" si="12"/>
        <v>161</v>
      </c>
      <c r="K38" s="107">
        <f t="shared" si="3"/>
        <v>6.8</v>
      </c>
      <c r="L38" s="106">
        <f t="shared" si="4"/>
        <v>1.7</v>
      </c>
    </row>
    <row r="39" spans="2:12" ht="14.45" customHeight="1">
      <c r="B39" s="105" t="s">
        <v>86</v>
      </c>
      <c r="C39" s="104"/>
      <c r="D39" s="103">
        <f>SUM('【断面別】自動車交通量(B断面流入)'!D39,'【断面別】自動車交通量(B断面流出)'!D39)</f>
        <v>148</v>
      </c>
      <c r="E39" s="102">
        <f>SUM('【断面別】自動車交通量(B断面流入)'!E39,'【断面別】自動車交通量(B断面流出)'!E39)</f>
        <v>19</v>
      </c>
      <c r="F39" s="102">
        <f>SUM('【断面別】自動車交通量(B断面流入)'!F39,'【断面別】自動車交通量(B断面流出)'!F39)</f>
        <v>6</v>
      </c>
      <c r="G39" s="102">
        <f>SUM('【断面別】自動車交通量(B断面流入)'!G39,'【断面別】自動車交通量(B断面流出)'!G39)</f>
        <v>1</v>
      </c>
      <c r="H39" s="102">
        <f t="shared" si="10"/>
        <v>167</v>
      </c>
      <c r="I39" s="102">
        <f t="shared" si="11"/>
        <v>7</v>
      </c>
      <c r="J39" s="102">
        <f t="shared" si="12"/>
        <v>174</v>
      </c>
      <c r="K39" s="101">
        <f t="shared" si="3"/>
        <v>4</v>
      </c>
      <c r="L39" s="100">
        <f t="shared" si="4"/>
        <v>1.9</v>
      </c>
    </row>
    <row r="40" spans="2:12" ht="14.45" customHeight="1">
      <c r="B40" s="105" t="s">
        <v>85</v>
      </c>
      <c r="C40" s="104"/>
      <c r="D40" s="103">
        <f>SUM('【断面別】自動車交通量(B断面流入)'!D40,'【断面別】自動車交通量(B断面流出)'!D40)</f>
        <v>139</v>
      </c>
      <c r="E40" s="102">
        <f>SUM('【断面別】自動車交通量(B断面流入)'!E40,'【断面別】自動車交通量(B断面流出)'!E40)</f>
        <v>15</v>
      </c>
      <c r="F40" s="102">
        <f>SUM('【断面別】自動車交通量(B断面流入)'!F40,'【断面別】自動車交通量(B断面流出)'!F40)</f>
        <v>7</v>
      </c>
      <c r="G40" s="102">
        <f>SUM('【断面別】自動車交通量(B断面流入)'!G40,'【断面別】自動車交通量(B断面流出)'!G40)</f>
        <v>5</v>
      </c>
      <c r="H40" s="102">
        <f t="shared" si="10"/>
        <v>154</v>
      </c>
      <c r="I40" s="102">
        <f t="shared" si="11"/>
        <v>12</v>
      </c>
      <c r="J40" s="102">
        <f t="shared" si="12"/>
        <v>166</v>
      </c>
      <c r="K40" s="101">
        <f t="shared" si="3"/>
        <v>7.2</v>
      </c>
      <c r="L40" s="100">
        <f t="shared" si="4"/>
        <v>1.8</v>
      </c>
    </row>
    <row r="41" spans="2:12" ht="14.45" customHeight="1">
      <c r="B41" s="105" t="s">
        <v>84</v>
      </c>
      <c r="C41" s="104"/>
      <c r="D41" s="103">
        <f>SUM('【断面別】自動車交通量(B断面流入)'!D41,'【断面別】自動車交通量(B断面流出)'!D41)</f>
        <v>125</v>
      </c>
      <c r="E41" s="102">
        <f>SUM('【断面別】自動車交通量(B断面流入)'!E41,'【断面別】自動車交通量(B断面流出)'!E41)</f>
        <v>21</v>
      </c>
      <c r="F41" s="102">
        <f>SUM('【断面別】自動車交通量(B断面流入)'!F41,'【断面別】自動車交通量(B断面流出)'!F41)</f>
        <v>4</v>
      </c>
      <c r="G41" s="102">
        <f>SUM('【断面別】自動車交通量(B断面流入)'!G41,'【断面別】自動車交通量(B断面流出)'!G41)</f>
        <v>2</v>
      </c>
      <c r="H41" s="102">
        <f t="shared" si="10"/>
        <v>146</v>
      </c>
      <c r="I41" s="102">
        <f t="shared" si="11"/>
        <v>6</v>
      </c>
      <c r="J41" s="102">
        <f t="shared" si="12"/>
        <v>152</v>
      </c>
      <c r="K41" s="101">
        <f t="shared" si="3"/>
        <v>3.9</v>
      </c>
      <c r="L41" s="100">
        <f t="shared" si="4"/>
        <v>1.6</v>
      </c>
    </row>
    <row r="42" spans="2:12" ht="14.45" customHeight="1">
      <c r="B42" s="105" t="s">
        <v>83</v>
      </c>
      <c r="C42" s="104"/>
      <c r="D42" s="103">
        <f>SUM('【断面別】自動車交通量(B断面流入)'!D42,'【断面別】自動車交通量(B断面流出)'!D42)</f>
        <v>137</v>
      </c>
      <c r="E42" s="102">
        <f>SUM('【断面別】自動車交通量(B断面流入)'!E42,'【断面別】自動車交通量(B断面流出)'!E42)</f>
        <v>22</v>
      </c>
      <c r="F42" s="102">
        <f>SUM('【断面別】自動車交通量(B断面流入)'!F42,'【断面別】自動車交通量(B断面流出)'!F42)</f>
        <v>4</v>
      </c>
      <c r="G42" s="102">
        <f>SUM('【断面別】自動車交通量(B断面流入)'!G42,'【断面別】自動車交通量(B断面流出)'!G42)</f>
        <v>3</v>
      </c>
      <c r="H42" s="102">
        <f t="shared" si="10"/>
        <v>159</v>
      </c>
      <c r="I42" s="102">
        <f t="shared" si="11"/>
        <v>7</v>
      </c>
      <c r="J42" s="102">
        <f t="shared" si="12"/>
        <v>166</v>
      </c>
      <c r="K42" s="101">
        <f t="shared" si="3"/>
        <v>4.2</v>
      </c>
      <c r="L42" s="100">
        <f t="shared" si="4"/>
        <v>1.8</v>
      </c>
    </row>
    <row r="43" spans="2:12" ht="14.45" customHeight="1">
      <c r="B43" s="99" t="s">
        <v>213</v>
      </c>
      <c r="C43" s="98"/>
      <c r="D43" s="97">
        <f>SUM('【断面別】自動車交通量(B断面流入)'!D43,'【断面別】自動車交通量(B断面流出)'!D43)</f>
        <v>92</v>
      </c>
      <c r="E43" s="96">
        <f>SUM('【断面別】自動車交通量(B断面流入)'!E43,'【断面別】自動車交通量(B断面流出)'!E43)</f>
        <v>14</v>
      </c>
      <c r="F43" s="96">
        <f>SUM('【断面別】自動車交通量(B断面流入)'!F43,'【断面別】自動車交通量(B断面流出)'!F43)</f>
        <v>4</v>
      </c>
      <c r="G43" s="96">
        <f>SUM('【断面別】自動車交通量(B断面流入)'!G43,'【断面別】自動車交通量(B断面流出)'!G43)</f>
        <v>4</v>
      </c>
      <c r="H43" s="96">
        <f t="shared" si="10"/>
        <v>106</v>
      </c>
      <c r="I43" s="96">
        <f t="shared" si="11"/>
        <v>8</v>
      </c>
      <c r="J43" s="96">
        <f t="shared" si="12"/>
        <v>114</v>
      </c>
      <c r="K43" s="95">
        <f t="shared" si="3"/>
        <v>7</v>
      </c>
      <c r="L43" s="94">
        <f t="shared" si="4"/>
        <v>1.2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772</v>
      </c>
      <c r="E44" s="90">
        <f t="shared" si="13"/>
        <v>110</v>
      </c>
      <c r="F44" s="90">
        <f t="shared" si="13"/>
        <v>33</v>
      </c>
      <c r="G44" s="90">
        <f t="shared" si="13"/>
        <v>18</v>
      </c>
      <c r="H44" s="90">
        <f t="shared" si="13"/>
        <v>882</v>
      </c>
      <c r="I44" s="90">
        <f t="shared" si="13"/>
        <v>51</v>
      </c>
      <c r="J44" s="90">
        <f t="shared" si="13"/>
        <v>933</v>
      </c>
      <c r="K44" s="89">
        <f t="shared" si="3"/>
        <v>5.5</v>
      </c>
      <c r="L44" s="88">
        <f t="shared" si="4"/>
        <v>10.1</v>
      </c>
    </row>
    <row r="45" spans="2:12" ht="14.45" customHeight="1" thickTop="1">
      <c r="B45" s="111" t="s">
        <v>80</v>
      </c>
      <c r="C45" s="110"/>
      <c r="D45" s="109">
        <f>SUM('【断面別】自動車交通量(B断面流入)'!D45,'【断面別】自動車交通量(B断面流出)'!D45)</f>
        <v>147</v>
      </c>
      <c r="E45" s="108">
        <f>SUM('【断面別】自動車交通量(B断面流入)'!E45,'【断面別】自動車交通量(B断面流出)'!E45)</f>
        <v>14</v>
      </c>
      <c r="F45" s="108">
        <f>SUM('【断面別】自動車交通量(B断面流入)'!F45,'【断面別】自動車交通量(B断面流出)'!F45)</f>
        <v>4</v>
      </c>
      <c r="G45" s="108">
        <f>SUM('【断面別】自動車交通量(B断面流入)'!G45,'【断面別】自動車交通量(B断面流出)'!G45)</f>
        <v>3</v>
      </c>
      <c r="H45" s="108">
        <f t="shared" ref="H45:H50" si="14">SUM(D45:E45)</f>
        <v>161</v>
      </c>
      <c r="I45" s="108">
        <f t="shared" ref="I45:I50" si="15">SUM(F45:G45)</f>
        <v>7</v>
      </c>
      <c r="J45" s="108">
        <f t="shared" ref="J45:J50" si="16">SUM(H45:I45)</f>
        <v>168</v>
      </c>
      <c r="K45" s="107">
        <f t="shared" si="3"/>
        <v>4.2</v>
      </c>
      <c r="L45" s="106">
        <f t="shared" si="4"/>
        <v>1.8</v>
      </c>
    </row>
    <row r="46" spans="2:12" ht="14.45" customHeight="1">
      <c r="B46" s="105" t="s">
        <v>79</v>
      </c>
      <c r="C46" s="104"/>
      <c r="D46" s="103">
        <f>SUM('【断面別】自動車交通量(B断面流入)'!D46,'【断面別】自動車交通量(B断面流出)'!D46)</f>
        <v>100</v>
      </c>
      <c r="E46" s="102">
        <f>SUM('【断面別】自動車交通量(B断面流入)'!E46,'【断面別】自動車交通量(B断面流出)'!E46)</f>
        <v>19</v>
      </c>
      <c r="F46" s="102">
        <f>SUM('【断面別】自動車交通量(B断面流入)'!F46,'【断面別】自動車交通量(B断面流出)'!F46)</f>
        <v>2</v>
      </c>
      <c r="G46" s="102">
        <f>SUM('【断面別】自動車交通量(B断面流入)'!G46,'【断面別】自動車交通量(B断面流出)'!G46)</f>
        <v>4</v>
      </c>
      <c r="H46" s="102">
        <f t="shared" si="14"/>
        <v>119</v>
      </c>
      <c r="I46" s="102">
        <f t="shared" si="15"/>
        <v>6</v>
      </c>
      <c r="J46" s="102">
        <f t="shared" si="16"/>
        <v>125</v>
      </c>
      <c r="K46" s="101">
        <f t="shared" si="3"/>
        <v>4.8</v>
      </c>
      <c r="L46" s="100">
        <f t="shared" si="4"/>
        <v>1.4</v>
      </c>
    </row>
    <row r="47" spans="2:12" ht="14.45" customHeight="1">
      <c r="B47" s="105" t="s">
        <v>78</v>
      </c>
      <c r="C47" s="104"/>
      <c r="D47" s="103">
        <f>SUM('【断面別】自動車交通量(B断面流入)'!D47,'【断面別】自動車交通量(B断面流出)'!D47)</f>
        <v>128</v>
      </c>
      <c r="E47" s="102">
        <f>SUM('【断面別】自動車交通量(B断面流入)'!E47,'【断面別】自動車交通量(B断面流出)'!E47)</f>
        <v>11</v>
      </c>
      <c r="F47" s="102">
        <f>SUM('【断面別】自動車交通量(B断面流入)'!F47,'【断面別】自動車交通量(B断面流出)'!F47)</f>
        <v>4</v>
      </c>
      <c r="G47" s="102">
        <f>SUM('【断面別】自動車交通量(B断面流入)'!G47,'【断面別】自動車交通量(B断面流出)'!G47)</f>
        <v>2</v>
      </c>
      <c r="H47" s="102">
        <f t="shared" si="14"/>
        <v>139</v>
      </c>
      <c r="I47" s="102">
        <f t="shared" si="15"/>
        <v>6</v>
      </c>
      <c r="J47" s="102">
        <f t="shared" si="16"/>
        <v>145</v>
      </c>
      <c r="K47" s="101">
        <f t="shared" si="3"/>
        <v>4.0999999999999996</v>
      </c>
      <c r="L47" s="100">
        <f t="shared" si="4"/>
        <v>1.6</v>
      </c>
    </row>
    <row r="48" spans="2:12" ht="14.45" customHeight="1">
      <c r="B48" s="105" t="s">
        <v>77</v>
      </c>
      <c r="C48" s="104"/>
      <c r="D48" s="103">
        <f>SUM('【断面別】自動車交通量(B断面流入)'!D48,'【断面別】自動車交通量(B断面流出)'!D48)</f>
        <v>119</v>
      </c>
      <c r="E48" s="102">
        <f>SUM('【断面別】自動車交通量(B断面流入)'!E48,'【断面別】自動車交通量(B断面流出)'!E48)</f>
        <v>25</v>
      </c>
      <c r="F48" s="102">
        <f>SUM('【断面別】自動車交通量(B断面流入)'!F48,'【断面別】自動車交通量(B断面流出)'!F48)</f>
        <v>3</v>
      </c>
      <c r="G48" s="102">
        <f>SUM('【断面別】自動車交通量(B断面流入)'!G48,'【断面別】自動車交通量(B断面流出)'!G48)</f>
        <v>4</v>
      </c>
      <c r="H48" s="102">
        <f t="shared" si="14"/>
        <v>144</v>
      </c>
      <c r="I48" s="102">
        <f t="shared" si="15"/>
        <v>7</v>
      </c>
      <c r="J48" s="102">
        <f t="shared" si="16"/>
        <v>151</v>
      </c>
      <c r="K48" s="101">
        <f t="shared" si="3"/>
        <v>4.5999999999999996</v>
      </c>
      <c r="L48" s="100">
        <f t="shared" si="4"/>
        <v>1.6</v>
      </c>
    </row>
    <row r="49" spans="2:13" ht="14.45" customHeight="1">
      <c r="B49" s="105" t="s">
        <v>76</v>
      </c>
      <c r="C49" s="104"/>
      <c r="D49" s="103">
        <f>SUM('【断面別】自動車交通量(B断面流入)'!D49,'【断面別】自動車交通量(B断面流出)'!D49)</f>
        <v>108</v>
      </c>
      <c r="E49" s="102">
        <f>SUM('【断面別】自動車交通量(B断面流入)'!E49,'【断面別】自動車交通量(B断面流出)'!E49)</f>
        <v>17</v>
      </c>
      <c r="F49" s="102">
        <f>SUM('【断面別】自動車交通量(B断面流入)'!F49,'【断面別】自動車交通量(B断面流出)'!F49)</f>
        <v>4</v>
      </c>
      <c r="G49" s="102">
        <f>SUM('【断面別】自動車交通量(B断面流入)'!G49,'【断面別】自動車交通量(B断面流出)'!G49)</f>
        <v>5</v>
      </c>
      <c r="H49" s="102">
        <f t="shared" si="14"/>
        <v>125</v>
      </c>
      <c r="I49" s="102">
        <f t="shared" si="15"/>
        <v>9</v>
      </c>
      <c r="J49" s="102">
        <f t="shared" si="16"/>
        <v>134</v>
      </c>
      <c r="K49" s="101">
        <f t="shared" si="3"/>
        <v>6.7</v>
      </c>
      <c r="L49" s="100">
        <f t="shared" si="4"/>
        <v>1.4</v>
      </c>
    </row>
    <row r="50" spans="2:13" ht="14.45" customHeight="1">
      <c r="B50" s="99" t="s">
        <v>212</v>
      </c>
      <c r="C50" s="98"/>
      <c r="D50" s="97">
        <f>SUM('【断面別】自動車交通量(B断面流入)'!D50,'【断面別】自動車交通量(B断面流出)'!D50)</f>
        <v>128</v>
      </c>
      <c r="E50" s="96">
        <f>SUM('【断面別】自動車交通量(B断面流入)'!E50,'【断面別】自動車交通量(B断面流出)'!E50)</f>
        <v>14</v>
      </c>
      <c r="F50" s="96">
        <f>SUM('【断面別】自動車交通量(B断面流入)'!F50,'【断面別】自動車交通量(B断面流出)'!F50)</f>
        <v>2</v>
      </c>
      <c r="G50" s="96">
        <f>SUM('【断面別】自動車交通量(B断面流入)'!G50,'【断面別】自動車交通量(B断面流出)'!G50)</f>
        <v>3</v>
      </c>
      <c r="H50" s="96">
        <f t="shared" si="14"/>
        <v>142</v>
      </c>
      <c r="I50" s="96">
        <f t="shared" si="15"/>
        <v>5</v>
      </c>
      <c r="J50" s="96">
        <f t="shared" si="16"/>
        <v>147</v>
      </c>
      <c r="K50" s="95">
        <f t="shared" si="3"/>
        <v>3.4</v>
      </c>
      <c r="L50" s="94">
        <f t="shared" si="4"/>
        <v>1.6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730</v>
      </c>
      <c r="E51" s="90">
        <f t="shared" si="17"/>
        <v>100</v>
      </c>
      <c r="F51" s="90">
        <f t="shared" si="17"/>
        <v>19</v>
      </c>
      <c r="G51" s="90">
        <f t="shared" si="17"/>
        <v>21</v>
      </c>
      <c r="H51" s="90">
        <f t="shared" si="17"/>
        <v>830</v>
      </c>
      <c r="I51" s="90">
        <f t="shared" si="17"/>
        <v>40</v>
      </c>
      <c r="J51" s="90">
        <f t="shared" si="17"/>
        <v>870</v>
      </c>
      <c r="K51" s="89">
        <f t="shared" si="3"/>
        <v>4.5999999999999996</v>
      </c>
      <c r="L51" s="88">
        <f t="shared" si="4"/>
        <v>9.4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7293</v>
      </c>
      <c r="E52" s="84">
        <f t="shared" si="18"/>
        <v>1233</v>
      </c>
      <c r="F52" s="84">
        <f t="shared" si="18"/>
        <v>487</v>
      </c>
      <c r="G52" s="84">
        <f t="shared" si="18"/>
        <v>239</v>
      </c>
      <c r="H52" s="84">
        <f t="shared" si="18"/>
        <v>8526</v>
      </c>
      <c r="I52" s="84">
        <f t="shared" si="18"/>
        <v>726</v>
      </c>
      <c r="J52" s="84">
        <f t="shared" si="18"/>
        <v>9252</v>
      </c>
      <c r="K52" s="83">
        <f t="shared" si="3"/>
        <v>7.8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8" sqref="M18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230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109</v>
      </c>
      <c r="C16" s="110"/>
      <c r="D16" s="109">
        <f>SUM('【方向別】自動車交通量(7)'!D16,'【方向別】自動車交通量(8)'!D16,'【方向別】自動車交通量(9)'!D16)</f>
        <v>13</v>
      </c>
      <c r="E16" s="108">
        <f>SUM('【方向別】自動車交通量(7)'!E16,'【方向別】自動車交通量(8)'!E16,'【方向別】自動車交通量(9)'!E16)</f>
        <v>0</v>
      </c>
      <c r="F16" s="108">
        <f>SUM('【方向別】自動車交通量(7)'!F16,'【方向別】自動車交通量(8)'!F16,'【方向別】自動車交通量(9)'!F16)</f>
        <v>1</v>
      </c>
      <c r="G16" s="108">
        <f>SUM('【方向別】自動車交通量(7)'!G16,'【方向別】自動車交通量(8)'!G16,'【方向別】自動車交通量(9)'!G16)</f>
        <v>0</v>
      </c>
      <c r="H16" s="108">
        <f t="shared" ref="H16:H21" si="0">SUM(D16:E16)</f>
        <v>13</v>
      </c>
      <c r="I16" s="108">
        <f t="shared" ref="I16:I21" si="1">SUM(F16:G16)</f>
        <v>1</v>
      </c>
      <c r="J16" s="108">
        <f t="shared" ref="J16:J21" si="2">SUM(H16:I16)</f>
        <v>14</v>
      </c>
      <c r="K16" s="107">
        <f t="shared" ref="K16:K52" si="3">IF(J16=0,0,ROUND(I16/J16*100,1))</f>
        <v>7.1</v>
      </c>
      <c r="L16" s="106">
        <f t="shared" ref="L16:L52" si="4">IF(J16=0,0,ROUND(J16/$J$52*100,1))</f>
        <v>1.5</v>
      </c>
    </row>
    <row r="17" spans="2:12" ht="14.45" customHeight="1">
      <c r="B17" s="105" t="s">
        <v>108</v>
      </c>
      <c r="C17" s="104"/>
      <c r="D17" s="103">
        <f>SUM('【方向別】自動車交通量(7)'!D17,'【方向別】自動車交通量(8)'!D17,'【方向別】自動車交通量(9)'!D17)</f>
        <v>12</v>
      </c>
      <c r="E17" s="102">
        <f>SUM('【方向別】自動車交通量(7)'!E17,'【方向別】自動車交通量(8)'!E17,'【方向別】自動車交通量(9)'!E17)</f>
        <v>3</v>
      </c>
      <c r="F17" s="102">
        <f>SUM('【方向別】自動車交通量(7)'!F17,'【方向別】自動車交通量(8)'!F17,'【方向別】自動車交通量(9)'!F17)</f>
        <v>0</v>
      </c>
      <c r="G17" s="102">
        <f>SUM('【方向別】自動車交通量(7)'!G17,'【方向別】自動車交通量(8)'!G17,'【方向別】自動車交通量(9)'!G17)</f>
        <v>0</v>
      </c>
      <c r="H17" s="102">
        <f t="shared" si="0"/>
        <v>15</v>
      </c>
      <c r="I17" s="102">
        <f t="shared" si="1"/>
        <v>0</v>
      </c>
      <c r="J17" s="102">
        <f t="shared" si="2"/>
        <v>15</v>
      </c>
      <c r="K17" s="101">
        <f t="shared" si="3"/>
        <v>0</v>
      </c>
      <c r="L17" s="100">
        <f t="shared" si="4"/>
        <v>1.6</v>
      </c>
    </row>
    <row r="18" spans="2:12" ht="14.45" customHeight="1">
      <c r="B18" s="105" t="s">
        <v>107</v>
      </c>
      <c r="C18" s="104"/>
      <c r="D18" s="103">
        <f>SUM('【方向別】自動車交通量(7)'!D18,'【方向別】自動車交通量(8)'!D18,'【方向別】自動車交通量(9)'!D18)</f>
        <v>17</v>
      </c>
      <c r="E18" s="102">
        <f>SUM('【方向別】自動車交通量(7)'!E18,'【方向別】自動車交通量(8)'!E18,'【方向別】自動車交通量(9)'!E18)</f>
        <v>0</v>
      </c>
      <c r="F18" s="102">
        <f>SUM('【方向別】自動車交通量(7)'!F18,'【方向別】自動車交通量(8)'!F18,'【方向別】自動車交通量(9)'!F18)</f>
        <v>0</v>
      </c>
      <c r="G18" s="102">
        <f>SUM('【方向別】自動車交通量(7)'!G18,'【方向別】自動車交通量(8)'!G18,'【方向別】自動車交通量(9)'!G18)</f>
        <v>1</v>
      </c>
      <c r="H18" s="102">
        <f t="shared" si="0"/>
        <v>17</v>
      </c>
      <c r="I18" s="102">
        <f t="shared" si="1"/>
        <v>1</v>
      </c>
      <c r="J18" s="102">
        <f t="shared" si="2"/>
        <v>18</v>
      </c>
      <c r="K18" s="101">
        <f t="shared" si="3"/>
        <v>5.6</v>
      </c>
      <c r="L18" s="100">
        <f t="shared" si="4"/>
        <v>2</v>
      </c>
    </row>
    <row r="19" spans="2:12" ht="14.45" customHeight="1">
      <c r="B19" s="105" t="s">
        <v>106</v>
      </c>
      <c r="C19" s="104"/>
      <c r="D19" s="103">
        <f>SUM('【方向別】自動車交通量(7)'!D19,'【方向別】自動車交通量(8)'!D19,'【方向別】自動車交通量(9)'!D19)</f>
        <v>14</v>
      </c>
      <c r="E19" s="102">
        <f>SUM('【方向別】自動車交通量(7)'!E19,'【方向別】自動車交通量(8)'!E19,'【方向別】自動車交通量(9)'!E19)</f>
        <v>2</v>
      </c>
      <c r="F19" s="102">
        <f>SUM('【方向別】自動車交通量(7)'!F19,'【方向別】自動車交通量(8)'!F19,'【方向別】自動車交通量(9)'!F19)</f>
        <v>0</v>
      </c>
      <c r="G19" s="102">
        <f>SUM('【方向別】自動車交通量(7)'!G19,'【方向別】自動車交通量(8)'!G19,'【方向別】自動車交通量(9)'!G19)</f>
        <v>0</v>
      </c>
      <c r="H19" s="102">
        <f t="shared" si="0"/>
        <v>16</v>
      </c>
      <c r="I19" s="102">
        <f t="shared" si="1"/>
        <v>0</v>
      </c>
      <c r="J19" s="102">
        <f t="shared" si="2"/>
        <v>16</v>
      </c>
      <c r="K19" s="101">
        <f t="shared" si="3"/>
        <v>0</v>
      </c>
      <c r="L19" s="100">
        <f t="shared" si="4"/>
        <v>1.8</v>
      </c>
    </row>
    <row r="20" spans="2:12" ht="14.45" customHeight="1">
      <c r="B20" s="105" t="s">
        <v>105</v>
      </c>
      <c r="C20" s="104"/>
      <c r="D20" s="103">
        <f>SUM('【方向別】自動車交通量(7)'!D20,'【方向別】自動車交通量(8)'!D20,'【方向別】自動車交通量(9)'!D20)</f>
        <v>18</v>
      </c>
      <c r="E20" s="102">
        <f>SUM('【方向別】自動車交通量(7)'!E20,'【方向別】自動車交通量(8)'!E20,'【方向別】自動車交通量(9)'!E20)</f>
        <v>1</v>
      </c>
      <c r="F20" s="102">
        <f>SUM('【方向別】自動車交通量(7)'!F20,'【方向別】自動車交通量(8)'!F20,'【方向別】自動車交通量(9)'!F20)</f>
        <v>1</v>
      </c>
      <c r="G20" s="102">
        <f>SUM('【方向別】自動車交通量(7)'!G20,'【方向別】自動車交通量(8)'!G20,'【方向別】自動車交通量(9)'!G20)</f>
        <v>0</v>
      </c>
      <c r="H20" s="102">
        <f t="shared" si="0"/>
        <v>19</v>
      </c>
      <c r="I20" s="102">
        <f t="shared" si="1"/>
        <v>1</v>
      </c>
      <c r="J20" s="102">
        <f t="shared" si="2"/>
        <v>20</v>
      </c>
      <c r="K20" s="101">
        <f t="shared" si="3"/>
        <v>5</v>
      </c>
      <c r="L20" s="100">
        <f t="shared" si="4"/>
        <v>2.2000000000000002</v>
      </c>
    </row>
    <row r="21" spans="2:12" ht="14.45" customHeight="1">
      <c r="B21" s="99" t="s">
        <v>104</v>
      </c>
      <c r="C21" s="98"/>
      <c r="D21" s="97">
        <f>SUM('【方向別】自動車交通量(7)'!D21,'【方向別】自動車交通量(8)'!D21,'【方向別】自動車交通量(9)'!D21)</f>
        <v>13</v>
      </c>
      <c r="E21" s="96">
        <f>SUM('【方向別】自動車交通量(7)'!E21,'【方向別】自動車交通量(8)'!E21,'【方向別】自動車交通量(9)'!E21)</f>
        <v>3</v>
      </c>
      <c r="F21" s="96">
        <f>SUM('【方向別】自動車交通量(7)'!F21,'【方向別】自動車交通量(8)'!F21,'【方向別】自動車交通量(9)'!F21)</f>
        <v>2</v>
      </c>
      <c r="G21" s="96">
        <f>SUM('【方向別】自動車交通量(7)'!G21,'【方向別】自動車交通量(8)'!G21,'【方向別】自動車交通量(9)'!G21)</f>
        <v>0</v>
      </c>
      <c r="H21" s="96">
        <f t="shared" si="0"/>
        <v>16</v>
      </c>
      <c r="I21" s="96">
        <f t="shared" si="1"/>
        <v>2</v>
      </c>
      <c r="J21" s="96">
        <f t="shared" si="2"/>
        <v>18</v>
      </c>
      <c r="K21" s="95">
        <f t="shared" si="3"/>
        <v>11.1</v>
      </c>
      <c r="L21" s="94">
        <f t="shared" si="4"/>
        <v>2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87</v>
      </c>
      <c r="E22" s="90">
        <f t="shared" si="5"/>
        <v>9</v>
      </c>
      <c r="F22" s="90">
        <f t="shared" si="5"/>
        <v>4</v>
      </c>
      <c r="G22" s="90">
        <f t="shared" si="5"/>
        <v>1</v>
      </c>
      <c r="H22" s="90">
        <f t="shared" si="5"/>
        <v>96</v>
      </c>
      <c r="I22" s="90">
        <f t="shared" si="5"/>
        <v>5</v>
      </c>
      <c r="J22" s="90">
        <f t="shared" si="5"/>
        <v>101</v>
      </c>
      <c r="K22" s="89">
        <f t="shared" si="3"/>
        <v>5</v>
      </c>
      <c r="L22" s="88">
        <f t="shared" si="4"/>
        <v>11.1</v>
      </c>
    </row>
    <row r="23" spans="2:12" ht="14.45" customHeight="1" thickTop="1">
      <c r="B23" s="111" t="s">
        <v>102</v>
      </c>
      <c r="C23" s="110"/>
      <c r="D23" s="109">
        <f>SUM('【方向別】自動車交通量(7)'!D23,'【方向別】自動車交通量(8)'!D23,'【方向別】自動車交通量(9)'!D23)</f>
        <v>19</v>
      </c>
      <c r="E23" s="108">
        <f>SUM('【方向別】自動車交通量(7)'!E23,'【方向別】自動車交通量(8)'!E23,'【方向別】自動車交通量(9)'!E23)</f>
        <v>1</v>
      </c>
      <c r="F23" s="108">
        <f>SUM('【方向別】自動車交通量(7)'!F23,'【方向別】自動車交通量(8)'!F23,'【方向別】自動車交通量(9)'!F23)</f>
        <v>0</v>
      </c>
      <c r="G23" s="108">
        <f>SUM('【方向別】自動車交通量(7)'!G23,'【方向別】自動車交通量(8)'!G23,'【方向別】自動車交通量(9)'!G23)</f>
        <v>0</v>
      </c>
      <c r="H23" s="108">
        <f t="shared" ref="H23:H28" si="6">SUM(D23:E23)</f>
        <v>20</v>
      </c>
      <c r="I23" s="108">
        <f t="shared" ref="I23:I28" si="7">SUM(F23:G23)</f>
        <v>0</v>
      </c>
      <c r="J23" s="108">
        <f t="shared" ref="J23:J28" si="8">SUM(H23:I23)</f>
        <v>20</v>
      </c>
      <c r="K23" s="107">
        <f t="shared" si="3"/>
        <v>0</v>
      </c>
      <c r="L23" s="106">
        <f t="shared" si="4"/>
        <v>2.2000000000000002</v>
      </c>
    </row>
    <row r="24" spans="2:12" ht="14.45" customHeight="1">
      <c r="B24" s="105" t="s">
        <v>101</v>
      </c>
      <c r="C24" s="104"/>
      <c r="D24" s="103">
        <f>SUM('【方向別】自動車交通量(7)'!D24,'【方向別】自動車交通量(8)'!D24,'【方向別】自動車交通量(9)'!D24)</f>
        <v>22</v>
      </c>
      <c r="E24" s="102">
        <f>SUM('【方向別】自動車交通量(7)'!E24,'【方向別】自動車交通量(8)'!E24,'【方向別】自動車交通量(9)'!E24)</f>
        <v>4</v>
      </c>
      <c r="F24" s="102">
        <f>SUM('【方向別】自動車交通量(7)'!F24,'【方向別】自動車交通量(8)'!F24,'【方向別】自動車交通量(9)'!F24)</f>
        <v>0</v>
      </c>
      <c r="G24" s="102">
        <f>SUM('【方向別】自動車交通量(7)'!G24,'【方向別】自動車交通量(8)'!G24,'【方向別】自動車交通量(9)'!G24)</f>
        <v>0</v>
      </c>
      <c r="H24" s="102">
        <f t="shared" si="6"/>
        <v>26</v>
      </c>
      <c r="I24" s="102">
        <f t="shared" si="7"/>
        <v>0</v>
      </c>
      <c r="J24" s="102">
        <f t="shared" si="8"/>
        <v>26</v>
      </c>
      <c r="K24" s="101">
        <f t="shared" si="3"/>
        <v>0</v>
      </c>
      <c r="L24" s="100">
        <f t="shared" si="4"/>
        <v>2.9</v>
      </c>
    </row>
    <row r="25" spans="2:12" ht="14.45" customHeight="1">
      <c r="B25" s="105" t="s">
        <v>100</v>
      </c>
      <c r="C25" s="104"/>
      <c r="D25" s="103">
        <f>SUM('【方向別】自動車交通量(7)'!D25,'【方向別】自動車交通量(8)'!D25,'【方向別】自動車交通量(9)'!D25)</f>
        <v>12</v>
      </c>
      <c r="E25" s="102">
        <f>SUM('【方向別】自動車交通量(7)'!E25,'【方向別】自動車交通量(8)'!E25,'【方向別】自動車交通量(9)'!E25)</f>
        <v>1</v>
      </c>
      <c r="F25" s="102">
        <f>SUM('【方向別】自動車交通量(7)'!F25,'【方向別】自動車交通量(8)'!F25,'【方向別】自動車交通量(9)'!F25)</f>
        <v>0</v>
      </c>
      <c r="G25" s="102">
        <f>SUM('【方向別】自動車交通量(7)'!G25,'【方向別】自動車交通量(8)'!G25,'【方向別】自動車交通量(9)'!G25)</f>
        <v>0</v>
      </c>
      <c r="H25" s="102">
        <f t="shared" si="6"/>
        <v>13</v>
      </c>
      <c r="I25" s="102">
        <f t="shared" si="7"/>
        <v>0</v>
      </c>
      <c r="J25" s="102">
        <f t="shared" si="8"/>
        <v>13</v>
      </c>
      <c r="K25" s="101">
        <f t="shared" si="3"/>
        <v>0</v>
      </c>
      <c r="L25" s="100">
        <f t="shared" si="4"/>
        <v>1.4</v>
      </c>
    </row>
    <row r="26" spans="2:12" ht="14.45" customHeight="1">
      <c r="B26" s="105" t="s">
        <v>99</v>
      </c>
      <c r="C26" s="104"/>
      <c r="D26" s="103">
        <f>SUM('【方向別】自動車交通量(7)'!D26,'【方向別】自動車交通量(8)'!D26,'【方向別】自動車交通量(9)'!D26)</f>
        <v>12</v>
      </c>
      <c r="E26" s="102">
        <f>SUM('【方向別】自動車交通量(7)'!E26,'【方向別】自動車交通量(8)'!E26,'【方向別】自動車交通量(9)'!E26)</f>
        <v>3</v>
      </c>
      <c r="F26" s="102">
        <f>SUM('【方向別】自動車交通量(7)'!F26,'【方向別】自動車交通量(8)'!F26,'【方向別】自動車交通量(9)'!F26)</f>
        <v>2</v>
      </c>
      <c r="G26" s="102">
        <f>SUM('【方向別】自動車交通量(7)'!G26,'【方向別】自動車交通量(8)'!G26,'【方向別】自動車交通量(9)'!G26)</f>
        <v>1</v>
      </c>
      <c r="H26" s="102">
        <f t="shared" si="6"/>
        <v>15</v>
      </c>
      <c r="I26" s="102">
        <f t="shared" si="7"/>
        <v>3</v>
      </c>
      <c r="J26" s="102">
        <f t="shared" si="8"/>
        <v>18</v>
      </c>
      <c r="K26" s="101">
        <f t="shared" si="3"/>
        <v>16.7</v>
      </c>
      <c r="L26" s="100">
        <f t="shared" si="4"/>
        <v>2</v>
      </c>
    </row>
    <row r="27" spans="2:12" ht="14.45" customHeight="1">
      <c r="B27" s="105" t="s">
        <v>98</v>
      </c>
      <c r="C27" s="104"/>
      <c r="D27" s="103">
        <f>SUM('【方向別】自動車交通量(7)'!D27,'【方向別】自動車交通量(8)'!D27,'【方向別】自動車交通量(9)'!D27)</f>
        <v>10</v>
      </c>
      <c r="E27" s="102">
        <f>SUM('【方向別】自動車交通量(7)'!E27,'【方向別】自動車交通量(8)'!E27,'【方向別】自動車交通量(9)'!E27)</f>
        <v>3</v>
      </c>
      <c r="F27" s="102">
        <f>SUM('【方向別】自動車交通量(7)'!F27,'【方向別】自動車交通量(8)'!F27,'【方向別】自動車交通量(9)'!F27)</f>
        <v>1</v>
      </c>
      <c r="G27" s="102">
        <f>SUM('【方向別】自動車交通量(7)'!G27,'【方向別】自動車交通量(8)'!G27,'【方向別】自動車交通量(9)'!G27)</f>
        <v>0</v>
      </c>
      <c r="H27" s="102">
        <f t="shared" si="6"/>
        <v>13</v>
      </c>
      <c r="I27" s="102">
        <f t="shared" si="7"/>
        <v>1</v>
      </c>
      <c r="J27" s="102">
        <f t="shared" si="8"/>
        <v>14</v>
      </c>
      <c r="K27" s="101">
        <f t="shared" si="3"/>
        <v>7.1</v>
      </c>
      <c r="L27" s="100">
        <f t="shared" si="4"/>
        <v>1.5</v>
      </c>
    </row>
    <row r="28" spans="2:12" ht="14.45" customHeight="1">
      <c r="B28" s="99" t="s">
        <v>97</v>
      </c>
      <c r="C28" s="98"/>
      <c r="D28" s="97">
        <f>SUM('【方向別】自動車交通量(7)'!D28,'【方向別】自動車交通量(8)'!D28,'【方向別】自動車交通量(9)'!D28)</f>
        <v>7</v>
      </c>
      <c r="E28" s="96">
        <f>SUM('【方向別】自動車交通量(7)'!E28,'【方向別】自動車交通量(8)'!E28,'【方向別】自動車交通量(9)'!E28)</f>
        <v>1</v>
      </c>
      <c r="F28" s="96">
        <f>SUM('【方向別】自動車交通量(7)'!F28,'【方向別】自動車交通量(8)'!F28,'【方向別】自動車交通量(9)'!F28)</f>
        <v>0</v>
      </c>
      <c r="G28" s="96">
        <f>SUM('【方向別】自動車交通量(7)'!G28,'【方向別】自動車交通量(8)'!G28,'【方向別】自動車交通量(9)'!G28)</f>
        <v>0</v>
      </c>
      <c r="H28" s="96">
        <f t="shared" si="6"/>
        <v>8</v>
      </c>
      <c r="I28" s="96">
        <f t="shared" si="7"/>
        <v>0</v>
      </c>
      <c r="J28" s="96">
        <f t="shared" si="8"/>
        <v>8</v>
      </c>
      <c r="K28" s="95">
        <f t="shared" si="3"/>
        <v>0</v>
      </c>
      <c r="L28" s="94">
        <f t="shared" si="4"/>
        <v>0.9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82</v>
      </c>
      <c r="E29" s="90">
        <f t="shared" si="9"/>
        <v>13</v>
      </c>
      <c r="F29" s="90">
        <f t="shared" si="9"/>
        <v>3</v>
      </c>
      <c r="G29" s="90">
        <f t="shared" si="9"/>
        <v>1</v>
      </c>
      <c r="H29" s="90">
        <f t="shared" si="9"/>
        <v>95</v>
      </c>
      <c r="I29" s="90">
        <f t="shared" si="9"/>
        <v>4</v>
      </c>
      <c r="J29" s="90">
        <f t="shared" si="9"/>
        <v>99</v>
      </c>
      <c r="K29" s="89">
        <f t="shared" si="3"/>
        <v>4</v>
      </c>
      <c r="L29" s="88">
        <f t="shared" si="4"/>
        <v>10.9</v>
      </c>
    </row>
    <row r="30" spans="2:12" ht="14.45" customHeight="1" thickTop="1">
      <c r="B30" s="119" t="s">
        <v>95</v>
      </c>
      <c r="C30" s="118"/>
      <c r="D30" s="85">
        <f>SUM('【方向別】自動車交通量(7)'!D30,'【方向別】自動車交通量(8)'!D30,'【方向別】自動車交通量(9)'!D30)</f>
        <v>58</v>
      </c>
      <c r="E30" s="84">
        <f>SUM('【方向別】自動車交通量(7)'!E30,'【方向別】自動車交通量(8)'!E30,'【方向別】自動車交通量(9)'!E30)</f>
        <v>11</v>
      </c>
      <c r="F30" s="84">
        <f>SUM('【方向別】自動車交通量(7)'!F30,'【方向別】自動車交通量(8)'!F30,'【方向別】自動車交通量(9)'!F30)</f>
        <v>4</v>
      </c>
      <c r="G30" s="84">
        <f>SUM('【方向別】自動車交通量(7)'!G30,'【方向別】自動車交通量(8)'!G30,'【方向別】自動車交通量(9)'!G30)</f>
        <v>0</v>
      </c>
      <c r="H30" s="84">
        <f t="shared" ref="H30:H43" si="10">SUM(D30:E30)</f>
        <v>69</v>
      </c>
      <c r="I30" s="84">
        <f t="shared" ref="I30:I43" si="11">SUM(F30:G30)</f>
        <v>4</v>
      </c>
      <c r="J30" s="84">
        <f t="shared" ref="J30:J43" si="12">SUM(H30:I30)</f>
        <v>73</v>
      </c>
      <c r="K30" s="83">
        <f t="shared" si="3"/>
        <v>5.5</v>
      </c>
      <c r="L30" s="82">
        <f t="shared" si="4"/>
        <v>8</v>
      </c>
    </row>
    <row r="31" spans="2:12" ht="14.45" customHeight="1">
      <c r="B31" s="117" t="s">
        <v>94</v>
      </c>
      <c r="C31" s="116"/>
      <c r="D31" s="115">
        <f>SUM('【方向別】自動車交通量(7)'!D31,'【方向別】自動車交通量(8)'!D31,'【方向別】自動車交通量(9)'!D31)</f>
        <v>47</v>
      </c>
      <c r="E31" s="114">
        <f>SUM('【方向別】自動車交通量(7)'!E31,'【方向別】自動車交通量(8)'!E31,'【方向別】自動車交通量(9)'!E31)</f>
        <v>8</v>
      </c>
      <c r="F31" s="114">
        <f>SUM('【方向別】自動車交通量(7)'!F31,'【方向別】自動車交通量(8)'!F31,'【方向別】自動車交通量(9)'!F31)</f>
        <v>0</v>
      </c>
      <c r="G31" s="114">
        <f>SUM('【方向別】自動車交通量(7)'!G31,'【方向別】自動車交通量(8)'!G31,'【方向別】自動車交通量(9)'!G31)</f>
        <v>0</v>
      </c>
      <c r="H31" s="114">
        <f t="shared" si="10"/>
        <v>55</v>
      </c>
      <c r="I31" s="114">
        <f t="shared" si="11"/>
        <v>0</v>
      </c>
      <c r="J31" s="114">
        <f t="shared" si="12"/>
        <v>55</v>
      </c>
      <c r="K31" s="113">
        <f t="shared" si="3"/>
        <v>0</v>
      </c>
      <c r="L31" s="112">
        <f t="shared" si="4"/>
        <v>6</v>
      </c>
    </row>
    <row r="32" spans="2:12" ht="14.45" customHeight="1">
      <c r="B32" s="117" t="s">
        <v>93</v>
      </c>
      <c r="C32" s="116"/>
      <c r="D32" s="115">
        <f>SUM('【方向別】自動車交通量(7)'!D32,'【方向別】自動車交通量(8)'!D32,'【方向別】自動車交通量(9)'!D32)</f>
        <v>46</v>
      </c>
      <c r="E32" s="114">
        <f>SUM('【方向別】自動車交通量(7)'!E32,'【方向別】自動車交通量(8)'!E32,'【方向別】自動車交通量(9)'!E32)</f>
        <v>15</v>
      </c>
      <c r="F32" s="114">
        <f>SUM('【方向別】自動車交通量(7)'!F32,'【方向別】自動車交通量(8)'!F32,'【方向別】自動車交通量(9)'!F32)</f>
        <v>0</v>
      </c>
      <c r="G32" s="114">
        <f>SUM('【方向別】自動車交通量(7)'!G32,'【方向別】自動車交通量(8)'!G32,'【方向別】自動車交通量(9)'!G32)</f>
        <v>0</v>
      </c>
      <c r="H32" s="114">
        <f t="shared" si="10"/>
        <v>61</v>
      </c>
      <c r="I32" s="114">
        <f t="shared" si="11"/>
        <v>0</v>
      </c>
      <c r="J32" s="114">
        <f t="shared" si="12"/>
        <v>61</v>
      </c>
      <c r="K32" s="113">
        <f t="shared" si="3"/>
        <v>0</v>
      </c>
      <c r="L32" s="112">
        <f t="shared" si="4"/>
        <v>6.7</v>
      </c>
    </row>
    <row r="33" spans="2:12" ht="14.45" customHeight="1">
      <c r="B33" s="117" t="s">
        <v>92</v>
      </c>
      <c r="C33" s="116"/>
      <c r="D33" s="115">
        <f>SUM('【方向別】自動車交通量(7)'!D33,'【方向別】自動車交通量(8)'!D33,'【方向別】自動車交通量(9)'!D33)</f>
        <v>41</v>
      </c>
      <c r="E33" s="114">
        <f>SUM('【方向別】自動車交通量(7)'!E33,'【方向別】自動車交通量(8)'!E33,'【方向別】自動車交通量(9)'!E33)</f>
        <v>13</v>
      </c>
      <c r="F33" s="114">
        <f>SUM('【方向別】自動車交通量(7)'!F33,'【方向別】自動車交通量(8)'!F33,'【方向別】自動車交通量(9)'!F33)</f>
        <v>4</v>
      </c>
      <c r="G33" s="114">
        <f>SUM('【方向別】自動車交通量(7)'!G33,'【方向別】自動車交通量(8)'!G33,'【方向別】自動車交通量(9)'!G33)</f>
        <v>0</v>
      </c>
      <c r="H33" s="114">
        <f t="shared" si="10"/>
        <v>54</v>
      </c>
      <c r="I33" s="114">
        <f t="shared" si="11"/>
        <v>4</v>
      </c>
      <c r="J33" s="114">
        <f t="shared" si="12"/>
        <v>58</v>
      </c>
      <c r="K33" s="113">
        <f t="shared" si="3"/>
        <v>6.9</v>
      </c>
      <c r="L33" s="112">
        <f t="shared" si="4"/>
        <v>6.4</v>
      </c>
    </row>
    <row r="34" spans="2:12" ht="14.45" customHeight="1">
      <c r="B34" s="117" t="s">
        <v>91</v>
      </c>
      <c r="C34" s="116"/>
      <c r="D34" s="115">
        <f>SUM('【方向別】自動車交通量(7)'!D34,'【方向別】自動車交通量(8)'!D34,'【方向別】自動車交通量(9)'!D34)</f>
        <v>38</v>
      </c>
      <c r="E34" s="114">
        <f>SUM('【方向別】自動車交通量(7)'!E34,'【方向別】自動車交通量(8)'!E34,'【方向別】自動車交通量(9)'!E34)</f>
        <v>13</v>
      </c>
      <c r="F34" s="114">
        <f>SUM('【方向別】自動車交通量(7)'!F34,'【方向別】自動車交通量(8)'!F34,'【方向別】自動車交通量(9)'!F34)</f>
        <v>7</v>
      </c>
      <c r="G34" s="114">
        <f>SUM('【方向別】自動車交通量(7)'!G34,'【方向別】自動車交通量(8)'!G34,'【方向別】自動車交通量(9)'!G34)</f>
        <v>0</v>
      </c>
      <c r="H34" s="114">
        <f t="shared" si="10"/>
        <v>51</v>
      </c>
      <c r="I34" s="114">
        <f t="shared" si="11"/>
        <v>7</v>
      </c>
      <c r="J34" s="114">
        <f t="shared" si="12"/>
        <v>58</v>
      </c>
      <c r="K34" s="113">
        <f t="shared" si="3"/>
        <v>12.1</v>
      </c>
      <c r="L34" s="112">
        <f t="shared" si="4"/>
        <v>6.4</v>
      </c>
    </row>
    <row r="35" spans="2:12" ht="14.45" customHeight="1">
      <c r="B35" s="117" t="s">
        <v>90</v>
      </c>
      <c r="C35" s="116"/>
      <c r="D35" s="115">
        <f>SUM('【方向別】自動車交通量(7)'!D35,'【方向別】自動車交通量(8)'!D35,'【方向別】自動車交通量(9)'!D35)</f>
        <v>47</v>
      </c>
      <c r="E35" s="114">
        <f>SUM('【方向別】自動車交通量(7)'!E35,'【方向別】自動車交通量(8)'!E35,'【方向別】自動車交通量(9)'!E35)</f>
        <v>16</v>
      </c>
      <c r="F35" s="114">
        <f>SUM('【方向別】自動車交通量(7)'!F35,'【方向別】自動車交通量(8)'!F35,'【方向別】自動車交通量(9)'!F35)</f>
        <v>4</v>
      </c>
      <c r="G35" s="114">
        <f>SUM('【方向別】自動車交通量(7)'!G35,'【方向別】自動車交通量(8)'!G35,'【方向別】自動車交通量(9)'!G35)</f>
        <v>1</v>
      </c>
      <c r="H35" s="114">
        <f t="shared" si="10"/>
        <v>63</v>
      </c>
      <c r="I35" s="114">
        <f t="shared" si="11"/>
        <v>5</v>
      </c>
      <c r="J35" s="114">
        <f t="shared" si="12"/>
        <v>68</v>
      </c>
      <c r="K35" s="113">
        <f t="shared" si="3"/>
        <v>7.4</v>
      </c>
      <c r="L35" s="112">
        <f t="shared" si="4"/>
        <v>7.5</v>
      </c>
    </row>
    <row r="36" spans="2:12" ht="14.45" customHeight="1">
      <c r="B36" s="117" t="s">
        <v>89</v>
      </c>
      <c r="C36" s="116"/>
      <c r="D36" s="115">
        <f>SUM('【方向別】自動車交通量(7)'!D36,'【方向別】自動車交通量(8)'!D36,'【方向別】自動車交通量(9)'!D36)</f>
        <v>49</v>
      </c>
      <c r="E36" s="114">
        <f>SUM('【方向別】自動車交通量(7)'!E36,'【方向別】自動車交通量(8)'!E36,'【方向別】自動車交通量(9)'!E36)</f>
        <v>21</v>
      </c>
      <c r="F36" s="114">
        <f>SUM('【方向別】自動車交通量(7)'!F36,'【方向別】自動車交通量(8)'!F36,'【方向別】自動車交通量(9)'!F36)</f>
        <v>3</v>
      </c>
      <c r="G36" s="114">
        <f>SUM('【方向別】自動車交通量(7)'!G36,'【方向別】自動車交通量(8)'!G36,'【方向別】自動車交通量(9)'!G36)</f>
        <v>0</v>
      </c>
      <c r="H36" s="114">
        <f t="shared" si="10"/>
        <v>70</v>
      </c>
      <c r="I36" s="114">
        <f t="shared" si="11"/>
        <v>3</v>
      </c>
      <c r="J36" s="114">
        <f t="shared" si="12"/>
        <v>73</v>
      </c>
      <c r="K36" s="113">
        <f t="shared" si="3"/>
        <v>4.0999999999999996</v>
      </c>
      <c r="L36" s="112">
        <f t="shared" si="4"/>
        <v>8</v>
      </c>
    </row>
    <row r="37" spans="2:12" ht="14.45" customHeight="1">
      <c r="B37" s="117" t="s">
        <v>88</v>
      </c>
      <c r="C37" s="116"/>
      <c r="D37" s="115">
        <f>SUM('【方向別】自動車交通量(7)'!D37,'【方向別】自動車交通量(8)'!D37,'【方向別】自動車交通量(9)'!D37)</f>
        <v>58</v>
      </c>
      <c r="E37" s="114">
        <f>SUM('【方向別】自動車交通量(7)'!E37,'【方向別】自動車交通量(8)'!E37,'【方向別】自動車交通量(9)'!E37)</f>
        <v>17</v>
      </c>
      <c r="F37" s="114">
        <f>SUM('【方向別】自動車交通量(7)'!F37,'【方向別】自動車交通量(8)'!F37,'【方向別】自動車交通量(9)'!F37)</f>
        <v>2</v>
      </c>
      <c r="G37" s="114">
        <f>SUM('【方向別】自動車交通量(7)'!G37,'【方向別】自動車交通量(8)'!G37,'【方向別】自動車交通量(9)'!G37)</f>
        <v>0</v>
      </c>
      <c r="H37" s="114">
        <f t="shared" si="10"/>
        <v>75</v>
      </c>
      <c r="I37" s="114">
        <f t="shared" si="11"/>
        <v>2</v>
      </c>
      <c r="J37" s="114">
        <f t="shared" si="12"/>
        <v>77</v>
      </c>
      <c r="K37" s="113">
        <f t="shared" si="3"/>
        <v>2.6</v>
      </c>
      <c r="L37" s="112">
        <f t="shared" si="4"/>
        <v>8.5</v>
      </c>
    </row>
    <row r="38" spans="2:12" ht="14.45" customHeight="1">
      <c r="B38" s="111" t="s">
        <v>87</v>
      </c>
      <c r="C38" s="110"/>
      <c r="D38" s="109">
        <f>SUM('【方向別】自動車交通量(7)'!D38,'【方向別】自動車交通量(8)'!D38,'【方向別】自動車交通量(9)'!D38)</f>
        <v>5</v>
      </c>
      <c r="E38" s="108">
        <f>SUM('【方向別】自動車交通量(7)'!E38,'【方向別】自動車交通量(8)'!E38,'【方向別】自動車交通量(9)'!E38)</f>
        <v>3</v>
      </c>
      <c r="F38" s="108">
        <f>SUM('【方向別】自動車交通量(7)'!F38,'【方向別】自動車交通量(8)'!F38,'【方向別】自動車交通量(9)'!F38)</f>
        <v>0</v>
      </c>
      <c r="G38" s="108">
        <f>SUM('【方向別】自動車交通量(7)'!G38,'【方向別】自動車交通量(8)'!G38,'【方向別】自動車交通量(9)'!G38)</f>
        <v>0</v>
      </c>
      <c r="H38" s="108">
        <f t="shared" si="10"/>
        <v>8</v>
      </c>
      <c r="I38" s="108">
        <f t="shared" si="11"/>
        <v>0</v>
      </c>
      <c r="J38" s="108">
        <f t="shared" si="12"/>
        <v>8</v>
      </c>
      <c r="K38" s="107">
        <f t="shared" si="3"/>
        <v>0</v>
      </c>
      <c r="L38" s="106">
        <f t="shared" si="4"/>
        <v>0.9</v>
      </c>
    </row>
    <row r="39" spans="2:12" ht="14.45" customHeight="1">
      <c r="B39" s="105" t="s">
        <v>86</v>
      </c>
      <c r="C39" s="104"/>
      <c r="D39" s="103">
        <f>SUM('【方向別】自動車交通量(7)'!D39,'【方向別】自動車交通量(8)'!D39,'【方向別】自動車交通量(9)'!D39)</f>
        <v>6</v>
      </c>
      <c r="E39" s="102">
        <f>SUM('【方向別】自動車交通量(7)'!E39,'【方向別】自動車交通量(8)'!E39,'【方向別】自動車交通量(9)'!E39)</f>
        <v>4</v>
      </c>
      <c r="F39" s="102">
        <f>SUM('【方向別】自動車交通量(7)'!F39,'【方向別】自動車交通量(8)'!F39,'【方向別】自動車交通量(9)'!F39)</f>
        <v>3</v>
      </c>
      <c r="G39" s="102">
        <f>SUM('【方向別】自動車交通量(7)'!G39,'【方向別】自動車交通量(8)'!G39,'【方向別】自動車交通量(9)'!G39)</f>
        <v>0</v>
      </c>
      <c r="H39" s="102">
        <f t="shared" si="10"/>
        <v>10</v>
      </c>
      <c r="I39" s="102">
        <f t="shared" si="11"/>
        <v>3</v>
      </c>
      <c r="J39" s="102">
        <f t="shared" si="12"/>
        <v>13</v>
      </c>
      <c r="K39" s="101">
        <f t="shared" si="3"/>
        <v>23.1</v>
      </c>
      <c r="L39" s="100">
        <f t="shared" si="4"/>
        <v>1.4</v>
      </c>
    </row>
    <row r="40" spans="2:12" ht="14.45" customHeight="1">
      <c r="B40" s="105" t="s">
        <v>85</v>
      </c>
      <c r="C40" s="104"/>
      <c r="D40" s="103">
        <f>SUM('【方向別】自動車交通量(7)'!D40,'【方向別】自動車交通量(8)'!D40,'【方向別】自動車交通量(9)'!D40)</f>
        <v>14</v>
      </c>
      <c r="E40" s="102">
        <f>SUM('【方向別】自動車交通量(7)'!E40,'【方向別】自動車交通量(8)'!E40,'【方向別】自動車交通量(9)'!E40)</f>
        <v>4</v>
      </c>
      <c r="F40" s="102">
        <f>SUM('【方向別】自動車交通量(7)'!F40,'【方向別】自動車交通量(8)'!F40,'【方向別】自動車交通量(9)'!F40)</f>
        <v>2</v>
      </c>
      <c r="G40" s="102">
        <f>SUM('【方向別】自動車交通量(7)'!G40,'【方向別】自動車交通量(8)'!G40,'【方向別】自動車交通量(9)'!G40)</f>
        <v>0</v>
      </c>
      <c r="H40" s="102">
        <f t="shared" si="10"/>
        <v>18</v>
      </c>
      <c r="I40" s="102">
        <f t="shared" si="11"/>
        <v>2</v>
      </c>
      <c r="J40" s="102">
        <f t="shared" si="12"/>
        <v>20</v>
      </c>
      <c r="K40" s="101">
        <f t="shared" si="3"/>
        <v>10</v>
      </c>
      <c r="L40" s="100">
        <f t="shared" si="4"/>
        <v>2.2000000000000002</v>
      </c>
    </row>
    <row r="41" spans="2:12" ht="14.45" customHeight="1">
      <c r="B41" s="105" t="s">
        <v>84</v>
      </c>
      <c r="C41" s="104"/>
      <c r="D41" s="103">
        <f>SUM('【方向別】自動車交通量(7)'!D41,'【方向別】自動車交通量(8)'!D41,'【方向別】自動車交通量(9)'!D41)</f>
        <v>10</v>
      </c>
      <c r="E41" s="102">
        <f>SUM('【方向別】自動車交通量(7)'!E41,'【方向別】自動車交通量(8)'!E41,'【方向別】自動車交通量(9)'!E41)</f>
        <v>2</v>
      </c>
      <c r="F41" s="102">
        <f>SUM('【方向別】自動車交通量(7)'!F41,'【方向別】自動車交通量(8)'!F41,'【方向別】自動車交通量(9)'!F41)</f>
        <v>0</v>
      </c>
      <c r="G41" s="102">
        <f>SUM('【方向別】自動車交通量(7)'!G41,'【方向別】自動車交通量(8)'!G41,'【方向別】自動車交通量(9)'!G41)</f>
        <v>0</v>
      </c>
      <c r="H41" s="102">
        <f t="shared" si="10"/>
        <v>12</v>
      </c>
      <c r="I41" s="102">
        <f t="shared" si="11"/>
        <v>0</v>
      </c>
      <c r="J41" s="102">
        <f t="shared" si="12"/>
        <v>12</v>
      </c>
      <c r="K41" s="101">
        <f t="shared" si="3"/>
        <v>0</v>
      </c>
      <c r="L41" s="100">
        <f t="shared" si="4"/>
        <v>1.3</v>
      </c>
    </row>
    <row r="42" spans="2:12" ht="14.45" customHeight="1">
      <c r="B42" s="105" t="s">
        <v>83</v>
      </c>
      <c r="C42" s="104"/>
      <c r="D42" s="103">
        <f>SUM('【方向別】自動車交通量(7)'!D42,'【方向別】自動車交通量(8)'!D42,'【方向別】自動車交通量(9)'!D42)</f>
        <v>19</v>
      </c>
      <c r="E42" s="102">
        <f>SUM('【方向別】自動車交通量(7)'!E42,'【方向別】自動車交通量(8)'!E42,'【方向別】自動車交通量(9)'!E42)</f>
        <v>2</v>
      </c>
      <c r="F42" s="102">
        <f>SUM('【方向別】自動車交通量(7)'!F42,'【方向別】自動車交通量(8)'!F42,'【方向別】自動車交通量(9)'!F42)</f>
        <v>1</v>
      </c>
      <c r="G42" s="102">
        <f>SUM('【方向別】自動車交通量(7)'!G42,'【方向別】自動車交通量(8)'!G42,'【方向別】自動車交通量(9)'!G42)</f>
        <v>0</v>
      </c>
      <c r="H42" s="102">
        <f t="shared" si="10"/>
        <v>21</v>
      </c>
      <c r="I42" s="102">
        <f t="shared" si="11"/>
        <v>1</v>
      </c>
      <c r="J42" s="102">
        <f t="shared" si="12"/>
        <v>22</v>
      </c>
      <c r="K42" s="101">
        <f t="shared" si="3"/>
        <v>4.5</v>
      </c>
      <c r="L42" s="100">
        <f t="shared" si="4"/>
        <v>2.4</v>
      </c>
    </row>
    <row r="43" spans="2:12" ht="14.45" customHeight="1">
      <c r="B43" s="99" t="s">
        <v>82</v>
      </c>
      <c r="C43" s="98"/>
      <c r="D43" s="97">
        <f>SUM('【方向別】自動車交通量(7)'!D43,'【方向別】自動車交通量(8)'!D43,'【方向別】自動車交通量(9)'!D43)</f>
        <v>14</v>
      </c>
      <c r="E43" s="96">
        <f>SUM('【方向別】自動車交通量(7)'!E43,'【方向別】自動車交通量(8)'!E43,'【方向別】自動車交通量(9)'!E43)</f>
        <v>2</v>
      </c>
      <c r="F43" s="96">
        <f>SUM('【方向別】自動車交通量(7)'!F43,'【方向別】自動車交通量(8)'!F43,'【方向別】自動車交通量(9)'!F43)</f>
        <v>0</v>
      </c>
      <c r="G43" s="96">
        <f>SUM('【方向別】自動車交通量(7)'!G43,'【方向別】自動車交通量(8)'!G43,'【方向別】自動車交通量(9)'!G43)</f>
        <v>0</v>
      </c>
      <c r="H43" s="96">
        <f t="shared" si="10"/>
        <v>16</v>
      </c>
      <c r="I43" s="96">
        <f t="shared" si="11"/>
        <v>0</v>
      </c>
      <c r="J43" s="96">
        <f t="shared" si="12"/>
        <v>16</v>
      </c>
      <c r="K43" s="95">
        <f t="shared" si="3"/>
        <v>0</v>
      </c>
      <c r="L43" s="94">
        <f t="shared" si="4"/>
        <v>1.8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68</v>
      </c>
      <c r="E44" s="90">
        <f t="shared" si="13"/>
        <v>17</v>
      </c>
      <c r="F44" s="90">
        <f t="shared" si="13"/>
        <v>6</v>
      </c>
      <c r="G44" s="90">
        <f t="shared" si="13"/>
        <v>0</v>
      </c>
      <c r="H44" s="90">
        <f t="shared" si="13"/>
        <v>85</v>
      </c>
      <c r="I44" s="90">
        <f t="shared" si="13"/>
        <v>6</v>
      </c>
      <c r="J44" s="90">
        <f t="shared" si="13"/>
        <v>91</v>
      </c>
      <c r="K44" s="89">
        <f t="shared" si="3"/>
        <v>6.6</v>
      </c>
      <c r="L44" s="88">
        <f t="shared" si="4"/>
        <v>10</v>
      </c>
    </row>
    <row r="45" spans="2:12" ht="14.45" customHeight="1" thickTop="1">
      <c r="B45" s="111" t="s">
        <v>80</v>
      </c>
      <c r="C45" s="110"/>
      <c r="D45" s="109">
        <f>SUM('【方向別】自動車交通量(7)'!D45,'【方向別】自動車交通量(8)'!D45,'【方向別】自動車交通量(9)'!D45)</f>
        <v>14</v>
      </c>
      <c r="E45" s="108">
        <f>SUM('【方向別】自動車交通量(7)'!E45,'【方向別】自動車交通量(8)'!E45,'【方向別】自動車交通量(9)'!E45)</f>
        <v>3</v>
      </c>
      <c r="F45" s="108">
        <f>SUM('【方向別】自動車交通量(7)'!F45,'【方向別】自動車交通量(8)'!F45,'【方向別】自動車交通量(9)'!F45)</f>
        <v>0</v>
      </c>
      <c r="G45" s="108">
        <f>SUM('【方向別】自動車交通量(7)'!G45,'【方向別】自動車交通量(8)'!G45,'【方向別】自動車交通量(9)'!G45)</f>
        <v>0</v>
      </c>
      <c r="H45" s="108">
        <f t="shared" ref="H45:H50" si="14">SUM(D45:E45)</f>
        <v>17</v>
      </c>
      <c r="I45" s="108">
        <f t="shared" ref="I45:I50" si="15">SUM(F45:G45)</f>
        <v>0</v>
      </c>
      <c r="J45" s="108">
        <f t="shared" ref="J45:J50" si="16">SUM(H45:I45)</f>
        <v>17</v>
      </c>
      <c r="K45" s="107">
        <f t="shared" si="3"/>
        <v>0</v>
      </c>
      <c r="L45" s="106">
        <f t="shared" si="4"/>
        <v>1.9</v>
      </c>
    </row>
    <row r="46" spans="2:12" ht="14.45" customHeight="1">
      <c r="B46" s="105" t="s">
        <v>79</v>
      </c>
      <c r="C46" s="104"/>
      <c r="D46" s="103">
        <f>SUM('【方向別】自動車交通量(7)'!D46,'【方向別】自動車交通量(8)'!D46,'【方向別】自動車交通量(9)'!D46)</f>
        <v>15</v>
      </c>
      <c r="E46" s="102">
        <f>SUM('【方向別】自動車交通量(7)'!E46,'【方向別】自動車交通量(8)'!E46,'【方向別】自動車交通量(9)'!E46)</f>
        <v>8</v>
      </c>
      <c r="F46" s="102">
        <f>SUM('【方向別】自動車交通量(7)'!F46,'【方向別】自動車交通量(8)'!F46,'【方向別】自動車交通量(9)'!F46)</f>
        <v>1</v>
      </c>
      <c r="G46" s="102">
        <f>SUM('【方向別】自動車交通量(7)'!G46,'【方向別】自動車交通量(8)'!G46,'【方向別】自動車交通量(9)'!G46)</f>
        <v>0</v>
      </c>
      <c r="H46" s="102">
        <f t="shared" si="14"/>
        <v>23</v>
      </c>
      <c r="I46" s="102">
        <f t="shared" si="15"/>
        <v>1</v>
      </c>
      <c r="J46" s="102">
        <f t="shared" si="16"/>
        <v>24</v>
      </c>
      <c r="K46" s="101">
        <f t="shared" si="3"/>
        <v>4.2</v>
      </c>
      <c r="L46" s="100">
        <f t="shared" si="4"/>
        <v>2.6</v>
      </c>
    </row>
    <row r="47" spans="2:12" ht="14.45" customHeight="1">
      <c r="B47" s="105" t="s">
        <v>78</v>
      </c>
      <c r="C47" s="104"/>
      <c r="D47" s="103">
        <f>SUM('【方向別】自動車交通量(7)'!D47,'【方向別】自動車交通量(8)'!D47,'【方向別】自動車交通量(9)'!D47)</f>
        <v>15</v>
      </c>
      <c r="E47" s="102">
        <f>SUM('【方向別】自動車交通量(7)'!E47,'【方向別】自動車交通量(8)'!E47,'【方向別】自動車交通量(9)'!E47)</f>
        <v>1</v>
      </c>
      <c r="F47" s="102">
        <f>SUM('【方向別】自動車交通量(7)'!F47,'【方向別】自動車交通量(8)'!F47,'【方向別】自動車交通量(9)'!F47)</f>
        <v>0</v>
      </c>
      <c r="G47" s="102">
        <f>SUM('【方向別】自動車交通量(7)'!G47,'【方向別】自動車交通量(8)'!G47,'【方向別】自動車交通量(9)'!G47)</f>
        <v>0</v>
      </c>
      <c r="H47" s="102">
        <f t="shared" si="14"/>
        <v>16</v>
      </c>
      <c r="I47" s="102">
        <f t="shared" si="15"/>
        <v>0</v>
      </c>
      <c r="J47" s="102">
        <f t="shared" si="16"/>
        <v>16</v>
      </c>
      <c r="K47" s="101">
        <f t="shared" si="3"/>
        <v>0</v>
      </c>
      <c r="L47" s="100">
        <f t="shared" si="4"/>
        <v>1.8</v>
      </c>
    </row>
    <row r="48" spans="2:12" ht="14.45" customHeight="1">
      <c r="B48" s="105" t="s">
        <v>77</v>
      </c>
      <c r="C48" s="104"/>
      <c r="D48" s="103">
        <f>SUM('【方向別】自動車交通量(7)'!D48,'【方向別】自動車交通量(8)'!D48,'【方向別】自動車交通量(9)'!D48)</f>
        <v>13</v>
      </c>
      <c r="E48" s="102">
        <f>SUM('【方向別】自動車交通量(7)'!E48,'【方向別】自動車交通量(8)'!E48,'【方向別】自動車交通量(9)'!E48)</f>
        <v>1</v>
      </c>
      <c r="F48" s="102">
        <f>SUM('【方向別】自動車交通量(7)'!F48,'【方向別】自動車交通量(8)'!F48,'【方向別】自動車交通量(9)'!F48)</f>
        <v>0</v>
      </c>
      <c r="G48" s="102">
        <f>SUM('【方向別】自動車交通量(7)'!G48,'【方向別】自動車交通量(8)'!G48,'【方向別】自動車交通量(9)'!G48)</f>
        <v>0</v>
      </c>
      <c r="H48" s="102">
        <f t="shared" si="14"/>
        <v>14</v>
      </c>
      <c r="I48" s="102">
        <f t="shared" si="15"/>
        <v>0</v>
      </c>
      <c r="J48" s="102">
        <f t="shared" si="16"/>
        <v>14</v>
      </c>
      <c r="K48" s="101">
        <f t="shared" si="3"/>
        <v>0</v>
      </c>
      <c r="L48" s="100">
        <f t="shared" si="4"/>
        <v>1.5</v>
      </c>
    </row>
    <row r="49" spans="2:13" ht="14.45" customHeight="1">
      <c r="B49" s="105" t="s">
        <v>76</v>
      </c>
      <c r="C49" s="104"/>
      <c r="D49" s="103">
        <f>SUM('【方向別】自動車交通量(7)'!D49,'【方向別】自動車交通量(8)'!D49,'【方向別】自動車交通量(9)'!D49)</f>
        <v>10</v>
      </c>
      <c r="E49" s="102">
        <f>SUM('【方向別】自動車交通量(7)'!E49,'【方向別】自動車交通量(8)'!E49,'【方向別】自動車交通量(9)'!E49)</f>
        <v>2</v>
      </c>
      <c r="F49" s="102">
        <f>SUM('【方向別】自動車交通量(7)'!F49,'【方向別】自動車交通量(8)'!F49,'【方向別】自動車交通量(9)'!F49)</f>
        <v>1</v>
      </c>
      <c r="G49" s="102">
        <f>SUM('【方向別】自動車交通量(7)'!G49,'【方向別】自動車交通量(8)'!G49,'【方向別】自動車交通量(9)'!G49)</f>
        <v>0</v>
      </c>
      <c r="H49" s="102">
        <f t="shared" si="14"/>
        <v>12</v>
      </c>
      <c r="I49" s="102">
        <f t="shared" si="15"/>
        <v>1</v>
      </c>
      <c r="J49" s="102">
        <f t="shared" si="16"/>
        <v>13</v>
      </c>
      <c r="K49" s="101">
        <f t="shared" si="3"/>
        <v>7.7</v>
      </c>
      <c r="L49" s="100">
        <f t="shared" si="4"/>
        <v>1.4</v>
      </c>
    </row>
    <row r="50" spans="2:13" ht="14.45" customHeight="1">
      <c r="B50" s="99" t="s">
        <v>75</v>
      </c>
      <c r="C50" s="98"/>
      <c r="D50" s="97">
        <f>SUM('【方向別】自動車交通量(7)'!D50,'【方向別】自動車交通量(8)'!D50,'【方向別】自動車交通量(9)'!D50)</f>
        <v>11</v>
      </c>
      <c r="E50" s="96">
        <f>SUM('【方向別】自動車交通量(7)'!E50,'【方向別】自動車交通量(8)'!E50,'【方向別】自動車交通量(9)'!E50)</f>
        <v>2</v>
      </c>
      <c r="F50" s="96">
        <f>SUM('【方向別】自動車交通量(7)'!F50,'【方向別】自動車交通量(8)'!F50,'【方向別】自動車交通量(9)'!F50)</f>
        <v>0</v>
      </c>
      <c r="G50" s="96">
        <f>SUM('【方向別】自動車交通量(7)'!G50,'【方向別】自動車交通量(8)'!G50,'【方向別】自動車交通量(9)'!G50)</f>
        <v>0</v>
      </c>
      <c r="H50" s="96">
        <f t="shared" si="14"/>
        <v>13</v>
      </c>
      <c r="I50" s="96">
        <f t="shared" si="15"/>
        <v>0</v>
      </c>
      <c r="J50" s="96">
        <f t="shared" si="16"/>
        <v>13</v>
      </c>
      <c r="K50" s="95">
        <f t="shared" si="3"/>
        <v>0</v>
      </c>
      <c r="L50" s="94">
        <f t="shared" si="4"/>
        <v>1.4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78</v>
      </c>
      <c r="E51" s="90">
        <f t="shared" si="17"/>
        <v>17</v>
      </c>
      <c r="F51" s="90">
        <f t="shared" si="17"/>
        <v>2</v>
      </c>
      <c r="G51" s="90">
        <f t="shared" si="17"/>
        <v>0</v>
      </c>
      <c r="H51" s="90">
        <f t="shared" si="17"/>
        <v>95</v>
      </c>
      <c r="I51" s="90">
        <f t="shared" si="17"/>
        <v>2</v>
      </c>
      <c r="J51" s="90">
        <f t="shared" si="17"/>
        <v>97</v>
      </c>
      <c r="K51" s="89">
        <f t="shared" si="3"/>
        <v>2.1</v>
      </c>
      <c r="L51" s="88">
        <f t="shared" si="4"/>
        <v>10.6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699</v>
      </c>
      <c r="E52" s="84">
        <f t="shared" si="18"/>
        <v>170</v>
      </c>
      <c r="F52" s="84">
        <f t="shared" si="18"/>
        <v>39</v>
      </c>
      <c r="G52" s="84">
        <f t="shared" si="18"/>
        <v>3</v>
      </c>
      <c r="H52" s="84">
        <f t="shared" si="18"/>
        <v>869</v>
      </c>
      <c r="I52" s="84">
        <f t="shared" si="18"/>
        <v>42</v>
      </c>
      <c r="J52" s="84">
        <f t="shared" si="18"/>
        <v>911</v>
      </c>
      <c r="K52" s="83">
        <f t="shared" si="3"/>
        <v>4.5999999999999996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5" sqref="M15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231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228</v>
      </c>
      <c r="C16" s="110"/>
      <c r="D16" s="109">
        <f>SUM('【方向別】自動車交通量(2)'!D16,'【方向別】自動車交通量(6)'!D16,'【方向別】自動車交通量(10)'!D16)</f>
        <v>13</v>
      </c>
      <c r="E16" s="108">
        <f>SUM('【方向別】自動車交通量(2)'!E16,'【方向別】自動車交通量(6)'!E16,'【方向別】自動車交通量(10)'!E16)</f>
        <v>2</v>
      </c>
      <c r="F16" s="108">
        <f>SUM('【方向別】自動車交通量(2)'!F16,'【方向別】自動車交通量(6)'!F16,'【方向別】自動車交通量(10)'!F16)</f>
        <v>0</v>
      </c>
      <c r="G16" s="108">
        <f>SUM('【方向別】自動車交通量(2)'!G16,'【方向別】自動車交通量(6)'!G16,'【方向別】自動車交通量(10)'!G16)</f>
        <v>0</v>
      </c>
      <c r="H16" s="108">
        <f t="shared" ref="H16:H21" si="0">SUM(D16:E16)</f>
        <v>15</v>
      </c>
      <c r="I16" s="108">
        <f t="shared" ref="I16:I21" si="1">SUM(F16:G16)</f>
        <v>0</v>
      </c>
      <c r="J16" s="108">
        <f t="shared" ref="J16:J21" si="2">SUM(H16:I16)</f>
        <v>15</v>
      </c>
      <c r="K16" s="107">
        <f t="shared" ref="K16:K52" si="3">IF(J16=0,0,ROUND(I16/J16*100,1))</f>
        <v>0</v>
      </c>
      <c r="L16" s="106">
        <f t="shared" ref="L16:L52" si="4">IF(J16=0,0,ROUND(J16/$J$52*100,1))</f>
        <v>1.3</v>
      </c>
    </row>
    <row r="17" spans="2:12" ht="14.45" customHeight="1">
      <c r="B17" s="105" t="s">
        <v>227</v>
      </c>
      <c r="C17" s="104"/>
      <c r="D17" s="103">
        <f>SUM('【方向別】自動車交通量(2)'!D17,'【方向別】自動車交通量(6)'!D17,'【方向別】自動車交通量(10)'!D17)</f>
        <v>17</v>
      </c>
      <c r="E17" s="102">
        <f>SUM('【方向別】自動車交通量(2)'!E17,'【方向別】自動車交通量(6)'!E17,'【方向別】自動車交通量(10)'!E17)</f>
        <v>4</v>
      </c>
      <c r="F17" s="102">
        <f>SUM('【方向別】自動車交通量(2)'!F17,'【方向別】自動車交通量(6)'!F17,'【方向別】自動車交通量(10)'!F17)</f>
        <v>1</v>
      </c>
      <c r="G17" s="102">
        <f>SUM('【方向別】自動車交通量(2)'!G17,'【方向別】自動車交通量(6)'!G17,'【方向別】自動車交通量(10)'!G17)</f>
        <v>0</v>
      </c>
      <c r="H17" s="102">
        <f t="shared" si="0"/>
        <v>21</v>
      </c>
      <c r="I17" s="102">
        <f t="shared" si="1"/>
        <v>1</v>
      </c>
      <c r="J17" s="102">
        <f t="shared" si="2"/>
        <v>22</v>
      </c>
      <c r="K17" s="101">
        <f t="shared" si="3"/>
        <v>4.5</v>
      </c>
      <c r="L17" s="100">
        <f t="shared" si="4"/>
        <v>1.9</v>
      </c>
    </row>
    <row r="18" spans="2:12" ht="14.45" customHeight="1">
      <c r="B18" s="105" t="s">
        <v>226</v>
      </c>
      <c r="C18" s="104"/>
      <c r="D18" s="103">
        <f>SUM('【方向別】自動車交通量(2)'!D18,'【方向別】自動車交通量(6)'!D18,'【方向別】自動車交通量(10)'!D18)</f>
        <v>16</v>
      </c>
      <c r="E18" s="102">
        <f>SUM('【方向別】自動車交通量(2)'!E18,'【方向別】自動車交通量(6)'!E18,'【方向別】自動車交通量(10)'!E18)</f>
        <v>1</v>
      </c>
      <c r="F18" s="102">
        <f>SUM('【方向別】自動車交通量(2)'!F18,'【方向別】自動車交通量(6)'!F18,'【方向別】自動車交通量(10)'!F18)</f>
        <v>1</v>
      </c>
      <c r="G18" s="102">
        <f>SUM('【方向別】自動車交通量(2)'!G18,'【方向別】自動車交通量(6)'!G18,'【方向別】自動車交通量(10)'!G18)</f>
        <v>0</v>
      </c>
      <c r="H18" s="102">
        <f t="shared" si="0"/>
        <v>17</v>
      </c>
      <c r="I18" s="102">
        <f t="shared" si="1"/>
        <v>1</v>
      </c>
      <c r="J18" s="102">
        <f t="shared" si="2"/>
        <v>18</v>
      </c>
      <c r="K18" s="101">
        <f t="shared" si="3"/>
        <v>5.6</v>
      </c>
      <c r="L18" s="100">
        <f t="shared" si="4"/>
        <v>1.5</v>
      </c>
    </row>
    <row r="19" spans="2:12" ht="14.45" customHeight="1">
      <c r="B19" s="105" t="s">
        <v>225</v>
      </c>
      <c r="C19" s="104"/>
      <c r="D19" s="103">
        <f>SUM('【方向別】自動車交通量(2)'!D19,'【方向別】自動車交通量(6)'!D19,'【方向別】自動車交通量(10)'!D19)</f>
        <v>10</v>
      </c>
      <c r="E19" s="102">
        <f>SUM('【方向別】自動車交通量(2)'!E19,'【方向別】自動車交通量(6)'!E19,'【方向別】自動車交通量(10)'!E19)</f>
        <v>4</v>
      </c>
      <c r="F19" s="102">
        <f>SUM('【方向別】自動車交通量(2)'!F19,'【方向別】自動車交通量(6)'!F19,'【方向別】自動車交通量(10)'!F19)</f>
        <v>0</v>
      </c>
      <c r="G19" s="102">
        <f>SUM('【方向別】自動車交通量(2)'!G19,'【方向別】自動車交通量(6)'!G19,'【方向別】自動車交通量(10)'!G19)</f>
        <v>0</v>
      </c>
      <c r="H19" s="102">
        <f t="shared" si="0"/>
        <v>14</v>
      </c>
      <c r="I19" s="102">
        <f t="shared" si="1"/>
        <v>0</v>
      </c>
      <c r="J19" s="102">
        <f t="shared" si="2"/>
        <v>14</v>
      </c>
      <c r="K19" s="101">
        <f t="shared" si="3"/>
        <v>0</v>
      </c>
      <c r="L19" s="100">
        <f t="shared" si="4"/>
        <v>1.2</v>
      </c>
    </row>
    <row r="20" spans="2:12" ht="14.45" customHeight="1">
      <c r="B20" s="105" t="s">
        <v>224</v>
      </c>
      <c r="C20" s="104"/>
      <c r="D20" s="103">
        <f>SUM('【方向別】自動車交通量(2)'!D20,'【方向別】自動車交通量(6)'!D20,'【方向別】自動車交通量(10)'!D20)</f>
        <v>23</v>
      </c>
      <c r="E20" s="102">
        <f>SUM('【方向別】自動車交通量(2)'!E20,'【方向別】自動車交通量(6)'!E20,'【方向別】自動車交通量(10)'!E20)</f>
        <v>2</v>
      </c>
      <c r="F20" s="102">
        <f>SUM('【方向別】自動車交通量(2)'!F20,'【方向別】自動車交通量(6)'!F20,'【方向別】自動車交通量(10)'!F20)</f>
        <v>1</v>
      </c>
      <c r="G20" s="102">
        <f>SUM('【方向別】自動車交通量(2)'!G20,'【方向別】自動車交通量(6)'!G20,'【方向別】自動車交通量(10)'!G20)</f>
        <v>0</v>
      </c>
      <c r="H20" s="102">
        <f t="shared" si="0"/>
        <v>25</v>
      </c>
      <c r="I20" s="102">
        <f t="shared" si="1"/>
        <v>1</v>
      </c>
      <c r="J20" s="102">
        <f t="shared" si="2"/>
        <v>26</v>
      </c>
      <c r="K20" s="101">
        <f t="shared" si="3"/>
        <v>3.8</v>
      </c>
      <c r="L20" s="100">
        <f t="shared" si="4"/>
        <v>2.2000000000000002</v>
      </c>
    </row>
    <row r="21" spans="2:12" ht="14.45" customHeight="1">
      <c r="B21" s="99" t="s">
        <v>223</v>
      </c>
      <c r="C21" s="98"/>
      <c r="D21" s="97">
        <f>SUM('【方向別】自動車交通量(2)'!D21,'【方向別】自動車交通量(6)'!D21,'【方向別】自動車交通量(10)'!D21)</f>
        <v>28</v>
      </c>
      <c r="E21" s="96">
        <f>SUM('【方向別】自動車交通量(2)'!E21,'【方向別】自動車交通量(6)'!E21,'【方向別】自動車交通量(10)'!E21)</f>
        <v>1</v>
      </c>
      <c r="F21" s="96">
        <f>SUM('【方向別】自動車交通量(2)'!F21,'【方向別】自動車交通量(6)'!F21,'【方向別】自動車交通量(10)'!F21)</f>
        <v>0</v>
      </c>
      <c r="G21" s="96">
        <f>SUM('【方向別】自動車交通量(2)'!G21,'【方向別】自動車交通量(6)'!G21,'【方向別】自動車交通量(10)'!G21)</f>
        <v>0</v>
      </c>
      <c r="H21" s="96">
        <f t="shared" si="0"/>
        <v>29</v>
      </c>
      <c r="I21" s="96">
        <f t="shared" si="1"/>
        <v>0</v>
      </c>
      <c r="J21" s="96">
        <f t="shared" si="2"/>
        <v>29</v>
      </c>
      <c r="K21" s="95">
        <f t="shared" si="3"/>
        <v>0</v>
      </c>
      <c r="L21" s="94">
        <f t="shared" si="4"/>
        <v>2.5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107</v>
      </c>
      <c r="E22" s="90">
        <f t="shared" si="5"/>
        <v>14</v>
      </c>
      <c r="F22" s="90">
        <f t="shared" si="5"/>
        <v>3</v>
      </c>
      <c r="G22" s="90">
        <f t="shared" si="5"/>
        <v>0</v>
      </c>
      <c r="H22" s="90">
        <f t="shared" si="5"/>
        <v>121</v>
      </c>
      <c r="I22" s="90">
        <f t="shared" si="5"/>
        <v>3</v>
      </c>
      <c r="J22" s="90">
        <f t="shared" si="5"/>
        <v>124</v>
      </c>
      <c r="K22" s="89">
        <f t="shared" si="3"/>
        <v>2.4</v>
      </c>
      <c r="L22" s="88">
        <f t="shared" si="4"/>
        <v>10.6</v>
      </c>
    </row>
    <row r="23" spans="2:12" ht="14.45" customHeight="1" thickTop="1">
      <c r="B23" s="111" t="s">
        <v>102</v>
      </c>
      <c r="C23" s="110"/>
      <c r="D23" s="109">
        <f>SUM('【方向別】自動車交通量(2)'!D23,'【方向別】自動車交通量(6)'!D23,'【方向別】自動車交通量(10)'!D23)</f>
        <v>14</v>
      </c>
      <c r="E23" s="108">
        <f>SUM('【方向別】自動車交通量(2)'!E23,'【方向別】自動車交通量(6)'!E23,'【方向別】自動車交通量(10)'!E23)</f>
        <v>2</v>
      </c>
      <c r="F23" s="108">
        <f>SUM('【方向別】自動車交通量(2)'!F23,'【方向別】自動車交通量(6)'!F23,'【方向別】自動車交通量(10)'!F23)</f>
        <v>1</v>
      </c>
      <c r="G23" s="108">
        <f>SUM('【方向別】自動車交通量(2)'!G23,'【方向別】自動車交通量(6)'!G23,'【方向別】自動車交通量(10)'!G23)</f>
        <v>0</v>
      </c>
      <c r="H23" s="108">
        <f t="shared" ref="H23:H28" si="6">SUM(D23:E23)</f>
        <v>16</v>
      </c>
      <c r="I23" s="108">
        <f t="shared" ref="I23:I28" si="7">SUM(F23:G23)</f>
        <v>1</v>
      </c>
      <c r="J23" s="108">
        <f t="shared" ref="J23:J28" si="8">SUM(H23:I23)</f>
        <v>17</v>
      </c>
      <c r="K23" s="107">
        <f t="shared" si="3"/>
        <v>5.9</v>
      </c>
      <c r="L23" s="106">
        <f t="shared" si="4"/>
        <v>1.4</v>
      </c>
    </row>
    <row r="24" spans="2:12" ht="14.45" customHeight="1">
      <c r="B24" s="105" t="s">
        <v>101</v>
      </c>
      <c r="C24" s="104"/>
      <c r="D24" s="103">
        <f>SUM('【方向別】自動車交通量(2)'!D24,'【方向別】自動車交通量(6)'!D24,'【方向別】自動車交通量(10)'!D24)</f>
        <v>15</v>
      </c>
      <c r="E24" s="102">
        <f>SUM('【方向別】自動車交通量(2)'!E24,'【方向別】自動車交通量(6)'!E24,'【方向別】自動車交通量(10)'!E24)</f>
        <v>0</v>
      </c>
      <c r="F24" s="102">
        <f>SUM('【方向別】自動車交通量(2)'!F24,'【方向別】自動車交通量(6)'!F24,'【方向別】自動車交通量(10)'!F24)</f>
        <v>1</v>
      </c>
      <c r="G24" s="102">
        <f>SUM('【方向別】自動車交通量(2)'!G24,'【方向別】自動車交通量(6)'!G24,'【方向別】自動車交通量(10)'!G24)</f>
        <v>0</v>
      </c>
      <c r="H24" s="102">
        <f t="shared" si="6"/>
        <v>15</v>
      </c>
      <c r="I24" s="102">
        <f t="shared" si="7"/>
        <v>1</v>
      </c>
      <c r="J24" s="102">
        <f t="shared" si="8"/>
        <v>16</v>
      </c>
      <c r="K24" s="101">
        <f t="shared" si="3"/>
        <v>6.3</v>
      </c>
      <c r="L24" s="100">
        <f t="shared" si="4"/>
        <v>1.4</v>
      </c>
    </row>
    <row r="25" spans="2:12" ht="14.45" customHeight="1">
      <c r="B25" s="105" t="s">
        <v>100</v>
      </c>
      <c r="C25" s="104"/>
      <c r="D25" s="103">
        <f>SUM('【方向別】自動車交通量(2)'!D25,'【方向別】自動車交通量(6)'!D25,'【方向別】自動車交通量(10)'!D25)</f>
        <v>19</v>
      </c>
      <c r="E25" s="102">
        <f>SUM('【方向別】自動車交通量(2)'!E25,'【方向別】自動車交通量(6)'!E25,'【方向別】自動車交通量(10)'!E25)</f>
        <v>6</v>
      </c>
      <c r="F25" s="102">
        <f>SUM('【方向別】自動車交通量(2)'!F25,'【方向別】自動車交通量(6)'!F25,'【方向別】自動車交通量(10)'!F25)</f>
        <v>2</v>
      </c>
      <c r="G25" s="102">
        <f>SUM('【方向別】自動車交通量(2)'!G25,'【方向別】自動車交通量(6)'!G25,'【方向別】自動車交通量(10)'!G25)</f>
        <v>0</v>
      </c>
      <c r="H25" s="102">
        <f t="shared" si="6"/>
        <v>25</v>
      </c>
      <c r="I25" s="102">
        <f t="shared" si="7"/>
        <v>2</v>
      </c>
      <c r="J25" s="102">
        <f t="shared" si="8"/>
        <v>27</v>
      </c>
      <c r="K25" s="101">
        <f t="shared" si="3"/>
        <v>7.4</v>
      </c>
      <c r="L25" s="100">
        <f t="shared" si="4"/>
        <v>2.2999999999999998</v>
      </c>
    </row>
    <row r="26" spans="2:12" ht="14.45" customHeight="1">
      <c r="B26" s="105" t="s">
        <v>99</v>
      </c>
      <c r="C26" s="104"/>
      <c r="D26" s="103">
        <f>SUM('【方向別】自動車交通量(2)'!D26,'【方向別】自動車交通量(6)'!D26,'【方向別】自動車交通量(10)'!D26)</f>
        <v>14</v>
      </c>
      <c r="E26" s="102">
        <f>SUM('【方向別】自動車交通量(2)'!E26,'【方向別】自動車交通量(6)'!E26,'【方向別】自動車交通量(10)'!E26)</f>
        <v>0</v>
      </c>
      <c r="F26" s="102">
        <f>SUM('【方向別】自動車交通量(2)'!F26,'【方向別】自動車交通量(6)'!F26,'【方向別】自動車交通量(10)'!F26)</f>
        <v>2</v>
      </c>
      <c r="G26" s="102">
        <f>SUM('【方向別】自動車交通量(2)'!G26,'【方向別】自動車交通量(6)'!G26,'【方向別】自動車交通量(10)'!G26)</f>
        <v>0</v>
      </c>
      <c r="H26" s="102">
        <f t="shared" si="6"/>
        <v>14</v>
      </c>
      <c r="I26" s="102">
        <f t="shared" si="7"/>
        <v>2</v>
      </c>
      <c r="J26" s="102">
        <f t="shared" si="8"/>
        <v>16</v>
      </c>
      <c r="K26" s="101">
        <f t="shared" si="3"/>
        <v>12.5</v>
      </c>
      <c r="L26" s="100">
        <f t="shared" si="4"/>
        <v>1.4</v>
      </c>
    </row>
    <row r="27" spans="2:12" ht="14.45" customHeight="1">
      <c r="B27" s="105" t="s">
        <v>98</v>
      </c>
      <c r="C27" s="104"/>
      <c r="D27" s="103">
        <f>SUM('【方向別】自動車交通量(2)'!D27,'【方向別】自動車交通量(6)'!D27,'【方向別】自動車交通量(10)'!D27)</f>
        <v>19</v>
      </c>
      <c r="E27" s="102">
        <f>SUM('【方向別】自動車交通量(2)'!E27,'【方向別】自動車交通量(6)'!E27,'【方向別】自動車交通量(10)'!E27)</f>
        <v>3</v>
      </c>
      <c r="F27" s="102">
        <f>SUM('【方向別】自動車交通量(2)'!F27,'【方向別】自動車交通量(6)'!F27,'【方向別】自動車交通量(10)'!F27)</f>
        <v>1</v>
      </c>
      <c r="G27" s="102">
        <f>SUM('【方向別】自動車交通量(2)'!G27,'【方向別】自動車交通量(6)'!G27,'【方向別】自動車交通量(10)'!G27)</f>
        <v>1</v>
      </c>
      <c r="H27" s="102">
        <f t="shared" si="6"/>
        <v>22</v>
      </c>
      <c r="I27" s="102">
        <f t="shared" si="7"/>
        <v>2</v>
      </c>
      <c r="J27" s="102">
        <f t="shared" si="8"/>
        <v>24</v>
      </c>
      <c r="K27" s="101">
        <f t="shared" si="3"/>
        <v>8.3000000000000007</v>
      </c>
      <c r="L27" s="100">
        <f t="shared" si="4"/>
        <v>2</v>
      </c>
    </row>
    <row r="28" spans="2:12" ht="14.45" customHeight="1">
      <c r="B28" s="99" t="s">
        <v>222</v>
      </c>
      <c r="C28" s="98"/>
      <c r="D28" s="97">
        <f>SUM('【方向別】自動車交通量(2)'!D28,'【方向別】自動車交通量(6)'!D28,'【方向別】自動車交通量(10)'!D28)</f>
        <v>20</v>
      </c>
      <c r="E28" s="96">
        <f>SUM('【方向別】自動車交通量(2)'!E28,'【方向別】自動車交通量(6)'!E28,'【方向別】自動車交通量(10)'!E28)</f>
        <v>4</v>
      </c>
      <c r="F28" s="96">
        <f>SUM('【方向別】自動車交通量(2)'!F28,'【方向別】自動車交通量(6)'!F28,'【方向別】自動車交通量(10)'!F28)</f>
        <v>1</v>
      </c>
      <c r="G28" s="96">
        <f>SUM('【方向別】自動車交通量(2)'!G28,'【方向別】自動車交通量(6)'!G28,'【方向別】自動車交通量(10)'!G28)</f>
        <v>0</v>
      </c>
      <c r="H28" s="96">
        <f t="shared" si="6"/>
        <v>24</v>
      </c>
      <c r="I28" s="96">
        <f t="shared" si="7"/>
        <v>1</v>
      </c>
      <c r="J28" s="96">
        <f t="shared" si="8"/>
        <v>25</v>
      </c>
      <c r="K28" s="95">
        <f t="shared" si="3"/>
        <v>4</v>
      </c>
      <c r="L28" s="94">
        <f t="shared" si="4"/>
        <v>2.1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101</v>
      </c>
      <c r="E29" s="90">
        <f t="shared" si="9"/>
        <v>15</v>
      </c>
      <c r="F29" s="90">
        <f t="shared" si="9"/>
        <v>8</v>
      </c>
      <c r="G29" s="90">
        <f t="shared" si="9"/>
        <v>1</v>
      </c>
      <c r="H29" s="90">
        <f t="shared" si="9"/>
        <v>116</v>
      </c>
      <c r="I29" s="90">
        <f t="shared" si="9"/>
        <v>9</v>
      </c>
      <c r="J29" s="90">
        <f t="shared" si="9"/>
        <v>125</v>
      </c>
      <c r="K29" s="89">
        <f t="shared" si="3"/>
        <v>7.2</v>
      </c>
      <c r="L29" s="88">
        <f t="shared" si="4"/>
        <v>10.6</v>
      </c>
    </row>
    <row r="30" spans="2:12" ht="14.45" customHeight="1" thickTop="1">
      <c r="B30" s="119" t="s">
        <v>221</v>
      </c>
      <c r="C30" s="118"/>
      <c r="D30" s="85">
        <f>SUM('【方向別】自動車交通量(2)'!D30,'【方向別】自動車交通量(6)'!D30,'【方向別】自動車交通量(10)'!D30)</f>
        <v>61</v>
      </c>
      <c r="E30" s="84">
        <f>SUM('【方向別】自動車交通量(2)'!E30,'【方向別】自動車交通量(6)'!E30,'【方向別】自動車交通量(10)'!E30)</f>
        <v>17</v>
      </c>
      <c r="F30" s="84">
        <f>SUM('【方向別】自動車交通量(2)'!F30,'【方向別】自動車交通量(6)'!F30,'【方向別】自動車交通量(10)'!F30)</f>
        <v>9</v>
      </c>
      <c r="G30" s="84">
        <f>SUM('【方向別】自動車交通量(2)'!G30,'【方向別】自動車交通量(6)'!G30,'【方向別】自動車交通量(10)'!G30)</f>
        <v>1</v>
      </c>
      <c r="H30" s="84">
        <f t="shared" ref="H30:H43" si="10">SUM(D30:E30)</f>
        <v>78</v>
      </c>
      <c r="I30" s="84">
        <f t="shared" ref="I30:I43" si="11">SUM(F30:G30)</f>
        <v>10</v>
      </c>
      <c r="J30" s="84">
        <f t="shared" ref="J30:J43" si="12">SUM(H30:I30)</f>
        <v>88</v>
      </c>
      <c r="K30" s="83">
        <f t="shared" si="3"/>
        <v>11.4</v>
      </c>
      <c r="L30" s="82">
        <f t="shared" si="4"/>
        <v>7.5</v>
      </c>
    </row>
    <row r="31" spans="2:12" ht="14.45" customHeight="1">
      <c r="B31" s="117" t="s">
        <v>220</v>
      </c>
      <c r="C31" s="116"/>
      <c r="D31" s="115">
        <f>SUM('【方向別】自動車交通量(2)'!D31,'【方向別】自動車交通量(6)'!D31,'【方向別】自動車交通量(10)'!D31)</f>
        <v>57</v>
      </c>
      <c r="E31" s="114">
        <f>SUM('【方向別】自動車交通量(2)'!E31,'【方向別】自動車交通量(6)'!E31,'【方向別】自動車交通量(10)'!E31)</f>
        <v>18</v>
      </c>
      <c r="F31" s="114">
        <f>SUM('【方向別】自動車交通量(2)'!F31,'【方向別】自動車交通量(6)'!F31,'【方向別】自動車交通量(10)'!F31)</f>
        <v>5</v>
      </c>
      <c r="G31" s="114">
        <f>SUM('【方向別】自動車交通量(2)'!G31,'【方向別】自動車交通量(6)'!G31,'【方向別】自動車交通量(10)'!G31)</f>
        <v>0</v>
      </c>
      <c r="H31" s="114">
        <f t="shared" si="10"/>
        <v>75</v>
      </c>
      <c r="I31" s="114">
        <f t="shared" si="11"/>
        <v>5</v>
      </c>
      <c r="J31" s="114">
        <f t="shared" si="12"/>
        <v>80</v>
      </c>
      <c r="K31" s="113">
        <f t="shared" si="3"/>
        <v>6.3</v>
      </c>
      <c r="L31" s="112">
        <f t="shared" si="4"/>
        <v>6.8</v>
      </c>
    </row>
    <row r="32" spans="2:12" ht="14.45" customHeight="1">
      <c r="B32" s="117" t="s">
        <v>219</v>
      </c>
      <c r="C32" s="116"/>
      <c r="D32" s="115">
        <f>SUM('【方向別】自動車交通量(2)'!D32,'【方向別】自動車交通量(6)'!D32,'【方向別】自動車交通量(10)'!D32)</f>
        <v>48</v>
      </c>
      <c r="E32" s="114">
        <f>SUM('【方向別】自動車交通量(2)'!E32,'【方向別】自動車交通量(6)'!E32,'【方向別】自動車交通量(10)'!E32)</f>
        <v>18</v>
      </c>
      <c r="F32" s="114">
        <f>SUM('【方向別】自動車交通量(2)'!F32,'【方向別】自動車交通量(6)'!F32,'【方向別】自動車交通量(10)'!F32)</f>
        <v>4</v>
      </c>
      <c r="G32" s="114">
        <f>SUM('【方向別】自動車交通量(2)'!G32,'【方向別】自動車交通量(6)'!G32,'【方向別】自動車交通量(10)'!G32)</f>
        <v>0</v>
      </c>
      <c r="H32" s="114">
        <f t="shared" si="10"/>
        <v>66</v>
      </c>
      <c r="I32" s="114">
        <f t="shared" si="11"/>
        <v>4</v>
      </c>
      <c r="J32" s="114">
        <f t="shared" si="12"/>
        <v>70</v>
      </c>
      <c r="K32" s="113">
        <f t="shared" si="3"/>
        <v>5.7</v>
      </c>
      <c r="L32" s="112">
        <f t="shared" si="4"/>
        <v>6</v>
      </c>
    </row>
    <row r="33" spans="2:12" ht="14.45" customHeight="1">
      <c r="B33" s="117" t="s">
        <v>218</v>
      </c>
      <c r="C33" s="116"/>
      <c r="D33" s="115">
        <f>SUM('【方向別】自動車交通量(2)'!D33,'【方向別】自動車交通量(6)'!D33,'【方向別】自動車交通量(10)'!D33)</f>
        <v>59</v>
      </c>
      <c r="E33" s="114">
        <f>SUM('【方向別】自動車交通量(2)'!E33,'【方向別】自動車交通量(6)'!E33,'【方向別】自動車交通量(10)'!E33)</f>
        <v>19</v>
      </c>
      <c r="F33" s="114">
        <f>SUM('【方向別】自動車交通量(2)'!F33,'【方向別】自動車交通量(6)'!F33,'【方向別】自動車交通量(10)'!F33)</f>
        <v>4</v>
      </c>
      <c r="G33" s="114">
        <f>SUM('【方向別】自動車交通量(2)'!G33,'【方向別】自動車交通量(6)'!G33,'【方向別】自動車交通量(10)'!G33)</f>
        <v>1</v>
      </c>
      <c r="H33" s="114">
        <f t="shared" si="10"/>
        <v>78</v>
      </c>
      <c r="I33" s="114">
        <f t="shared" si="11"/>
        <v>5</v>
      </c>
      <c r="J33" s="114">
        <f t="shared" si="12"/>
        <v>83</v>
      </c>
      <c r="K33" s="113">
        <f t="shared" si="3"/>
        <v>6</v>
      </c>
      <c r="L33" s="112">
        <f t="shared" si="4"/>
        <v>7.1</v>
      </c>
    </row>
    <row r="34" spans="2:12" ht="14.45" customHeight="1">
      <c r="B34" s="117" t="s">
        <v>217</v>
      </c>
      <c r="C34" s="116"/>
      <c r="D34" s="115">
        <f>SUM('【方向別】自動車交通量(2)'!D34,'【方向別】自動車交通量(6)'!D34,'【方向別】自動車交通量(10)'!D34)</f>
        <v>70</v>
      </c>
      <c r="E34" s="114">
        <f>SUM('【方向別】自動車交通量(2)'!E34,'【方向別】自動車交通量(6)'!E34,'【方向別】自動車交通量(10)'!E34)</f>
        <v>21</v>
      </c>
      <c r="F34" s="114">
        <f>SUM('【方向別】自動車交通量(2)'!F34,'【方向別】自動車交通量(6)'!F34,'【方向別】自動車交通量(10)'!F34)</f>
        <v>8</v>
      </c>
      <c r="G34" s="114">
        <f>SUM('【方向別】自動車交通量(2)'!G34,'【方向別】自動車交通量(6)'!G34,'【方向別】自動車交通量(10)'!G34)</f>
        <v>0</v>
      </c>
      <c r="H34" s="114">
        <f t="shared" si="10"/>
        <v>91</v>
      </c>
      <c r="I34" s="114">
        <f t="shared" si="11"/>
        <v>8</v>
      </c>
      <c r="J34" s="114">
        <f t="shared" si="12"/>
        <v>99</v>
      </c>
      <c r="K34" s="113">
        <f t="shared" si="3"/>
        <v>8.1</v>
      </c>
      <c r="L34" s="112">
        <f t="shared" si="4"/>
        <v>8.4</v>
      </c>
    </row>
    <row r="35" spans="2:12" ht="14.45" customHeight="1">
      <c r="B35" s="117" t="s">
        <v>216</v>
      </c>
      <c r="C35" s="116"/>
      <c r="D35" s="115">
        <f>SUM('【方向別】自動車交通量(2)'!D35,'【方向別】自動車交通量(6)'!D35,'【方向別】自動車交通量(10)'!D35)</f>
        <v>72</v>
      </c>
      <c r="E35" s="114">
        <f>SUM('【方向別】自動車交通量(2)'!E35,'【方向別】自動車交通量(6)'!E35,'【方向別】自動車交通量(10)'!E35)</f>
        <v>18</v>
      </c>
      <c r="F35" s="114">
        <f>SUM('【方向別】自動車交通量(2)'!F35,'【方向別】自動車交通量(6)'!F35,'【方向別】自動車交通量(10)'!F35)</f>
        <v>3</v>
      </c>
      <c r="G35" s="114">
        <f>SUM('【方向別】自動車交通量(2)'!G35,'【方向別】自動車交通量(6)'!G35,'【方向別】自動車交通量(10)'!G35)</f>
        <v>0</v>
      </c>
      <c r="H35" s="114">
        <f t="shared" si="10"/>
        <v>90</v>
      </c>
      <c r="I35" s="114">
        <f t="shared" si="11"/>
        <v>3</v>
      </c>
      <c r="J35" s="114">
        <f t="shared" si="12"/>
        <v>93</v>
      </c>
      <c r="K35" s="113">
        <f t="shared" si="3"/>
        <v>3.2</v>
      </c>
      <c r="L35" s="112">
        <f t="shared" si="4"/>
        <v>7.9</v>
      </c>
    </row>
    <row r="36" spans="2:12" ht="14.45" customHeight="1">
      <c r="B36" s="117" t="s">
        <v>215</v>
      </c>
      <c r="C36" s="116"/>
      <c r="D36" s="115">
        <f>SUM('【方向別】自動車交通量(2)'!D36,'【方向別】自動車交通量(6)'!D36,'【方向別】自動車交通量(10)'!D36)</f>
        <v>82</v>
      </c>
      <c r="E36" s="114">
        <f>SUM('【方向別】自動車交通量(2)'!E36,'【方向別】自動車交通量(6)'!E36,'【方向別】自動車交通量(10)'!E36)</f>
        <v>21</v>
      </c>
      <c r="F36" s="114">
        <f>SUM('【方向別】自動車交通量(2)'!F36,'【方向別】自動車交通量(6)'!F36,'【方向別】自動車交通量(10)'!F36)</f>
        <v>2</v>
      </c>
      <c r="G36" s="114">
        <f>SUM('【方向別】自動車交通量(2)'!G36,'【方向別】自動車交通量(6)'!G36,'【方向別】自動車交通量(10)'!G36)</f>
        <v>0</v>
      </c>
      <c r="H36" s="114">
        <f t="shared" si="10"/>
        <v>103</v>
      </c>
      <c r="I36" s="114">
        <f t="shared" si="11"/>
        <v>2</v>
      </c>
      <c r="J36" s="114">
        <f t="shared" si="12"/>
        <v>105</v>
      </c>
      <c r="K36" s="113">
        <f t="shared" si="3"/>
        <v>1.9</v>
      </c>
      <c r="L36" s="112">
        <f t="shared" si="4"/>
        <v>8.9</v>
      </c>
    </row>
    <row r="37" spans="2:12" ht="14.45" customHeight="1">
      <c r="B37" s="117" t="s">
        <v>214</v>
      </c>
      <c r="C37" s="116"/>
      <c r="D37" s="115">
        <f>SUM('【方向別】自動車交通量(2)'!D37,'【方向別】自動車交通量(6)'!D37,'【方向別】自動車交通量(10)'!D37)</f>
        <v>76</v>
      </c>
      <c r="E37" s="114">
        <f>SUM('【方向別】自動車交通量(2)'!E37,'【方向別】自動車交通量(6)'!E37,'【方向別】自動車交通量(10)'!E37)</f>
        <v>25</v>
      </c>
      <c r="F37" s="114">
        <f>SUM('【方向別】自動車交通量(2)'!F37,'【方向別】自動車交通量(6)'!F37,'【方向別】自動車交通量(10)'!F37)</f>
        <v>3</v>
      </c>
      <c r="G37" s="114">
        <f>SUM('【方向別】自動車交通量(2)'!G37,'【方向別】自動車交通量(6)'!G37,'【方向別】自動車交通量(10)'!G37)</f>
        <v>0</v>
      </c>
      <c r="H37" s="114">
        <f t="shared" si="10"/>
        <v>101</v>
      </c>
      <c r="I37" s="114">
        <f t="shared" si="11"/>
        <v>3</v>
      </c>
      <c r="J37" s="114">
        <f t="shared" si="12"/>
        <v>104</v>
      </c>
      <c r="K37" s="113">
        <f t="shared" si="3"/>
        <v>2.9</v>
      </c>
      <c r="L37" s="112">
        <f t="shared" si="4"/>
        <v>8.9</v>
      </c>
    </row>
    <row r="38" spans="2:12" ht="14.45" customHeight="1">
      <c r="B38" s="111" t="s">
        <v>87</v>
      </c>
      <c r="C38" s="110"/>
      <c r="D38" s="109">
        <f>SUM('【方向別】自動車交通量(2)'!D38,'【方向別】自動車交通量(6)'!D38,'【方向別】自動車交通量(10)'!D38)</f>
        <v>9</v>
      </c>
      <c r="E38" s="108">
        <f>SUM('【方向別】自動車交通量(2)'!E38,'【方向別】自動車交通量(6)'!E38,'【方向別】自動車交通量(10)'!E38)</f>
        <v>2</v>
      </c>
      <c r="F38" s="108">
        <f>SUM('【方向別】自動車交通量(2)'!F38,'【方向別】自動車交通量(6)'!F38,'【方向別】自動車交通量(10)'!F38)</f>
        <v>0</v>
      </c>
      <c r="G38" s="108">
        <f>SUM('【方向別】自動車交通量(2)'!G38,'【方向別】自動車交通量(6)'!G38,'【方向別】自動車交通量(10)'!G38)</f>
        <v>0</v>
      </c>
      <c r="H38" s="108">
        <f t="shared" si="10"/>
        <v>11</v>
      </c>
      <c r="I38" s="108">
        <f t="shared" si="11"/>
        <v>0</v>
      </c>
      <c r="J38" s="108">
        <f t="shared" si="12"/>
        <v>11</v>
      </c>
      <c r="K38" s="107">
        <f t="shared" si="3"/>
        <v>0</v>
      </c>
      <c r="L38" s="106">
        <f t="shared" si="4"/>
        <v>0.9</v>
      </c>
    </row>
    <row r="39" spans="2:12" ht="14.45" customHeight="1">
      <c r="B39" s="105" t="s">
        <v>86</v>
      </c>
      <c r="C39" s="104"/>
      <c r="D39" s="103">
        <f>SUM('【方向別】自動車交通量(2)'!D39,'【方向別】自動車交通量(6)'!D39,'【方向別】自動車交通量(10)'!D39)</f>
        <v>8</v>
      </c>
      <c r="E39" s="102">
        <f>SUM('【方向別】自動車交通量(2)'!E39,'【方向別】自動車交通量(6)'!E39,'【方向別】自動車交通量(10)'!E39)</f>
        <v>3</v>
      </c>
      <c r="F39" s="102">
        <f>SUM('【方向別】自動車交通量(2)'!F39,'【方向別】自動車交通量(6)'!F39,'【方向別】自動車交通量(10)'!F39)</f>
        <v>0</v>
      </c>
      <c r="G39" s="102">
        <f>SUM('【方向別】自動車交通量(2)'!G39,'【方向別】自動車交通量(6)'!G39,'【方向別】自動車交通量(10)'!G39)</f>
        <v>0</v>
      </c>
      <c r="H39" s="102">
        <f t="shared" si="10"/>
        <v>11</v>
      </c>
      <c r="I39" s="102">
        <f t="shared" si="11"/>
        <v>0</v>
      </c>
      <c r="J39" s="102">
        <f t="shared" si="12"/>
        <v>11</v>
      </c>
      <c r="K39" s="101">
        <f t="shared" si="3"/>
        <v>0</v>
      </c>
      <c r="L39" s="100">
        <f t="shared" si="4"/>
        <v>0.9</v>
      </c>
    </row>
    <row r="40" spans="2:12" ht="14.45" customHeight="1">
      <c r="B40" s="105" t="s">
        <v>85</v>
      </c>
      <c r="C40" s="104"/>
      <c r="D40" s="103">
        <f>SUM('【方向別】自動車交通量(2)'!D40,'【方向別】自動車交通量(6)'!D40,'【方向別】自動車交通量(10)'!D40)</f>
        <v>13</v>
      </c>
      <c r="E40" s="102">
        <f>SUM('【方向別】自動車交通量(2)'!E40,'【方向別】自動車交通量(6)'!E40,'【方向別】自動車交通量(10)'!E40)</f>
        <v>4</v>
      </c>
      <c r="F40" s="102">
        <f>SUM('【方向別】自動車交通量(2)'!F40,'【方向別】自動車交通量(6)'!F40,'【方向別】自動車交通量(10)'!F40)</f>
        <v>1</v>
      </c>
      <c r="G40" s="102">
        <f>SUM('【方向別】自動車交通量(2)'!G40,'【方向別】自動車交通量(6)'!G40,'【方向別】自動車交通量(10)'!G40)</f>
        <v>0</v>
      </c>
      <c r="H40" s="102">
        <f t="shared" si="10"/>
        <v>17</v>
      </c>
      <c r="I40" s="102">
        <f t="shared" si="11"/>
        <v>1</v>
      </c>
      <c r="J40" s="102">
        <f t="shared" si="12"/>
        <v>18</v>
      </c>
      <c r="K40" s="101">
        <f t="shared" si="3"/>
        <v>5.6</v>
      </c>
      <c r="L40" s="100">
        <f t="shared" si="4"/>
        <v>1.5</v>
      </c>
    </row>
    <row r="41" spans="2:12" ht="14.45" customHeight="1">
      <c r="B41" s="105" t="s">
        <v>84</v>
      </c>
      <c r="C41" s="104"/>
      <c r="D41" s="103">
        <f>SUM('【方向別】自動車交通量(2)'!D41,'【方向別】自動車交通量(6)'!D41,'【方向別】自動車交通量(10)'!D41)</f>
        <v>23</v>
      </c>
      <c r="E41" s="102">
        <f>SUM('【方向別】自動車交通量(2)'!E41,'【方向別】自動車交通量(6)'!E41,'【方向別】自動車交通量(10)'!E41)</f>
        <v>2</v>
      </c>
      <c r="F41" s="102">
        <f>SUM('【方向別】自動車交通量(2)'!F41,'【方向別】自動車交通量(6)'!F41,'【方向別】自動車交通量(10)'!F41)</f>
        <v>0</v>
      </c>
      <c r="G41" s="102">
        <f>SUM('【方向別】自動車交通量(2)'!G41,'【方向別】自動車交通量(6)'!G41,'【方向別】自動車交通量(10)'!G41)</f>
        <v>0</v>
      </c>
      <c r="H41" s="102">
        <f t="shared" si="10"/>
        <v>25</v>
      </c>
      <c r="I41" s="102">
        <f t="shared" si="11"/>
        <v>0</v>
      </c>
      <c r="J41" s="102">
        <f t="shared" si="12"/>
        <v>25</v>
      </c>
      <c r="K41" s="101">
        <f t="shared" si="3"/>
        <v>0</v>
      </c>
      <c r="L41" s="100">
        <f t="shared" si="4"/>
        <v>2.1</v>
      </c>
    </row>
    <row r="42" spans="2:12" ht="14.45" customHeight="1">
      <c r="B42" s="105" t="s">
        <v>83</v>
      </c>
      <c r="C42" s="104"/>
      <c r="D42" s="103">
        <f>SUM('【方向別】自動車交通量(2)'!D42,'【方向別】自動車交通量(6)'!D42,'【方向別】自動車交通量(10)'!D42)</f>
        <v>21</v>
      </c>
      <c r="E42" s="102">
        <f>SUM('【方向別】自動車交通量(2)'!E42,'【方向別】自動車交通量(6)'!E42,'【方向別】自動車交通量(10)'!E42)</f>
        <v>5</v>
      </c>
      <c r="F42" s="102">
        <f>SUM('【方向別】自動車交通量(2)'!F42,'【方向別】自動車交通量(6)'!F42,'【方向別】自動車交通量(10)'!F42)</f>
        <v>2</v>
      </c>
      <c r="G42" s="102">
        <f>SUM('【方向別】自動車交通量(2)'!G42,'【方向別】自動車交通量(6)'!G42,'【方向別】自動車交通量(10)'!G42)</f>
        <v>0</v>
      </c>
      <c r="H42" s="102">
        <f t="shared" si="10"/>
        <v>26</v>
      </c>
      <c r="I42" s="102">
        <f t="shared" si="11"/>
        <v>2</v>
      </c>
      <c r="J42" s="102">
        <f t="shared" si="12"/>
        <v>28</v>
      </c>
      <c r="K42" s="101">
        <f t="shared" si="3"/>
        <v>7.1</v>
      </c>
      <c r="L42" s="100">
        <f t="shared" si="4"/>
        <v>2.4</v>
      </c>
    </row>
    <row r="43" spans="2:12" ht="14.45" customHeight="1">
      <c r="B43" s="99" t="s">
        <v>213</v>
      </c>
      <c r="C43" s="98"/>
      <c r="D43" s="97">
        <f>SUM('【方向別】自動車交通量(2)'!D43,'【方向別】自動車交通量(6)'!D43,'【方向別】自動車交通量(10)'!D43)</f>
        <v>16</v>
      </c>
      <c r="E43" s="96">
        <f>SUM('【方向別】自動車交通量(2)'!E43,'【方向別】自動車交通量(6)'!E43,'【方向別】自動車交通量(10)'!E43)</f>
        <v>0</v>
      </c>
      <c r="F43" s="96">
        <f>SUM('【方向別】自動車交通量(2)'!F43,'【方向別】自動車交通量(6)'!F43,'【方向別】自動車交通量(10)'!F43)</f>
        <v>0</v>
      </c>
      <c r="G43" s="96">
        <f>SUM('【方向別】自動車交通量(2)'!G43,'【方向別】自動車交通量(6)'!G43,'【方向別】自動車交通量(10)'!G43)</f>
        <v>0</v>
      </c>
      <c r="H43" s="96">
        <f t="shared" si="10"/>
        <v>16</v>
      </c>
      <c r="I43" s="96">
        <f t="shared" si="11"/>
        <v>0</v>
      </c>
      <c r="J43" s="96">
        <f t="shared" si="12"/>
        <v>16</v>
      </c>
      <c r="K43" s="95">
        <f t="shared" si="3"/>
        <v>0</v>
      </c>
      <c r="L43" s="94">
        <f t="shared" si="4"/>
        <v>1.4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90</v>
      </c>
      <c r="E44" s="90">
        <f t="shared" si="13"/>
        <v>16</v>
      </c>
      <c r="F44" s="90">
        <f t="shared" si="13"/>
        <v>3</v>
      </c>
      <c r="G44" s="90">
        <f t="shared" si="13"/>
        <v>0</v>
      </c>
      <c r="H44" s="90">
        <f t="shared" si="13"/>
        <v>106</v>
      </c>
      <c r="I44" s="90">
        <f t="shared" si="13"/>
        <v>3</v>
      </c>
      <c r="J44" s="90">
        <f t="shared" si="13"/>
        <v>109</v>
      </c>
      <c r="K44" s="89">
        <f t="shared" si="3"/>
        <v>2.8</v>
      </c>
      <c r="L44" s="88">
        <f t="shared" si="4"/>
        <v>9.3000000000000007</v>
      </c>
    </row>
    <row r="45" spans="2:12" ht="14.45" customHeight="1" thickTop="1">
      <c r="B45" s="111" t="s">
        <v>80</v>
      </c>
      <c r="C45" s="110"/>
      <c r="D45" s="109">
        <f>SUM('【方向別】自動車交通量(2)'!D45,'【方向別】自動車交通量(6)'!D45,'【方向別】自動車交通量(10)'!D45)</f>
        <v>20</v>
      </c>
      <c r="E45" s="108">
        <f>SUM('【方向別】自動車交通量(2)'!E45,'【方向別】自動車交通量(6)'!E45,'【方向別】自動車交通量(10)'!E45)</f>
        <v>2</v>
      </c>
      <c r="F45" s="108">
        <f>SUM('【方向別】自動車交通量(2)'!F45,'【方向別】自動車交通量(6)'!F45,'【方向別】自動車交通量(10)'!F45)</f>
        <v>1</v>
      </c>
      <c r="G45" s="108">
        <f>SUM('【方向別】自動車交通量(2)'!G45,'【方向別】自動車交通量(6)'!G45,'【方向別】自動車交通量(10)'!G45)</f>
        <v>0</v>
      </c>
      <c r="H45" s="108">
        <f t="shared" ref="H45:H50" si="14">SUM(D45:E45)</f>
        <v>22</v>
      </c>
      <c r="I45" s="108">
        <f t="shared" ref="I45:I50" si="15">SUM(F45:G45)</f>
        <v>1</v>
      </c>
      <c r="J45" s="108">
        <f t="shared" ref="J45:J50" si="16">SUM(H45:I45)</f>
        <v>23</v>
      </c>
      <c r="K45" s="107">
        <f t="shared" si="3"/>
        <v>4.3</v>
      </c>
      <c r="L45" s="106">
        <f t="shared" si="4"/>
        <v>2</v>
      </c>
    </row>
    <row r="46" spans="2:12" ht="14.45" customHeight="1">
      <c r="B46" s="105" t="s">
        <v>79</v>
      </c>
      <c r="C46" s="104"/>
      <c r="D46" s="103">
        <f>SUM('【方向別】自動車交通量(2)'!D46,'【方向別】自動車交通量(6)'!D46,'【方向別】自動車交通量(10)'!D46)</f>
        <v>11</v>
      </c>
      <c r="E46" s="102">
        <f>SUM('【方向別】自動車交通量(2)'!E46,'【方向別】自動車交通量(6)'!E46,'【方向別】自動車交通量(10)'!E46)</f>
        <v>2</v>
      </c>
      <c r="F46" s="102">
        <f>SUM('【方向別】自動車交通量(2)'!F46,'【方向別】自動車交通量(6)'!F46,'【方向別】自動車交通量(10)'!F46)</f>
        <v>0</v>
      </c>
      <c r="G46" s="102">
        <f>SUM('【方向別】自動車交通量(2)'!G46,'【方向別】自動車交通量(6)'!G46,'【方向別】自動車交通量(10)'!G46)</f>
        <v>0</v>
      </c>
      <c r="H46" s="102">
        <f t="shared" si="14"/>
        <v>13</v>
      </c>
      <c r="I46" s="102">
        <f t="shared" si="15"/>
        <v>0</v>
      </c>
      <c r="J46" s="102">
        <f t="shared" si="16"/>
        <v>13</v>
      </c>
      <c r="K46" s="101">
        <f t="shared" si="3"/>
        <v>0</v>
      </c>
      <c r="L46" s="100">
        <f t="shared" si="4"/>
        <v>1.1000000000000001</v>
      </c>
    </row>
    <row r="47" spans="2:12" ht="14.45" customHeight="1">
      <c r="B47" s="105" t="s">
        <v>78</v>
      </c>
      <c r="C47" s="104"/>
      <c r="D47" s="103">
        <f>SUM('【方向別】自動車交通量(2)'!D47,'【方向別】自動車交通量(6)'!D47,'【方向別】自動車交通量(10)'!D47)</f>
        <v>15</v>
      </c>
      <c r="E47" s="102">
        <f>SUM('【方向別】自動車交通量(2)'!E47,'【方向別】自動車交通量(6)'!E47,'【方向別】自動車交通量(10)'!E47)</f>
        <v>3</v>
      </c>
      <c r="F47" s="102">
        <f>SUM('【方向別】自動車交通量(2)'!F47,'【方向別】自動車交通量(6)'!F47,'【方向別】自動車交通量(10)'!F47)</f>
        <v>0</v>
      </c>
      <c r="G47" s="102">
        <f>SUM('【方向別】自動車交通量(2)'!G47,'【方向別】自動車交通量(6)'!G47,'【方向別】自動車交通量(10)'!G47)</f>
        <v>0</v>
      </c>
      <c r="H47" s="102">
        <f t="shared" si="14"/>
        <v>18</v>
      </c>
      <c r="I47" s="102">
        <f t="shared" si="15"/>
        <v>0</v>
      </c>
      <c r="J47" s="102">
        <f t="shared" si="16"/>
        <v>18</v>
      </c>
      <c r="K47" s="101">
        <f t="shared" si="3"/>
        <v>0</v>
      </c>
      <c r="L47" s="100">
        <f t="shared" si="4"/>
        <v>1.5</v>
      </c>
    </row>
    <row r="48" spans="2:12" ht="14.45" customHeight="1">
      <c r="B48" s="105" t="s">
        <v>77</v>
      </c>
      <c r="C48" s="104"/>
      <c r="D48" s="103">
        <f>SUM('【方向別】自動車交通量(2)'!D48,'【方向別】自動車交通量(6)'!D48,'【方向別】自動車交通量(10)'!D48)</f>
        <v>12</v>
      </c>
      <c r="E48" s="102">
        <f>SUM('【方向別】自動車交通量(2)'!E48,'【方向別】自動車交通量(6)'!E48,'【方向別】自動車交通量(10)'!E48)</f>
        <v>5</v>
      </c>
      <c r="F48" s="102">
        <f>SUM('【方向別】自動車交通量(2)'!F48,'【方向別】自動車交通量(6)'!F48,'【方向別】自動車交通量(10)'!F48)</f>
        <v>0</v>
      </c>
      <c r="G48" s="102">
        <f>SUM('【方向別】自動車交通量(2)'!G48,'【方向別】自動車交通量(6)'!G48,'【方向別】自動車交通量(10)'!G48)</f>
        <v>0</v>
      </c>
      <c r="H48" s="102">
        <f t="shared" si="14"/>
        <v>17</v>
      </c>
      <c r="I48" s="102">
        <f t="shared" si="15"/>
        <v>0</v>
      </c>
      <c r="J48" s="102">
        <f t="shared" si="16"/>
        <v>17</v>
      </c>
      <c r="K48" s="101">
        <f t="shared" si="3"/>
        <v>0</v>
      </c>
      <c r="L48" s="100">
        <f t="shared" si="4"/>
        <v>1.4</v>
      </c>
    </row>
    <row r="49" spans="2:13" ht="14.45" customHeight="1">
      <c r="B49" s="105" t="s">
        <v>76</v>
      </c>
      <c r="C49" s="104"/>
      <c r="D49" s="103">
        <f>SUM('【方向別】自動車交通量(2)'!D49,'【方向別】自動車交通量(6)'!D49,'【方向別】自動車交通量(10)'!D49)</f>
        <v>15</v>
      </c>
      <c r="E49" s="102">
        <f>SUM('【方向別】自動車交通量(2)'!E49,'【方向別】自動車交通量(6)'!E49,'【方向別】自動車交通量(10)'!E49)</f>
        <v>1</v>
      </c>
      <c r="F49" s="102">
        <f>SUM('【方向別】自動車交通量(2)'!F49,'【方向別】自動車交通量(6)'!F49,'【方向別】自動車交通量(10)'!F49)</f>
        <v>0</v>
      </c>
      <c r="G49" s="102">
        <f>SUM('【方向別】自動車交通量(2)'!G49,'【方向別】自動車交通量(6)'!G49,'【方向別】自動車交通量(10)'!G49)</f>
        <v>0</v>
      </c>
      <c r="H49" s="102">
        <f t="shared" si="14"/>
        <v>16</v>
      </c>
      <c r="I49" s="102">
        <f t="shared" si="15"/>
        <v>0</v>
      </c>
      <c r="J49" s="102">
        <f t="shared" si="16"/>
        <v>16</v>
      </c>
      <c r="K49" s="101">
        <f t="shared" si="3"/>
        <v>0</v>
      </c>
      <c r="L49" s="100">
        <f t="shared" si="4"/>
        <v>1.4</v>
      </c>
    </row>
    <row r="50" spans="2:13" ht="14.45" customHeight="1">
      <c r="B50" s="99" t="s">
        <v>212</v>
      </c>
      <c r="C50" s="98"/>
      <c r="D50" s="97">
        <f>SUM('【方向別】自動車交通量(2)'!D50,'【方向別】自動車交通量(6)'!D50,'【方向別】自動車交通量(10)'!D50)</f>
        <v>6</v>
      </c>
      <c r="E50" s="96">
        <f>SUM('【方向別】自動車交通量(2)'!E50,'【方向別】自動車交通量(6)'!E50,'【方向別】自動車交通量(10)'!E50)</f>
        <v>1</v>
      </c>
      <c r="F50" s="96">
        <f>SUM('【方向別】自動車交通量(2)'!F50,'【方向別】自動車交通量(6)'!F50,'【方向別】自動車交通量(10)'!F50)</f>
        <v>0</v>
      </c>
      <c r="G50" s="96">
        <f>SUM('【方向別】自動車交通量(2)'!G50,'【方向別】自動車交通量(6)'!G50,'【方向別】自動車交通量(10)'!G50)</f>
        <v>0</v>
      </c>
      <c r="H50" s="96">
        <f t="shared" si="14"/>
        <v>7</v>
      </c>
      <c r="I50" s="96">
        <f t="shared" si="15"/>
        <v>0</v>
      </c>
      <c r="J50" s="96">
        <f t="shared" si="16"/>
        <v>7</v>
      </c>
      <c r="K50" s="95">
        <f t="shared" si="3"/>
        <v>0</v>
      </c>
      <c r="L50" s="94">
        <f t="shared" si="4"/>
        <v>0.6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79</v>
      </c>
      <c r="E51" s="90">
        <f t="shared" si="17"/>
        <v>14</v>
      </c>
      <c r="F51" s="90">
        <f t="shared" si="17"/>
        <v>1</v>
      </c>
      <c r="G51" s="90">
        <f t="shared" si="17"/>
        <v>0</v>
      </c>
      <c r="H51" s="90">
        <f t="shared" si="17"/>
        <v>93</v>
      </c>
      <c r="I51" s="90">
        <f t="shared" si="17"/>
        <v>1</v>
      </c>
      <c r="J51" s="90">
        <f t="shared" si="17"/>
        <v>94</v>
      </c>
      <c r="K51" s="89">
        <f t="shared" si="3"/>
        <v>1.1000000000000001</v>
      </c>
      <c r="L51" s="88">
        <f t="shared" si="4"/>
        <v>8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902</v>
      </c>
      <c r="E52" s="84">
        <f t="shared" si="18"/>
        <v>216</v>
      </c>
      <c r="F52" s="84">
        <f t="shared" si="18"/>
        <v>53</v>
      </c>
      <c r="G52" s="84">
        <f t="shared" si="18"/>
        <v>3</v>
      </c>
      <c r="H52" s="84">
        <f t="shared" si="18"/>
        <v>1118</v>
      </c>
      <c r="I52" s="84">
        <f t="shared" si="18"/>
        <v>56</v>
      </c>
      <c r="J52" s="84">
        <f t="shared" si="18"/>
        <v>1174</v>
      </c>
      <c r="K52" s="83">
        <f t="shared" si="3"/>
        <v>4.8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5" sqref="M15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232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228</v>
      </c>
      <c r="C16" s="110"/>
      <c r="D16" s="109">
        <f>SUM('【断面別】自動車交通量(C断面流入)'!D16,'【断面別】自動車交通量(C断面流出）'!D16)</f>
        <v>26</v>
      </c>
      <c r="E16" s="108">
        <f>SUM('【断面別】自動車交通量(C断面流入)'!E16,'【断面別】自動車交通量(C断面流出）'!E16)</f>
        <v>2</v>
      </c>
      <c r="F16" s="108">
        <f>SUM('【断面別】自動車交通量(C断面流入)'!F16,'【断面別】自動車交通量(C断面流出）'!F16)</f>
        <v>1</v>
      </c>
      <c r="G16" s="108">
        <f>SUM('【断面別】自動車交通量(C断面流入)'!G16,'【断面別】自動車交通量(C断面流出）'!G16)</f>
        <v>0</v>
      </c>
      <c r="H16" s="108">
        <f t="shared" ref="H16:H21" si="0">SUM(D16:E16)</f>
        <v>28</v>
      </c>
      <c r="I16" s="108">
        <f t="shared" ref="I16:I21" si="1">SUM(F16:G16)</f>
        <v>1</v>
      </c>
      <c r="J16" s="108">
        <f t="shared" ref="J16:J21" si="2">SUM(H16:I16)</f>
        <v>29</v>
      </c>
      <c r="K16" s="107">
        <f t="shared" ref="K16:K52" si="3">IF(J16=0,0,ROUND(I16/J16*100,1))</f>
        <v>3.4</v>
      </c>
      <c r="L16" s="106">
        <f t="shared" ref="L16:L52" si="4">IF(J16=0,0,ROUND(J16/$J$52*100,1))</f>
        <v>1.4</v>
      </c>
    </row>
    <row r="17" spans="2:12" ht="14.45" customHeight="1">
      <c r="B17" s="105" t="s">
        <v>227</v>
      </c>
      <c r="C17" s="104"/>
      <c r="D17" s="103">
        <f>SUM('【断面別】自動車交通量(C断面流入)'!D17,'【断面別】自動車交通量(C断面流出）'!D17)</f>
        <v>29</v>
      </c>
      <c r="E17" s="102">
        <f>SUM('【断面別】自動車交通量(C断面流入)'!E17,'【断面別】自動車交通量(C断面流出）'!E17)</f>
        <v>7</v>
      </c>
      <c r="F17" s="102">
        <f>SUM('【断面別】自動車交通量(C断面流入)'!F17,'【断面別】自動車交通量(C断面流出）'!F17)</f>
        <v>1</v>
      </c>
      <c r="G17" s="102">
        <f>SUM('【断面別】自動車交通量(C断面流入)'!G17,'【断面別】自動車交通量(C断面流出）'!G17)</f>
        <v>0</v>
      </c>
      <c r="H17" s="102">
        <f t="shared" si="0"/>
        <v>36</v>
      </c>
      <c r="I17" s="102">
        <f t="shared" si="1"/>
        <v>1</v>
      </c>
      <c r="J17" s="102">
        <f t="shared" si="2"/>
        <v>37</v>
      </c>
      <c r="K17" s="101">
        <f t="shared" si="3"/>
        <v>2.7</v>
      </c>
      <c r="L17" s="100">
        <f t="shared" si="4"/>
        <v>1.8</v>
      </c>
    </row>
    <row r="18" spans="2:12" ht="14.45" customHeight="1">
      <c r="B18" s="105" t="s">
        <v>226</v>
      </c>
      <c r="C18" s="104"/>
      <c r="D18" s="103">
        <f>SUM('【断面別】自動車交通量(C断面流入)'!D18,'【断面別】自動車交通量(C断面流出）'!D18)</f>
        <v>33</v>
      </c>
      <c r="E18" s="102">
        <f>SUM('【断面別】自動車交通量(C断面流入)'!E18,'【断面別】自動車交通量(C断面流出）'!E18)</f>
        <v>1</v>
      </c>
      <c r="F18" s="102">
        <f>SUM('【断面別】自動車交通量(C断面流入)'!F18,'【断面別】自動車交通量(C断面流出）'!F18)</f>
        <v>1</v>
      </c>
      <c r="G18" s="102">
        <f>SUM('【断面別】自動車交通量(C断面流入)'!G18,'【断面別】自動車交通量(C断面流出）'!G18)</f>
        <v>1</v>
      </c>
      <c r="H18" s="102">
        <f t="shared" si="0"/>
        <v>34</v>
      </c>
      <c r="I18" s="102">
        <f t="shared" si="1"/>
        <v>2</v>
      </c>
      <c r="J18" s="102">
        <f t="shared" si="2"/>
        <v>36</v>
      </c>
      <c r="K18" s="101">
        <f t="shared" si="3"/>
        <v>5.6</v>
      </c>
      <c r="L18" s="100">
        <f t="shared" si="4"/>
        <v>1.7</v>
      </c>
    </row>
    <row r="19" spans="2:12" ht="14.45" customHeight="1">
      <c r="B19" s="105" t="s">
        <v>225</v>
      </c>
      <c r="C19" s="104"/>
      <c r="D19" s="103">
        <f>SUM('【断面別】自動車交通量(C断面流入)'!D19,'【断面別】自動車交通量(C断面流出）'!D19)</f>
        <v>24</v>
      </c>
      <c r="E19" s="102">
        <f>SUM('【断面別】自動車交通量(C断面流入)'!E19,'【断面別】自動車交通量(C断面流出）'!E19)</f>
        <v>6</v>
      </c>
      <c r="F19" s="102">
        <f>SUM('【断面別】自動車交通量(C断面流入)'!F19,'【断面別】自動車交通量(C断面流出）'!F19)</f>
        <v>0</v>
      </c>
      <c r="G19" s="102">
        <f>SUM('【断面別】自動車交通量(C断面流入)'!G19,'【断面別】自動車交通量(C断面流出）'!G19)</f>
        <v>0</v>
      </c>
      <c r="H19" s="102">
        <f t="shared" si="0"/>
        <v>30</v>
      </c>
      <c r="I19" s="102">
        <f t="shared" si="1"/>
        <v>0</v>
      </c>
      <c r="J19" s="102">
        <f t="shared" si="2"/>
        <v>30</v>
      </c>
      <c r="K19" s="101">
        <f t="shared" si="3"/>
        <v>0</v>
      </c>
      <c r="L19" s="100">
        <f t="shared" si="4"/>
        <v>1.4</v>
      </c>
    </row>
    <row r="20" spans="2:12" ht="14.45" customHeight="1">
      <c r="B20" s="105" t="s">
        <v>224</v>
      </c>
      <c r="C20" s="104"/>
      <c r="D20" s="103">
        <f>SUM('【断面別】自動車交通量(C断面流入)'!D20,'【断面別】自動車交通量(C断面流出）'!D20)</f>
        <v>41</v>
      </c>
      <c r="E20" s="102">
        <f>SUM('【断面別】自動車交通量(C断面流入)'!E20,'【断面別】自動車交通量(C断面流出）'!E20)</f>
        <v>3</v>
      </c>
      <c r="F20" s="102">
        <f>SUM('【断面別】自動車交通量(C断面流入)'!F20,'【断面別】自動車交通量(C断面流出）'!F20)</f>
        <v>2</v>
      </c>
      <c r="G20" s="102">
        <f>SUM('【断面別】自動車交通量(C断面流入)'!G20,'【断面別】自動車交通量(C断面流出）'!G20)</f>
        <v>0</v>
      </c>
      <c r="H20" s="102">
        <f t="shared" si="0"/>
        <v>44</v>
      </c>
      <c r="I20" s="102">
        <f t="shared" si="1"/>
        <v>2</v>
      </c>
      <c r="J20" s="102">
        <f t="shared" si="2"/>
        <v>46</v>
      </c>
      <c r="K20" s="101">
        <f t="shared" si="3"/>
        <v>4.3</v>
      </c>
      <c r="L20" s="100">
        <f t="shared" si="4"/>
        <v>2.2000000000000002</v>
      </c>
    </row>
    <row r="21" spans="2:12" ht="14.45" customHeight="1">
      <c r="B21" s="99" t="s">
        <v>223</v>
      </c>
      <c r="C21" s="98"/>
      <c r="D21" s="97">
        <f>SUM('【断面別】自動車交通量(C断面流入)'!D21,'【断面別】自動車交通量(C断面流出）'!D21)</f>
        <v>41</v>
      </c>
      <c r="E21" s="96">
        <f>SUM('【断面別】自動車交通量(C断面流入)'!E21,'【断面別】自動車交通量(C断面流出）'!E21)</f>
        <v>4</v>
      </c>
      <c r="F21" s="96">
        <f>SUM('【断面別】自動車交通量(C断面流入)'!F21,'【断面別】自動車交通量(C断面流出）'!F21)</f>
        <v>2</v>
      </c>
      <c r="G21" s="96">
        <f>SUM('【断面別】自動車交通量(C断面流入)'!G21,'【断面別】自動車交通量(C断面流出）'!G21)</f>
        <v>0</v>
      </c>
      <c r="H21" s="96">
        <f t="shared" si="0"/>
        <v>45</v>
      </c>
      <c r="I21" s="96">
        <f t="shared" si="1"/>
        <v>2</v>
      </c>
      <c r="J21" s="96">
        <f t="shared" si="2"/>
        <v>47</v>
      </c>
      <c r="K21" s="95">
        <f t="shared" si="3"/>
        <v>4.3</v>
      </c>
      <c r="L21" s="94">
        <f t="shared" si="4"/>
        <v>2.2999999999999998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194</v>
      </c>
      <c r="E22" s="90">
        <f t="shared" si="5"/>
        <v>23</v>
      </c>
      <c r="F22" s="90">
        <f t="shared" si="5"/>
        <v>7</v>
      </c>
      <c r="G22" s="90">
        <f t="shared" si="5"/>
        <v>1</v>
      </c>
      <c r="H22" s="90">
        <f t="shared" si="5"/>
        <v>217</v>
      </c>
      <c r="I22" s="90">
        <f t="shared" si="5"/>
        <v>8</v>
      </c>
      <c r="J22" s="90">
        <f t="shared" si="5"/>
        <v>225</v>
      </c>
      <c r="K22" s="89">
        <f t="shared" si="3"/>
        <v>3.6</v>
      </c>
      <c r="L22" s="88">
        <f t="shared" si="4"/>
        <v>10.8</v>
      </c>
    </row>
    <row r="23" spans="2:12" ht="14.45" customHeight="1" thickTop="1">
      <c r="B23" s="111" t="s">
        <v>102</v>
      </c>
      <c r="C23" s="110"/>
      <c r="D23" s="109">
        <f>SUM('【断面別】自動車交通量(C断面流入)'!D23,'【断面別】自動車交通量(C断面流出）'!D23)</f>
        <v>33</v>
      </c>
      <c r="E23" s="108">
        <f>SUM('【断面別】自動車交通量(C断面流入)'!E23,'【断面別】自動車交通量(C断面流出）'!E23)</f>
        <v>3</v>
      </c>
      <c r="F23" s="108">
        <f>SUM('【断面別】自動車交通量(C断面流入)'!F23,'【断面別】自動車交通量(C断面流出）'!F23)</f>
        <v>1</v>
      </c>
      <c r="G23" s="108">
        <f>SUM('【断面別】自動車交通量(C断面流入)'!G23,'【断面別】自動車交通量(C断面流出）'!G23)</f>
        <v>0</v>
      </c>
      <c r="H23" s="108">
        <f t="shared" ref="H23:H28" si="6">SUM(D23:E23)</f>
        <v>36</v>
      </c>
      <c r="I23" s="108">
        <f t="shared" ref="I23:I28" si="7">SUM(F23:G23)</f>
        <v>1</v>
      </c>
      <c r="J23" s="108">
        <f t="shared" ref="J23:J28" si="8">SUM(H23:I23)</f>
        <v>37</v>
      </c>
      <c r="K23" s="107">
        <f t="shared" si="3"/>
        <v>2.7</v>
      </c>
      <c r="L23" s="106">
        <f t="shared" si="4"/>
        <v>1.8</v>
      </c>
    </row>
    <row r="24" spans="2:12" ht="14.45" customHeight="1">
      <c r="B24" s="105" t="s">
        <v>101</v>
      </c>
      <c r="C24" s="104"/>
      <c r="D24" s="103">
        <f>SUM('【断面別】自動車交通量(C断面流入)'!D24,'【断面別】自動車交通量(C断面流出）'!D24)</f>
        <v>37</v>
      </c>
      <c r="E24" s="102">
        <f>SUM('【断面別】自動車交通量(C断面流入)'!E24,'【断面別】自動車交通量(C断面流出）'!E24)</f>
        <v>4</v>
      </c>
      <c r="F24" s="102">
        <f>SUM('【断面別】自動車交通量(C断面流入)'!F24,'【断面別】自動車交通量(C断面流出）'!F24)</f>
        <v>1</v>
      </c>
      <c r="G24" s="102">
        <f>SUM('【断面別】自動車交通量(C断面流入)'!G24,'【断面別】自動車交通量(C断面流出）'!G24)</f>
        <v>0</v>
      </c>
      <c r="H24" s="102">
        <f t="shared" si="6"/>
        <v>41</v>
      </c>
      <c r="I24" s="102">
        <f t="shared" si="7"/>
        <v>1</v>
      </c>
      <c r="J24" s="102">
        <f t="shared" si="8"/>
        <v>42</v>
      </c>
      <c r="K24" s="101">
        <f t="shared" si="3"/>
        <v>2.4</v>
      </c>
      <c r="L24" s="100">
        <f t="shared" si="4"/>
        <v>2</v>
      </c>
    </row>
    <row r="25" spans="2:12" ht="14.45" customHeight="1">
      <c r="B25" s="105" t="s">
        <v>100</v>
      </c>
      <c r="C25" s="104"/>
      <c r="D25" s="103">
        <f>SUM('【断面別】自動車交通量(C断面流入)'!D25,'【断面別】自動車交通量(C断面流出）'!D25)</f>
        <v>31</v>
      </c>
      <c r="E25" s="102">
        <f>SUM('【断面別】自動車交通量(C断面流入)'!E25,'【断面別】自動車交通量(C断面流出）'!E25)</f>
        <v>7</v>
      </c>
      <c r="F25" s="102">
        <f>SUM('【断面別】自動車交通量(C断面流入)'!F25,'【断面別】自動車交通量(C断面流出）'!F25)</f>
        <v>2</v>
      </c>
      <c r="G25" s="102">
        <f>SUM('【断面別】自動車交通量(C断面流入)'!G25,'【断面別】自動車交通量(C断面流出）'!G25)</f>
        <v>0</v>
      </c>
      <c r="H25" s="102">
        <f t="shared" si="6"/>
        <v>38</v>
      </c>
      <c r="I25" s="102">
        <f t="shared" si="7"/>
        <v>2</v>
      </c>
      <c r="J25" s="102">
        <f t="shared" si="8"/>
        <v>40</v>
      </c>
      <c r="K25" s="101">
        <f t="shared" si="3"/>
        <v>5</v>
      </c>
      <c r="L25" s="100">
        <f t="shared" si="4"/>
        <v>1.9</v>
      </c>
    </row>
    <row r="26" spans="2:12" ht="14.45" customHeight="1">
      <c r="B26" s="105" t="s">
        <v>99</v>
      </c>
      <c r="C26" s="104"/>
      <c r="D26" s="103">
        <f>SUM('【断面別】自動車交通量(C断面流入)'!D26,'【断面別】自動車交通量(C断面流出）'!D26)</f>
        <v>26</v>
      </c>
      <c r="E26" s="102">
        <f>SUM('【断面別】自動車交通量(C断面流入)'!E26,'【断面別】自動車交通量(C断面流出）'!E26)</f>
        <v>3</v>
      </c>
      <c r="F26" s="102">
        <f>SUM('【断面別】自動車交通量(C断面流入)'!F26,'【断面別】自動車交通量(C断面流出）'!F26)</f>
        <v>4</v>
      </c>
      <c r="G26" s="102">
        <f>SUM('【断面別】自動車交通量(C断面流入)'!G26,'【断面別】自動車交通量(C断面流出）'!G26)</f>
        <v>1</v>
      </c>
      <c r="H26" s="102">
        <f t="shared" si="6"/>
        <v>29</v>
      </c>
      <c r="I26" s="102">
        <f t="shared" si="7"/>
        <v>5</v>
      </c>
      <c r="J26" s="102">
        <f t="shared" si="8"/>
        <v>34</v>
      </c>
      <c r="K26" s="101">
        <f t="shared" si="3"/>
        <v>14.7</v>
      </c>
      <c r="L26" s="100">
        <f t="shared" si="4"/>
        <v>1.6</v>
      </c>
    </row>
    <row r="27" spans="2:12" ht="14.45" customHeight="1">
      <c r="B27" s="105" t="s">
        <v>98</v>
      </c>
      <c r="C27" s="104"/>
      <c r="D27" s="103">
        <f>SUM('【断面別】自動車交通量(C断面流入)'!D27,'【断面別】自動車交通量(C断面流出）'!D27)</f>
        <v>29</v>
      </c>
      <c r="E27" s="102">
        <f>SUM('【断面別】自動車交通量(C断面流入)'!E27,'【断面別】自動車交通量(C断面流出）'!E27)</f>
        <v>6</v>
      </c>
      <c r="F27" s="102">
        <f>SUM('【断面別】自動車交通量(C断面流入)'!F27,'【断面別】自動車交通量(C断面流出）'!F27)</f>
        <v>2</v>
      </c>
      <c r="G27" s="102">
        <f>SUM('【断面別】自動車交通量(C断面流入)'!G27,'【断面別】自動車交通量(C断面流出）'!G27)</f>
        <v>1</v>
      </c>
      <c r="H27" s="102">
        <f t="shared" si="6"/>
        <v>35</v>
      </c>
      <c r="I27" s="102">
        <f t="shared" si="7"/>
        <v>3</v>
      </c>
      <c r="J27" s="102">
        <f t="shared" si="8"/>
        <v>38</v>
      </c>
      <c r="K27" s="101">
        <f t="shared" si="3"/>
        <v>7.9</v>
      </c>
      <c r="L27" s="100">
        <f t="shared" si="4"/>
        <v>1.8</v>
      </c>
    </row>
    <row r="28" spans="2:12" ht="14.45" customHeight="1">
      <c r="B28" s="99" t="s">
        <v>222</v>
      </c>
      <c r="C28" s="98"/>
      <c r="D28" s="97">
        <f>SUM('【断面別】自動車交通量(C断面流入)'!D28,'【断面別】自動車交通量(C断面流出）'!D28)</f>
        <v>27</v>
      </c>
      <c r="E28" s="96">
        <f>SUM('【断面別】自動車交通量(C断面流入)'!E28,'【断面別】自動車交通量(C断面流出）'!E28)</f>
        <v>5</v>
      </c>
      <c r="F28" s="96">
        <f>SUM('【断面別】自動車交通量(C断面流入)'!F28,'【断面別】自動車交通量(C断面流出）'!F28)</f>
        <v>1</v>
      </c>
      <c r="G28" s="96">
        <f>SUM('【断面別】自動車交通量(C断面流入)'!G28,'【断面別】自動車交通量(C断面流出）'!G28)</f>
        <v>0</v>
      </c>
      <c r="H28" s="96">
        <f t="shared" si="6"/>
        <v>32</v>
      </c>
      <c r="I28" s="96">
        <f t="shared" si="7"/>
        <v>1</v>
      </c>
      <c r="J28" s="96">
        <f t="shared" si="8"/>
        <v>33</v>
      </c>
      <c r="K28" s="95">
        <f t="shared" si="3"/>
        <v>3</v>
      </c>
      <c r="L28" s="94">
        <f t="shared" si="4"/>
        <v>1.6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183</v>
      </c>
      <c r="E29" s="90">
        <f t="shared" si="9"/>
        <v>28</v>
      </c>
      <c r="F29" s="90">
        <f t="shared" si="9"/>
        <v>11</v>
      </c>
      <c r="G29" s="90">
        <f t="shared" si="9"/>
        <v>2</v>
      </c>
      <c r="H29" s="90">
        <f t="shared" si="9"/>
        <v>211</v>
      </c>
      <c r="I29" s="90">
        <f t="shared" si="9"/>
        <v>13</v>
      </c>
      <c r="J29" s="90">
        <f t="shared" si="9"/>
        <v>224</v>
      </c>
      <c r="K29" s="89">
        <f t="shared" si="3"/>
        <v>5.8</v>
      </c>
      <c r="L29" s="88">
        <f t="shared" si="4"/>
        <v>10.7</v>
      </c>
    </row>
    <row r="30" spans="2:12" ht="14.45" customHeight="1" thickTop="1">
      <c r="B30" s="119" t="s">
        <v>221</v>
      </c>
      <c r="C30" s="118"/>
      <c r="D30" s="85">
        <f>SUM('【断面別】自動車交通量(C断面流入)'!D30,'【断面別】自動車交通量(C断面流出）'!D30)</f>
        <v>119</v>
      </c>
      <c r="E30" s="84">
        <f>SUM('【断面別】自動車交通量(C断面流入)'!E30,'【断面別】自動車交通量(C断面流出）'!E30)</f>
        <v>28</v>
      </c>
      <c r="F30" s="84">
        <f>SUM('【断面別】自動車交通量(C断面流入)'!F30,'【断面別】自動車交通量(C断面流出）'!F30)</f>
        <v>13</v>
      </c>
      <c r="G30" s="84">
        <f>SUM('【断面別】自動車交通量(C断面流入)'!G30,'【断面別】自動車交通量(C断面流出）'!G30)</f>
        <v>1</v>
      </c>
      <c r="H30" s="84">
        <f t="shared" ref="H30:H43" si="10">SUM(D30:E30)</f>
        <v>147</v>
      </c>
      <c r="I30" s="84">
        <f t="shared" ref="I30:I43" si="11">SUM(F30:G30)</f>
        <v>14</v>
      </c>
      <c r="J30" s="84">
        <f t="shared" ref="J30:J43" si="12">SUM(H30:I30)</f>
        <v>161</v>
      </c>
      <c r="K30" s="83">
        <f t="shared" si="3"/>
        <v>8.6999999999999993</v>
      </c>
      <c r="L30" s="82">
        <f t="shared" si="4"/>
        <v>7.7</v>
      </c>
    </row>
    <row r="31" spans="2:12" ht="14.45" customHeight="1">
      <c r="B31" s="117" t="s">
        <v>220</v>
      </c>
      <c r="C31" s="116"/>
      <c r="D31" s="115">
        <f>SUM('【断面別】自動車交通量(C断面流入)'!D31,'【断面別】自動車交通量(C断面流出）'!D31)</f>
        <v>104</v>
      </c>
      <c r="E31" s="114">
        <f>SUM('【断面別】自動車交通量(C断面流入)'!E31,'【断面別】自動車交通量(C断面流出）'!E31)</f>
        <v>26</v>
      </c>
      <c r="F31" s="114">
        <f>SUM('【断面別】自動車交通量(C断面流入)'!F31,'【断面別】自動車交通量(C断面流出）'!F31)</f>
        <v>5</v>
      </c>
      <c r="G31" s="114">
        <f>SUM('【断面別】自動車交通量(C断面流入)'!G31,'【断面別】自動車交通量(C断面流出）'!G31)</f>
        <v>0</v>
      </c>
      <c r="H31" s="114">
        <f t="shared" si="10"/>
        <v>130</v>
      </c>
      <c r="I31" s="114">
        <f t="shared" si="11"/>
        <v>5</v>
      </c>
      <c r="J31" s="114">
        <f t="shared" si="12"/>
        <v>135</v>
      </c>
      <c r="K31" s="113">
        <f t="shared" si="3"/>
        <v>3.7</v>
      </c>
      <c r="L31" s="112">
        <f t="shared" si="4"/>
        <v>6.5</v>
      </c>
    </row>
    <row r="32" spans="2:12" ht="14.45" customHeight="1">
      <c r="B32" s="117" t="s">
        <v>219</v>
      </c>
      <c r="C32" s="116"/>
      <c r="D32" s="115">
        <f>SUM('【断面別】自動車交通量(C断面流入)'!D32,'【断面別】自動車交通量(C断面流出）'!D32)</f>
        <v>94</v>
      </c>
      <c r="E32" s="114">
        <f>SUM('【断面別】自動車交通量(C断面流入)'!E32,'【断面別】自動車交通量(C断面流出）'!E32)</f>
        <v>33</v>
      </c>
      <c r="F32" s="114">
        <f>SUM('【断面別】自動車交通量(C断面流入)'!F32,'【断面別】自動車交通量(C断面流出）'!F32)</f>
        <v>4</v>
      </c>
      <c r="G32" s="114">
        <f>SUM('【断面別】自動車交通量(C断面流入)'!G32,'【断面別】自動車交通量(C断面流出）'!G32)</f>
        <v>0</v>
      </c>
      <c r="H32" s="114">
        <f t="shared" si="10"/>
        <v>127</v>
      </c>
      <c r="I32" s="114">
        <f t="shared" si="11"/>
        <v>4</v>
      </c>
      <c r="J32" s="114">
        <f t="shared" si="12"/>
        <v>131</v>
      </c>
      <c r="K32" s="113">
        <f t="shared" si="3"/>
        <v>3.1</v>
      </c>
      <c r="L32" s="112">
        <f t="shared" si="4"/>
        <v>6.3</v>
      </c>
    </row>
    <row r="33" spans="2:12" ht="14.45" customHeight="1">
      <c r="B33" s="117" t="s">
        <v>218</v>
      </c>
      <c r="C33" s="116"/>
      <c r="D33" s="115">
        <f>SUM('【断面別】自動車交通量(C断面流入)'!D33,'【断面別】自動車交通量(C断面流出）'!D33)</f>
        <v>100</v>
      </c>
      <c r="E33" s="114">
        <f>SUM('【断面別】自動車交通量(C断面流入)'!E33,'【断面別】自動車交通量(C断面流出）'!E33)</f>
        <v>32</v>
      </c>
      <c r="F33" s="114">
        <f>SUM('【断面別】自動車交通量(C断面流入)'!F33,'【断面別】自動車交通量(C断面流出）'!F33)</f>
        <v>8</v>
      </c>
      <c r="G33" s="114">
        <f>SUM('【断面別】自動車交通量(C断面流入)'!G33,'【断面別】自動車交通量(C断面流出）'!G33)</f>
        <v>1</v>
      </c>
      <c r="H33" s="114">
        <f t="shared" si="10"/>
        <v>132</v>
      </c>
      <c r="I33" s="114">
        <f t="shared" si="11"/>
        <v>9</v>
      </c>
      <c r="J33" s="114">
        <f t="shared" si="12"/>
        <v>141</v>
      </c>
      <c r="K33" s="113">
        <f t="shared" si="3"/>
        <v>6.4</v>
      </c>
      <c r="L33" s="112">
        <f t="shared" si="4"/>
        <v>6.8</v>
      </c>
    </row>
    <row r="34" spans="2:12" ht="14.45" customHeight="1">
      <c r="B34" s="117" t="s">
        <v>217</v>
      </c>
      <c r="C34" s="116"/>
      <c r="D34" s="115">
        <f>SUM('【断面別】自動車交通量(C断面流入)'!D34,'【断面別】自動車交通量(C断面流出）'!D34)</f>
        <v>108</v>
      </c>
      <c r="E34" s="114">
        <f>SUM('【断面別】自動車交通量(C断面流入)'!E34,'【断面別】自動車交通量(C断面流出）'!E34)</f>
        <v>34</v>
      </c>
      <c r="F34" s="114">
        <f>SUM('【断面別】自動車交通量(C断面流入)'!F34,'【断面別】自動車交通量(C断面流出）'!F34)</f>
        <v>15</v>
      </c>
      <c r="G34" s="114">
        <f>SUM('【断面別】自動車交通量(C断面流入)'!G34,'【断面別】自動車交通量(C断面流出）'!G34)</f>
        <v>0</v>
      </c>
      <c r="H34" s="114">
        <f t="shared" si="10"/>
        <v>142</v>
      </c>
      <c r="I34" s="114">
        <f t="shared" si="11"/>
        <v>15</v>
      </c>
      <c r="J34" s="114">
        <f t="shared" si="12"/>
        <v>157</v>
      </c>
      <c r="K34" s="113">
        <f t="shared" si="3"/>
        <v>9.6</v>
      </c>
      <c r="L34" s="112">
        <f t="shared" si="4"/>
        <v>7.5</v>
      </c>
    </row>
    <row r="35" spans="2:12" ht="14.45" customHeight="1">
      <c r="B35" s="117" t="s">
        <v>216</v>
      </c>
      <c r="C35" s="116"/>
      <c r="D35" s="115">
        <f>SUM('【断面別】自動車交通量(C断面流入)'!D35,'【断面別】自動車交通量(C断面流出）'!D35)</f>
        <v>119</v>
      </c>
      <c r="E35" s="114">
        <f>SUM('【断面別】自動車交通量(C断面流入)'!E35,'【断面別】自動車交通量(C断面流出）'!E35)</f>
        <v>34</v>
      </c>
      <c r="F35" s="114">
        <f>SUM('【断面別】自動車交通量(C断面流入)'!F35,'【断面別】自動車交通量(C断面流出）'!F35)</f>
        <v>7</v>
      </c>
      <c r="G35" s="114">
        <f>SUM('【断面別】自動車交通量(C断面流入)'!G35,'【断面別】自動車交通量(C断面流出）'!G35)</f>
        <v>1</v>
      </c>
      <c r="H35" s="114">
        <f t="shared" si="10"/>
        <v>153</v>
      </c>
      <c r="I35" s="114">
        <f t="shared" si="11"/>
        <v>8</v>
      </c>
      <c r="J35" s="114">
        <f t="shared" si="12"/>
        <v>161</v>
      </c>
      <c r="K35" s="113">
        <f t="shared" si="3"/>
        <v>5</v>
      </c>
      <c r="L35" s="112">
        <f t="shared" si="4"/>
        <v>7.7</v>
      </c>
    </row>
    <row r="36" spans="2:12" ht="14.45" customHeight="1">
      <c r="B36" s="117" t="s">
        <v>215</v>
      </c>
      <c r="C36" s="116"/>
      <c r="D36" s="115">
        <f>SUM('【断面別】自動車交通量(C断面流入)'!D36,'【断面別】自動車交通量(C断面流出）'!D36)</f>
        <v>131</v>
      </c>
      <c r="E36" s="114">
        <f>SUM('【断面別】自動車交通量(C断面流入)'!E36,'【断面別】自動車交通量(C断面流出）'!E36)</f>
        <v>42</v>
      </c>
      <c r="F36" s="114">
        <f>SUM('【断面別】自動車交通量(C断面流入)'!F36,'【断面別】自動車交通量(C断面流出）'!F36)</f>
        <v>5</v>
      </c>
      <c r="G36" s="114">
        <f>SUM('【断面別】自動車交通量(C断面流入)'!G36,'【断面別】自動車交通量(C断面流出）'!G36)</f>
        <v>0</v>
      </c>
      <c r="H36" s="114">
        <f t="shared" si="10"/>
        <v>173</v>
      </c>
      <c r="I36" s="114">
        <f t="shared" si="11"/>
        <v>5</v>
      </c>
      <c r="J36" s="114">
        <f t="shared" si="12"/>
        <v>178</v>
      </c>
      <c r="K36" s="113">
        <f t="shared" si="3"/>
        <v>2.8</v>
      </c>
      <c r="L36" s="112">
        <f t="shared" si="4"/>
        <v>8.5</v>
      </c>
    </row>
    <row r="37" spans="2:12" ht="14.45" customHeight="1">
      <c r="B37" s="117" t="s">
        <v>214</v>
      </c>
      <c r="C37" s="116"/>
      <c r="D37" s="115">
        <f>SUM('【断面別】自動車交通量(C断面流入)'!D37,'【断面別】自動車交通量(C断面流出）'!D37)</f>
        <v>134</v>
      </c>
      <c r="E37" s="114">
        <f>SUM('【断面別】自動車交通量(C断面流入)'!E37,'【断面別】自動車交通量(C断面流出）'!E37)</f>
        <v>42</v>
      </c>
      <c r="F37" s="114">
        <f>SUM('【断面別】自動車交通量(C断面流入)'!F37,'【断面別】自動車交通量(C断面流出）'!F37)</f>
        <v>5</v>
      </c>
      <c r="G37" s="114">
        <f>SUM('【断面別】自動車交通量(C断面流入)'!G37,'【断面別】自動車交通量(C断面流出）'!G37)</f>
        <v>0</v>
      </c>
      <c r="H37" s="114">
        <f t="shared" si="10"/>
        <v>176</v>
      </c>
      <c r="I37" s="114">
        <f t="shared" si="11"/>
        <v>5</v>
      </c>
      <c r="J37" s="114">
        <f t="shared" si="12"/>
        <v>181</v>
      </c>
      <c r="K37" s="113">
        <f t="shared" si="3"/>
        <v>2.8</v>
      </c>
      <c r="L37" s="112">
        <f t="shared" si="4"/>
        <v>8.6999999999999993</v>
      </c>
    </row>
    <row r="38" spans="2:12" ht="14.45" customHeight="1">
      <c r="B38" s="111" t="s">
        <v>87</v>
      </c>
      <c r="C38" s="110"/>
      <c r="D38" s="109">
        <f>SUM('【断面別】自動車交通量(C断面流入)'!D38,'【断面別】自動車交通量(C断面流出）'!D38)</f>
        <v>14</v>
      </c>
      <c r="E38" s="108">
        <f>SUM('【断面別】自動車交通量(C断面流入)'!E38,'【断面別】自動車交通量(C断面流出）'!E38)</f>
        <v>5</v>
      </c>
      <c r="F38" s="108">
        <f>SUM('【断面別】自動車交通量(C断面流入)'!F38,'【断面別】自動車交通量(C断面流出）'!F38)</f>
        <v>0</v>
      </c>
      <c r="G38" s="108">
        <f>SUM('【断面別】自動車交通量(C断面流入)'!G38,'【断面別】自動車交通量(C断面流出）'!G38)</f>
        <v>0</v>
      </c>
      <c r="H38" s="108">
        <f t="shared" si="10"/>
        <v>19</v>
      </c>
      <c r="I38" s="108">
        <f t="shared" si="11"/>
        <v>0</v>
      </c>
      <c r="J38" s="108">
        <f t="shared" si="12"/>
        <v>19</v>
      </c>
      <c r="K38" s="107">
        <f t="shared" si="3"/>
        <v>0</v>
      </c>
      <c r="L38" s="106">
        <f t="shared" si="4"/>
        <v>0.9</v>
      </c>
    </row>
    <row r="39" spans="2:12" ht="14.45" customHeight="1">
      <c r="B39" s="105" t="s">
        <v>86</v>
      </c>
      <c r="C39" s="104"/>
      <c r="D39" s="103">
        <f>SUM('【断面別】自動車交通量(C断面流入)'!D39,'【断面別】自動車交通量(C断面流出）'!D39)</f>
        <v>14</v>
      </c>
      <c r="E39" s="102">
        <f>SUM('【断面別】自動車交通量(C断面流入)'!E39,'【断面別】自動車交通量(C断面流出）'!E39)</f>
        <v>7</v>
      </c>
      <c r="F39" s="102">
        <f>SUM('【断面別】自動車交通量(C断面流入)'!F39,'【断面別】自動車交通量(C断面流出）'!F39)</f>
        <v>3</v>
      </c>
      <c r="G39" s="102">
        <f>SUM('【断面別】自動車交通量(C断面流入)'!G39,'【断面別】自動車交通量(C断面流出）'!G39)</f>
        <v>0</v>
      </c>
      <c r="H39" s="102">
        <f t="shared" si="10"/>
        <v>21</v>
      </c>
      <c r="I39" s="102">
        <f t="shared" si="11"/>
        <v>3</v>
      </c>
      <c r="J39" s="102">
        <f t="shared" si="12"/>
        <v>24</v>
      </c>
      <c r="K39" s="101">
        <f t="shared" si="3"/>
        <v>12.5</v>
      </c>
      <c r="L39" s="100">
        <f t="shared" si="4"/>
        <v>1.2</v>
      </c>
    </row>
    <row r="40" spans="2:12" ht="14.45" customHeight="1">
      <c r="B40" s="105" t="s">
        <v>85</v>
      </c>
      <c r="C40" s="104"/>
      <c r="D40" s="103">
        <f>SUM('【断面別】自動車交通量(C断面流入)'!D40,'【断面別】自動車交通量(C断面流出）'!D40)</f>
        <v>27</v>
      </c>
      <c r="E40" s="102">
        <f>SUM('【断面別】自動車交通量(C断面流入)'!E40,'【断面別】自動車交通量(C断面流出）'!E40)</f>
        <v>8</v>
      </c>
      <c r="F40" s="102">
        <f>SUM('【断面別】自動車交通量(C断面流入)'!F40,'【断面別】自動車交通量(C断面流出）'!F40)</f>
        <v>3</v>
      </c>
      <c r="G40" s="102">
        <f>SUM('【断面別】自動車交通量(C断面流入)'!G40,'【断面別】自動車交通量(C断面流出）'!G40)</f>
        <v>0</v>
      </c>
      <c r="H40" s="102">
        <f t="shared" si="10"/>
        <v>35</v>
      </c>
      <c r="I40" s="102">
        <f t="shared" si="11"/>
        <v>3</v>
      </c>
      <c r="J40" s="102">
        <f t="shared" si="12"/>
        <v>38</v>
      </c>
      <c r="K40" s="101">
        <f t="shared" si="3"/>
        <v>7.9</v>
      </c>
      <c r="L40" s="100">
        <f t="shared" si="4"/>
        <v>1.8</v>
      </c>
    </row>
    <row r="41" spans="2:12" ht="14.45" customHeight="1">
      <c r="B41" s="105" t="s">
        <v>84</v>
      </c>
      <c r="C41" s="104"/>
      <c r="D41" s="103">
        <f>SUM('【断面別】自動車交通量(C断面流入)'!D41,'【断面別】自動車交通量(C断面流出）'!D41)</f>
        <v>33</v>
      </c>
      <c r="E41" s="102">
        <f>SUM('【断面別】自動車交通量(C断面流入)'!E41,'【断面別】自動車交通量(C断面流出）'!E41)</f>
        <v>4</v>
      </c>
      <c r="F41" s="102">
        <f>SUM('【断面別】自動車交通量(C断面流入)'!F41,'【断面別】自動車交通量(C断面流出）'!F41)</f>
        <v>0</v>
      </c>
      <c r="G41" s="102">
        <f>SUM('【断面別】自動車交通量(C断面流入)'!G41,'【断面別】自動車交通量(C断面流出）'!G41)</f>
        <v>0</v>
      </c>
      <c r="H41" s="102">
        <f t="shared" si="10"/>
        <v>37</v>
      </c>
      <c r="I41" s="102">
        <f t="shared" si="11"/>
        <v>0</v>
      </c>
      <c r="J41" s="102">
        <f t="shared" si="12"/>
        <v>37</v>
      </c>
      <c r="K41" s="101">
        <f t="shared" si="3"/>
        <v>0</v>
      </c>
      <c r="L41" s="100">
        <f t="shared" si="4"/>
        <v>1.8</v>
      </c>
    </row>
    <row r="42" spans="2:12" ht="14.45" customHeight="1">
      <c r="B42" s="105" t="s">
        <v>83</v>
      </c>
      <c r="C42" s="104"/>
      <c r="D42" s="103">
        <f>SUM('【断面別】自動車交通量(C断面流入)'!D42,'【断面別】自動車交通量(C断面流出）'!D42)</f>
        <v>40</v>
      </c>
      <c r="E42" s="102">
        <f>SUM('【断面別】自動車交通量(C断面流入)'!E42,'【断面別】自動車交通量(C断面流出）'!E42)</f>
        <v>7</v>
      </c>
      <c r="F42" s="102">
        <f>SUM('【断面別】自動車交通量(C断面流入)'!F42,'【断面別】自動車交通量(C断面流出）'!F42)</f>
        <v>3</v>
      </c>
      <c r="G42" s="102">
        <f>SUM('【断面別】自動車交通量(C断面流入)'!G42,'【断面別】自動車交通量(C断面流出）'!G42)</f>
        <v>0</v>
      </c>
      <c r="H42" s="102">
        <f t="shared" si="10"/>
        <v>47</v>
      </c>
      <c r="I42" s="102">
        <f t="shared" si="11"/>
        <v>3</v>
      </c>
      <c r="J42" s="102">
        <f t="shared" si="12"/>
        <v>50</v>
      </c>
      <c r="K42" s="101">
        <f t="shared" si="3"/>
        <v>6</v>
      </c>
      <c r="L42" s="100">
        <f t="shared" si="4"/>
        <v>2.4</v>
      </c>
    </row>
    <row r="43" spans="2:12" ht="14.45" customHeight="1">
      <c r="B43" s="99" t="s">
        <v>213</v>
      </c>
      <c r="C43" s="98"/>
      <c r="D43" s="97">
        <f>SUM('【断面別】自動車交通量(C断面流入)'!D43,'【断面別】自動車交通量(C断面流出）'!D43)</f>
        <v>30</v>
      </c>
      <c r="E43" s="96">
        <f>SUM('【断面別】自動車交通量(C断面流入)'!E43,'【断面別】自動車交通量(C断面流出）'!E43)</f>
        <v>2</v>
      </c>
      <c r="F43" s="96">
        <f>SUM('【断面別】自動車交通量(C断面流入)'!F43,'【断面別】自動車交通量(C断面流出）'!F43)</f>
        <v>0</v>
      </c>
      <c r="G43" s="96">
        <f>SUM('【断面別】自動車交通量(C断面流入)'!G43,'【断面別】自動車交通量(C断面流出）'!G43)</f>
        <v>0</v>
      </c>
      <c r="H43" s="96">
        <f t="shared" si="10"/>
        <v>32</v>
      </c>
      <c r="I43" s="96">
        <f t="shared" si="11"/>
        <v>0</v>
      </c>
      <c r="J43" s="96">
        <f t="shared" si="12"/>
        <v>32</v>
      </c>
      <c r="K43" s="95">
        <f t="shared" si="3"/>
        <v>0</v>
      </c>
      <c r="L43" s="94">
        <f t="shared" si="4"/>
        <v>1.5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158</v>
      </c>
      <c r="E44" s="90">
        <f t="shared" si="13"/>
        <v>33</v>
      </c>
      <c r="F44" s="90">
        <f t="shared" si="13"/>
        <v>9</v>
      </c>
      <c r="G44" s="90">
        <f t="shared" si="13"/>
        <v>0</v>
      </c>
      <c r="H44" s="90">
        <f t="shared" si="13"/>
        <v>191</v>
      </c>
      <c r="I44" s="90">
        <f t="shared" si="13"/>
        <v>9</v>
      </c>
      <c r="J44" s="90">
        <f t="shared" si="13"/>
        <v>200</v>
      </c>
      <c r="K44" s="89">
        <f t="shared" si="3"/>
        <v>4.5</v>
      </c>
      <c r="L44" s="88">
        <f t="shared" si="4"/>
        <v>9.6</v>
      </c>
    </row>
    <row r="45" spans="2:12" ht="14.45" customHeight="1" thickTop="1">
      <c r="B45" s="111" t="s">
        <v>80</v>
      </c>
      <c r="C45" s="110"/>
      <c r="D45" s="109">
        <f>SUM('【断面別】自動車交通量(C断面流入)'!D45,'【断面別】自動車交通量(C断面流出）'!D45)</f>
        <v>34</v>
      </c>
      <c r="E45" s="108">
        <f>SUM('【断面別】自動車交通量(C断面流入)'!E45,'【断面別】自動車交通量(C断面流出）'!E45)</f>
        <v>5</v>
      </c>
      <c r="F45" s="108">
        <f>SUM('【断面別】自動車交通量(C断面流入)'!F45,'【断面別】自動車交通量(C断面流出）'!F45)</f>
        <v>1</v>
      </c>
      <c r="G45" s="108">
        <f>SUM('【断面別】自動車交通量(C断面流入)'!G45,'【断面別】自動車交通量(C断面流出）'!G45)</f>
        <v>0</v>
      </c>
      <c r="H45" s="108">
        <f t="shared" ref="H45:H50" si="14">SUM(D45:E45)</f>
        <v>39</v>
      </c>
      <c r="I45" s="108">
        <f t="shared" ref="I45:I50" si="15">SUM(F45:G45)</f>
        <v>1</v>
      </c>
      <c r="J45" s="108">
        <f t="shared" ref="J45:J50" si="16">SUM(H45:I45)</f>
        <v>40</v>
      </c>
      <c r="K45" s="107">
        <f t="shared" si="3"/>
        <v>2.5</v>
      </c>
      <c r="L45" s="106">
        <f t="shared" si="4"/>
        <v>1.9</v>
      </c>
    </row>
    <row r="46" spans="2:12" ht="14.45" customHeight="1">
      <c r="B46" s="105" t="s">
        <v>79</v>
      </c>
      <c r="C46" s="104"/>
      <c r="D46" s="103">
        <f>SUM('【断面別】自動車交通量(C断面流入)'!D46,'【断面別】自動車交通量(C断面流出）'!D46)</f>
        <v>26</v>
      </c>
      <c r="E46" s="102">
        <f>SUM('【断面別】自動車交通量(C断面流入)'!E46,'【断面別】自動車交通量(C断面流出）'!E46)</f>
        <v>10</v>
      </c>
      <c r="F46" s="102">
        <f>SUM('【断面別】自動車交通量(C断面流入)'!F46,'【断面別】自動車交通量(C断面流出）'!F46)</f>
        <v>1</v>
      </c>
      <c r="G46" s="102">
        <f>SUM('【断面別】自動車交通量(C断面流入)'!G46,'【断面別】自動車交通量(C断面流出）'!G46)</f>
        <v>0</v>
      </c>
      <c r="H46" s="102">
        <f t="shared" si="14"/>
        <v>36</v>
      </c>
      <c r="I46" s="102">
        <f t="shared" si="15"/>
        <v>1</v>
      </c>
      <c r="J46" s="102">
        <f t="shared" si="16"/>
        <v>37</v>
      </c>
      <c r="K46" s="101">
        <f t="shared" si="3"/>
        <v>2.7</v>
      </c>
      <c r="L46" s="100">
        <f t="shared" si="4"/>
        <v>1.8</v>
      </c>
    </row>
    <row r="47" spans="2:12" ht="14.45" customHeight="1">
      <c r="B47" s="105" t="s">
        <v>78</v>
      </c>
      <c r="C47" s="104"/>
      <c r="D47" s="103">
        <f>SUM('【断面別】自動車交通量(C断面流入)'!D47,'【断面別】自動車交通量(C断面流出）'!D47)</f>
        <v>30</v>
      </c>
      <c r="E47" s="102">
        <f>SUM('【断面別】自動車交通量(C断面流入)'!E47,'【断面別】自動車交通量(C断面流出）'!E47)</f>
        <v>4</v>
      </c>
      <c r="F47" s="102">
        <f>SUM('【断面別】自動車交通量(C断面流入)'!F47,'【断面別】自動車交通量(C断面流出）'!F47)</f>
        <v>0</v>
      </c>
      <c r="G47" s="102">
        <f>SUM('【断面別】自動車交通量(C断面流入)'!G47,'【断面別】自動車交通量(C断面流出）'!G47)</f>
        <v>0</v>
      </c>
      <c r="H47" s="102">
        <f t="shared" si="14"/>
        <v>34</v>
      </c>
      <c r="I47" s="102">
        <f t="shared" si="15"/>
        <v>0</v>
      </c>
      <c r="J47" s="102">
        <f t="shared" si="16"/>
        <v>34</v>
      </c>
      <c r="K47" s="101">
        <f t="shared" si="3"/>
        <v>0</v>
      </c>
      <c r="L47" s="100">
        <f t="shared" si="4"/>
        <v>1.6</v>
      </c>
    </row>
    <row r="48" spans="2:12" ht="14.45" customHeight="1">
      <c r="B48" s="105" t="s">
        <v>77</v>
      </c>
      <c r="C48" s="104"/>
      <c r="D48" s="103">
        <f>SUM('【断面別】自動車交通量(C断面流入)'!D48,'【断面別】自動車交通量(C断面流出）'!D48)</f>
        <v>25</v>
      </c>
      <c r="E48" s="102">
        <f>SUM('【断面別】自動車交通量(C断面流入)'!E48,'【断面別】自動車交通量(C断面流出）'!E48)</f>
        <v>6</v>
      </c>
      <c r="F48" s="102">
        <f>SUM('【断面別】自動車交通量(C断面流入)'!F48,'【断面別】自動車交通量(C断面流出）'!F48)</f>
        <v>0</v>
      </c>
      <c r="G48" s="102">
        <f>SUM('【断面別】自動車交通量(C断面流入)'!G48,'【断面別】自動車交通量(C断面流出）'!G48)</f>
        <v>0</v>
      </c>
      <c r="H48" s="102">
        <f t="shared" si="14"/>
        <v>31</v>
      </c>
      <c r="I48" s="102">
        <f t="shared" si="15"/>
        <v>0</v>
      </c>
      <c r="J48" s="102">
        <f t="shared" si="16"/>
        <v>31</v>
      </c>
      <c r="K48" s="101">
        <f t="shared" si="3"/>
        <v>0</v>
      </c>
      <c r="L48" s="100">
        <f t="shared" si="4"/>
        <v>1.5</v>
      </c>
    </row>
    <row r="49" spans="2:13" ht="14.45" customHeight="1">
      <c r="B49" s="105" t="s">
        <v>76</v>
      </c>
      <c r="C49" s="104"/>
      <c r="D49" s="103">
        <f>SUM('【断面別】自動車交通量(C断面流入)'!D49,'【断面別】自動車交通量(C断面流出）'!D49)</f>
        <v>25</v>
      </c>
      <c r="E49" s="102">
        <f>SUM('【断面別】自動車交通量(C断面流入)'!E49,'【断面別】自動車交通量(C断面流出）'!E49)</f>
        <v>3</v>
      </c>
      <c r="F49" s="102">
        <f>SUM('【断面別】自動車交通量(C断面流入)'!F49,'【断面別】自動車交通量(C断面流出）'!F49)</f>
        <v>1</v>
      </c>
      <c r="G49" s="102">
        <f>SUM('【断面別】自動車交通量(C断面流入)'!G49,'【断面別】自動車交通量(C断面流出）'!G49)</f>
        <v>0</v>
      </c>
      <c r="H49" s="102">
        <f t="shared" si="14"/>
        <v>28</v>
      </c>
      <c r="I49" s="102">
        <f t="shared" si="15"/>
        <v>1</v>
      </c>
      <c r="J49" s="102">
        <f t="shared" si="16"/>
        <v>29</v>
      </c>
      <c r="K49" s="101">
        <f t="shared" si="3"/>
        <v>3.4</v>
      </c>
      <c r="L49" s="100">
        <f t="shared" si="4"/>
        <v>1.4</v>
      </c>
    </row>
    <row r="50" spans="2:13" ht="14.45" customHeight="1">
      <c r="B50" s="99" t="s">
        <v>212</v>
      </c>
      <c r="C50" s="98"/>
      <c r="D50" s="97">
        <f>SUM('【断面別】自動車交通量(C断面流入)'!D50,'【断面別】自動車交通量(C断面流出）'!D50)</f>
        <v>17</v>
      </c>
      <c r="E50" s="96">
        <f>SUM('【断面別】自動車交通量(C断面流入)'!E50,'【断面別】自動車交通量(C断面流出）'!E50)</f>
        <v>3</v>
      </c>
      <c r="F50" s="96">
        <f>SUM('【断面別】自動車交通量(C断面流入)'!F50,'【断面別】自動車交通量(C断面流出）'!F50)</f>
        <v>0</v>
      </c>
      <c r="G50" s="96">
        <f>SUM('【断面別】自動車交通量(C断面流入)'!G50,'【断面別】自動車交通量(C断面流出）'!G50)</f>
        <v>0</v>
      </c>
      <c r="H50" s="96">
        <f t="shared" si="14"/>
        <v>20</v>
      </c>
      <c r="I50" s="96">
        <f t="shared" si="15"/>
        <v>0</v>
      </c>
      <c r="J50" s="96">
        <f t="shared" si="16"/>
        <v>20</v>
      </c>
      <c r="K50" s="95">
        <f t="shared" si="3"/>
        <v>0</v>
      </c>
      <c r="L50" s="94">
        <f t="shared" si="4"/>
        <v>1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157</v>
      </c>
      <c r="E51" s="90">
        <f t="shared" si="17"/>
        <v>31</v>
      </c>
      <c r="F51" s="90">
        <f t="shared" si="17"/>
        <v>3</v>
      </c>
      <c r="G51" s="90">
        <f t="shared" si="17"/>
        <v>0</v>
      </c>
      <c r="H51" s="90">
        <f t="shared" si="17"/>
        <v>188</v>
      </c>
      <c r="I51" s="90">
        <f t="shared" si="17"/>
        <v>3</v>
      </c>
      <c r="J51" s="90">
        <f t="shared" si="17"/>
        <v>191</v>
      </c>
      <c r="K51" s="89">
        <f t="shared" si="3"/>
        <v>1.6</v>
      </c>
      <c r="L51" s="88">
        <f t="shared" si="4"/>
        <v>9.1999999999999993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1601</v>
      </c>
      <c r="E52" s="84">
        <f t="shared" si="18"/>
        <v>386</v>
      </c>
      <c r="F52" s="84">
        <f t="shared" si="18"/>
        <v>92</v>
      </c>
      <c r="G52" s="84">
        <f t="shared" si="18"/>
        <v>6</v>
      </c>
      <c r="H52" s="84">
        <f t="shared" si="18"/>
        <v>1987</v>
      </c>
      <c r="I52" s="84">
        <f t="shared" si="18"/>
        <v>98</v>
      </c>
      <c r="J52" s="84">
        <f t="shared" si="18"/>
        <v>2085</v>
      </c>
      <c r="K52" s="83">
        <f t="shared" si="3"/>
        <v>4.7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233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228</v>
      </c>
      <c r="C16" s="110"/>
      <c r="D16" s="109">
        <f>SUM('【方向別】自動車交通量(10)'!D16,'【方向別】自動車交通量(11)'!D16,'【方向別】自動車交通量(12)'!D16)</f>
        <v>23</v>
      </c>
      <c r="E16" s="108">
        <f>SUM('【方向別】自動車交通量(10)'!E16,'【方向別】自動車交通量(11)'!E16,'【方向別】自動車交通量(12)'!E16)</f>
        <v>5</v>
      </c>
      <c r="F16" s="108">
        <f>SUM('【方向別】自動車交通量(10)'!F16,'【方向別】自動車交通量(11)'!F16,'【方向別】自動車交通量(12)'!F16)</f>
        <v>4</v>
      </c>
      <c r="G16" s="108">
        <f>SUM('【方向別】自動車交通量(10)'!G16,'【方向別】自動車交通量(11)'!G16,'【方向別】自動車交通量(12)'!G16)</f>
        <v>0</v>
      </c>
      <c r="H16" s="108">
        <f t="shared" ref="H16:H21" si="0">SUM(D16:E16)</f>
        <v>28</v>
      </c>
      <c r="I16" s="108">
        <f t="shared" ref="I16:I21" si="1">SUM(F16:G16)</f>
        <v>4</v>
      </c>
      <c r="J16" s="108">
        <f t="shared" ref="J16:J21" si="2">SUM(H16:I16)</f>
        <v>32</v>
      </c>
      <c r="K16" s="107">
        <f t="shared" ref="K16:K52" si="3">IF(J16=0,0,ROUND(I16/J16*100,1))</f>
        <v>12.5</v>
      </c>
      <c r="L16" s="106">
        <f t="shared" ref="L16:L52" si="4">IF(J16=0,0,ROUND(J16/$J$52*100,1))</f>
        <v>1</v>
      </c>
    </row>
    <row r="17" spans="2:12" ht="14.45" customHeight="1">
      <c r="B17" s="105" t="s">
        <v>227</v>
      </c>
      <c r="C17" s="104"/>
      <c r="D17" s="103">
        <f>SUM('【方向別】自動車交通量(10)'!D17,'【方向別】自動車交通量(11)'!D17,'【方向別】自動車交通量(12)'!D17)</f>
        <v>25</v>
      </c>
      <c r="E17" s="102">
        <f>SUM('【方向別】自動車交通量(10)'!E17,'【方向別】自動車交通量(11)'!E17,'【方向別】自動車交通量(12)'!E17)</f>
        <v>3</v>
      </c>
      <c r="F17" s="102">
        <f>SUM('【方向別】自動車交通量(10)'!F17,'【方向別】自動車交通量(11)'!F17,'【方向別】自動車交通量(12)'!F17)</f>
        <v>2</v>
      </c>
      <c r="G17" s="102">
        <f>SUM('【方向別】自動車交通量(10)'!G17,'【方向別】自動車交通量(11)'!G17,'【方向別】自動車交通量(12)'!G17)</f>
        <v>2</v>
      </c>
      <c r="H17" s="102">
        <f t="shared" si="0"/>
        <v>28</v>
      </c>
      <c r="I17" s="102">
        <f t="shared" si="1"/>
        <v>4</v>
      </c>
      <c r="J17" s="102">
        <f t="shared" si="2"/>
        <v>32</v>
      </c>
      <c r="K17" s="101">
        <f t="shared" si="3"/>
        <v>12.5</v>
      </c>
      <c r="L17" s="100">
        <f t="shared" si="4"/>
        <v>1</v>
      </c>
    </row>
    <row r="18" spans="2:12" ht="14.45" customHeight="1">
      <c r="B18" s="105" t="s">
        <v>226</v>
      </c>
      <c r="C18" s="104"/>
      <c r="D18" s="103">
        <f>SUM('【方向別】自動車交通量(10)'!D18,'【方向別】自動車交通量(11)'!D18,'【方向別】自動車交通量(12)'!D18)</f>
        <v>25</v>
      </c>
      <c r="E18" s="102">
        <f>SUM('【方向別】自動車交通量(10)'!E18,'【方向別】自動車交通量(11)'!E18,'【方向別】自動車交通量(12)'!E18)</f>
        <v>3</v>
      </c>
      <c r="F18" s="102">
        <f>SUM('【方向別】自動車交通量(10)'!F18,'【方向別】自動車交通量(11)'!F18,'【方向別】自動車交通量(12)'!F18)</f>
        <v>2</v>
      </c>
      <c r="G18" s="102">
        <f>SUM('【方向別】自動車交通量(10)'!G18,'【方向別】自動車交通量(11)'!G18,'【方向別】自動車交通量(12)'!G18)</f>
        <v>3</v>
      </c>
      <c r="H18" s="102">
        <f t="shared" si="0"/>
        <v>28</v>
      </c>
      <c r="I18" s="102">
        <f t="shared" si="1"/>
        <v>5</v>
      </c>
      <c r="J18" s="102">
        <f t="shared" si="2"/>
        <v>33</v>
      </c>
      <c r="K18" s="101">
        <f t="shared" si="3"/>
        <v>15.2</v>
      </c>
      <c r="L18" s="100">
        <f t="shared" si="4"/>
        <v>1</v>
      </c>
    </row>
    <row r="19" spans="2:12" ht="14.45" customHeight="1">
      <c r="B19" s="105" t="s">
        <v>225</v>
      </c>
      <c r="C19" s="104"/>
      <c r="D19" s="103">
        <f>SUM('【方向別】自動車交通量(10)'!D19,'【方向別】自動車交通量(11)'!D19,'【方向別】自動車交通量(12)'!D19)</f>
        <v>17</v>
      </c>
      <c r="E19" s="102">
        <f>SUM('【方向別】自動車交通量(10)'!E19,'【方向別】自動車交通量(11)'!E19,'【方向別】自動車交通量(12)'!E19)</f>
        <v>1</v>
      </c>
      <c r="F19" s="102">
        <f>SUM('【方向別】自動車交通量(10)'!F19,'【方向別】自動車交通量(11)'!F19,'【方向別】自動車交通量(12)'!F19)</f>
        <v>1</v>
      </c>
      <c r="G19" s="102">
        <f>SUM('【方向別】自動車交通量(10)'!G19,'【方向別】自動車交通量(11)'!G19,'【方向別】自動車交通量(12)'!G19)</f>
        <v>2</v>
      </c>
      <c r="H19" s="102">
        <f t="shared" si="0"/>
        <v>18</v>
      </c>
      <c r="I19" s="102">
        <f t="shared" si="1"/>
        <v>3</v>
      </c>
      <c r="J19" s="102">
        <f t="shared" si="2"/>
        <v>21</v>
      </c>
      <c r="K19" s="101">
        <f t="shared" si="3"/>
        <v>14.3</v>
      </c>
      <c r="L19" s="100">
        <f t="shared" si="4"/>
        <v>0.6</v>
      </c>
    </row>
    <row r="20" spans="2:12" ht="14.45" customHeight="1">
      <c r="B20" s="105" t="s">
        <v>224</v>
      </c>
      <c r="C20" s="104"/>
      <c r="D20" s="103">
        <f>SUM('【方向別】自動車交通量(10)'!D20,'【方向別】自動車交通量(11)'!D20,'【方向別】自動車交通量(12)'!D20)</f>
        <v>23</v>
      </c>
      <c r="E20" s="102">
        <f>SUM('【方向別】自動車交通量(10)'!E20,'【方向別】自動車交通量(11)'!E20,'【方向別】自動車交通量(12)'!E20)</f>
        <v>3</v>
      </c>
      <c r="F20" s="102">
        <f>SUM('【方向別】自動車交通量(10)'!F20,'【方向別】自動車交通量(11)'!F20,'【方向別】自動車交通量(12)'!F20)</f>
        <v>2</v>
      </c>
      <c r="G20" s="102">
        <f>SUM('【方向別】自動車交通量(10)'!G20,'【方向別】自動車交通量(11)'!G20,'【方向別】自動車交通量(12)'!G20)</f>
        <v>3</v>
      </c>
      <c r="H20" s="102">
        <f t="shared" si="0"/>
        <v>26</v>
      </c>
      <c r="I20" s="102">
        <f t="shared" si="1"/>
        <v>5</v>
      </c>
      <c r="J20" s="102">
        <f t="shared" si="2"/>
        <v>31</v>
      </c>
      <c r="K20" s="101">
        <f t="shared" si="3"/>
        <v>16.100000000000001</v>
      </c>
      <c r="L20" s="100">
        <f t="shared" si="4"/>
        <v>0.9</v>
      </c>
    </row>
    <row r="21" spans="2:12" ht="14.45" customHeight="1">
      <c r="B21" s="99" t="s">
        <v>223</v>
      </c>
      <c r="C21" s="98"/>
      <c r="D21" s="97">
        <f>SUM('【方向別】自動車交通量(10)'!D21,'【方向別】自動車交通量(11)'!D21,'【方向別】自動車交通量(12)'!D21)</f>
        <v>34</v>
      </c>
      <c r="E21" s="96">
        <f>SUM('【方向別】自動車交通量(10)'!E21,'【方向別】自動車交通量(11)'!E21,'【方向別】自動車交通量(12)'!E21)</f>
        <v>4</v>
      </c>
      <c r="F21" s="96">
        <f>SUM('【方向別】自動車交通量(10)'!F21,'【方向別】自動車交通量(11)'!F21,'【方向別】自動車交通量(12)'!F21)</f>
        <v>3</v>
      </c>
      <c r="G21" s="96">
        <f>SUM('【方向別】自動車交通量(10)'!G21,'【方向別】自動車交通量(11)'!G21,'【方向別】自動車交通量(12)'!G21)</f>
        <v>2</v>
      </c>
      <c r="H21" s="96">
        <f t="shared" si="0"/>
        <v>38</v>
      </c>
      <c r="I21" s="96">
        <f t="shared" si="1"/>
        <v>5</v>
      </c>
      <c r="J21" s="96">
        <f t="shared" si="2"/>
        <v>43</v>
      </c>
      <c r="K21" s="95">
        <f t="shared" si="3"/>
        <v>11.6</v>
      </c>
      <c r="L21" s="94">
        <f t="shared" si="4"/>
        <v>1.3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147</v>
      </c>
      <c r="E22" s="90">
        <f t="shared" si="5"/>
        <v>19</v>
      </c>
      <c r="F22" s="90">
        <f t="shared" si="5"/>
        <v>14</v>
      </c>
      <c r="G22" s="90">
        <f t="shared" si="5"/>
        <v>12</v>
      </c>
      <c r="H22" s="90">
        <f t="shared" si="5"/>
        <v>166</v>
      </c>
      <c r="I22" s="90">
        <f t="shared" si="5"/>
        <v>26</v>
      </c>
      <c r="J22" s="90">
        <f t="shared" si="5"/>
        <v>192</v>
      </c>
      <c r="K22" s="89">
        <f t="shared" si="3"/>
        <v>13.5</v>
      </c>
      <c r="L22" s="88">
        <f t="shared" si="4"/>
        <v>5.7</v>
      </c>
    </row>
    <row r="23" spans="2:12" ht="14.45" customHeight="1" thickTop="1">
      <c r="B23" s="111" t="s">
        <v>102</v>
      </c>
      <c r="C23" s="110"/>
      <c r="D23" s="109">
        <f>SUM('【方向別】自動車交通量(10)'!D23,'【方向別】自動車交通量(11)'!D23,'【方向別】自動車交通量(12)'!D23)</f>
        <v>16</v>
      </c>
      <c r="E23" s="108">
        <f>SUM('【方向別】自動車交通量(10)'!E23,'【方向別】自動車交通量(11)'!E23,'【方向別】自動車交通量(12)'!E23)</f>
        <v>4</v>
      </c>
      <c r="F23" s="108">
        <f>SUM('【方向別】自動車交通量(10)'!F23,'【方向別】自動車交通量(11)'!F23,'【方向別】自動車交通量(12)'!F23)</f>
        <v>3</v>
      </c>
      <c r="G23" s="108">
        <f>SUM('【方向別】自動車交通量(10)'!G23,'【方向別】自動車交通量(11)'!G23,'【方向別】自動車交通量(12)'!G23)</f>
        <v>3</v>
      </c>
      <c r="H23" s="108">
        <f t="shared" ref="H23:H28" si="6">SUM(D23:E23)</f>
        <v>20</v>
      </c>
      <c r="I23" s="108">
        <f t="shared" ref="I23:I28" si="7">SUM(F23:G23)</f>
        <v>6</v>
      </c>
      <c r="J23" s="108">
        <f t="shared" ref="J23:J28" si="8">SUM(H23:I23)</f>
        <v>26</v>
      </c>
      <c r="K23" s="107">
        <f t="shared" si="3"/>
        <v>23.1</v>
      </c>
      <c r="L23" s="106">
        <f t="shared" si="4"/>
        <v>0.8</v>
      </c>
    </row>
    <row r="24" spans="2:12" ht="14.45" customHeight="1">
      <c r="B24" s="105" t="s">
        <v>101</v>
      </c>
      <c r="C24" s="104"/>
      <c r="D24" s="103">
        <f>SUM('【方向別】自動車交通量(10)'!D24,'【方向別】自動車交通量(11)'!D24,'【方向別】自動車交通量(12)'!D24)</f>
        <v>24</v>
      </c>
      <c r="E24" s="102">
        <f>SUM('【方向別】自動車交通量(10)'!E24,'【方向別】自動車交通量(11)'!E24,'【方向別】自動車交通量(12)'!E24)</f>
        <v>1</v>
      </c>
      <c r="F24" s="102">
        <f>SUM('【方向別】自動車交通量(10)'!F24,'【方向別】自動車交通量(11)'!F24,'【方向別】自動車交通量(12)'!F24)</f>
        <v>4</v>
      </c>
      <c r="G24" s="102">
        <f>SUM('【方向別】自動車交通量(10)'!G24,'【方向別】自動車交通量(11)'!G24,'【方向別】自動車交通量(12)'!G24)</f>
        <v>3</v>
      </c>
      <c r="H24" s="102">
        <f t="shared" si="6"/>
        <v>25</v>
      </c>
      <c r="I24" s="102">
        <f t="shared" si="7"/>
        <v>7</v>
      </c>
      <c r="J24" s="102">
        <f t="shared" si="8"/>
        <v>32</v>
      </c>
      <c r="K24" s="101">
        <f t="shared" si="3"/>
        <v>21.9</v>
      </c>
      <c r="L24" s="100">
        <f t="shared" si="4"/>
        <v>1</v>
      </c>
    </row>
    <row r="25" spans="2:12" ht="14.45" customHeight="1">
      <c r="B25" s="105" t="s">
        <v>100</v>
      </c>
      <c r="C25" s="104"/>
      <c r="D25" s="103">
        <f>SUM('【方向別】自動車交通量(10)'!D25,'【方向別】自動車交通量(11)'!D25,'【方向別】自動車交通量(12)'!D25)</f>
        <v>21</v>
      </c>
      <c r="E25" s="102">
        <f>SUM('【方向別】自動車交通量(10)'!E25,'【方向別】自動車交通量(11)'!E25,'【方向別】自動車交通量(12)'!E25)</f>
        <v>6</v>
      </c>
      <c r="F25" s="102">
        <f>SUM('【方向別】自動車交通量(10)'!F25,'【方向別】自動車交通量(11)'!F25,'【方向別】自動車交通量(12)'!F25)</f>
        <v>5</v>
      </c>
      <c r="G25" s="102">
        <f>SUM('【方向別】自動車交通量(10)'!G25,'【方向別】自動車交通量(11)'!G25,'【方向別】自動車交通量(12)'!G25)</f>
        <v>2</v>
      </c>
      <c r="H25" s="102">
        <f t="shared" si="6"/>
        <v>27</v>
      </c>
      <c r="I25" s="102">
        <f t="shared" si="7"/>
        <v>7</v>
      </c>
      <c r="J25" s="102">
        <f t="shared" si="8"/>
        <v>34</v>
      </c>
      <c r="K25" s="101">
        <f t="shared" si="3"/>
        <v>20.6</v>
      </c>
      <c r="L25" s="100">
        <f t="shared" si="4"/>
        <v>1</v>
      </c>
    </row>
    <row r="26" spans="2:12" ht="14.45" customHeight="1">
      <c r="B26" s="105" t="s">
        <v>99</v>
      </c>
      <c r="C26" s="104"/>
      <c r="D26" s="103">
        <f>SUM('【方向別】自動車交通量(10)'!D26,'【方向別】自動車交通量(11)'!D26,'【方向別】自動車交通量(12)'!D26)</f>
        <v>27</v>
      </c>
      <c r="E26" s="102">
        <f>SUM('【方向別】自動車交通量(10)'!E26,'【方向別】自動車交通量(11)'!E26,'【方向別】自動車交通量(12)'!E26)</f>
        <v>1</v>
      </c>
      <c r="F26" s="102">
        <f>SUM('【方向別】自動車交通量(10)'!F26,'【方向別】自動車交通量(11)'!F26,'【方向別】自動車交通量(12)'!F26)</f>
        <v>6</v>
      </c>
      <c r="G26" s="102">
        <f>SUM('【方向別】自動車交通量(10)'!G26,'【方向別】自動車交通量(11)'!G26,'【方向別】自動車交通量(12)'!G26)</f>
        <v>2</v>
      </c>
      <c r="H26" s="102">
        <f t="shared" si="6"/>
        <v>28</v>
      </c>
      <c r="I26" s="102">
        <f t="shared" si="7"/>
        <v>8</v>
      </c>
      <c r="J26" s="102">
        <f t="shared" si="8"/>
        <v>36</v>
      </c>
      <c r="K26" s="101">
        <f t="shared" si="3"/>
        <v>22.2</v>
      </c>
      <c r="L26" s="100">
        <f t="shared" si="4"/>
        <v>1.1000000000000001</v>
      </c>
    </row>
    <row r="27" spans="2:12" ht="14.45" customHeight="1">
      <c r="B27" s="105" t="s">
        <v>98</v>
      </c>
      <c r="C27" s="104"/>
      <c r="D27" s="103">
        <f>SUM('【方向別】自動車交通量(10)'!D27,'【方向別】自動車交通量(11)'!D27,'【方向別】自動車交通量(12)'!D27)</f>
        <v>28</v>
      </c>
      <c r="E27" s="102">
        <f>SUM('【方向別】自動車交通量(10)'!E27,'【方向別】自動車交通量(11)'!E27,'【方向別】自動車交通量(12)'!E27)</f>
        <v>3</v>
      </c>
      <c r="F27" s="102">
        <f>SUM('【方向別】自動車交通量(10)'!F27,'【方向別】自動車交通量(11)'!F27,'【方向別】自動車交通量(12)'!F27)</f>
        <v>10</v>
      </c>
      <c r="G27" s="102">
        <f>SUM('【方向別】自動車交通量(10)'!G27,'【方向別】自動車交通量(11)'!G27,'【方向別】自動車交通量(12)'!G27)</f>
        <v>5</v>
      </c>
      <c r="H27" s="102">
        <f t="shared" si="6"/>
        <v>31</v>
      </c>
      <c r="I27" s="102">
        <f t="shared" si="7"/>
        <v>15</v>
      </c>
      <c r="J27" s="102">
        <f t="shared" si="8"/>
        <v>46</v>
      </c>
      <c r="K27" s="101">
        <f t="shared" si="3"/>
        <v>32.6</v>
      </c>
      <c r="L27" s="100">
        <f t="shared" si="4"/>
        <v>1.4</v>
      </c>
    </row>
    <row r="28" spans="2:12" ht="14.45" customHeight="1">
      <c r="B28" s="99" t="s">
        <v>222</v>
      </c>
      <c r="C28" s="98"/>
      <c r="D28" s="97">
        <f>SUM('【方向別】自動車交通量(10)'!D28,'【方向別】自動車交通量(11)'!D28,'【方向別】自動車交通量(12)'!D28)</f>
        <v>22</v>
      </c>
      <c r="E28" s="96">
        <f>SUM('【方向別】自動車交通量(10)'!E28,'【方向別】自動車交通量(11)'!E28,'【方向別】自動車交通量(12)'!E28)</f>
        <v>2</v>
      </c>
      <c r="F28" s="96">
        <f>SUM('【方向別】自動車交通量(10)'!F28,'【方向別】自動車交通量(11)'!F28,'【方向別】自動車交通量(12)'!F28)</f>
        <v>4</v>
      </c>
      <c r="G28" s="96">
        <f>SUM('【方向別】自動車交通量(10)'!G28,'【方向別】自動車交通量(11)'!G28,'【方向別】自動車交通量(12)'!G28)</f>
        <v>3</v>
      </c>
      <c r="H28" s="96">
        <f t="shared" si="6"/>
        <v>24</v>
      </c>
      <c r="I28" s="96">
        <f t="shared" si="7"/>
        <v>7</v>
      </c>
      <c r="J28" s="96">
        <f t="shared" si="8"/>
        <v>31</v>
      </c>
      <c r="K28" s="95">
        <f t="shared" si="3"/>
        <v>22.6</v>
      </c>
      <c r="L28" s="94">
        <f t="shared" si="4"/>
        <v>0.9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138</v>
      </c>
      <c r="E29" s="90">
        <f t="shared" si="9"/>
        <v>17</v>
      </c>
      <c r="F29" s="90">
        <f t="shared" si="9"/>
        <v>32</v>
      </c>
      <c r="G29" s="90">
        <f t="shared" si="9"/>
        <v>18</v>
      </c>
      <c r="H29" s="90">
        <f t="shared" si="9"/>
        <v>155</v>
      </c>
      <c r="I29" s="90">
        <f t="shared" si="9"/>
        <v>50</v>
      </c>
      <c r="J29" s="90">
        <f t="shared" si="9"/>
        <v>205</v>
      </c>
      <c r="K29" s="89">
        <f t="shared" si="3"/>
        <v>24.4</v>
      </c>
      <c r="L29" s="88">
        <f t="shared" si="4"/>
        <v>6.1</v>
      </c>
    </row>
    <row r="30" spans="2:12" ht="14.45" customHeight="1" thickTop="1">
      <c r="B30" s="119" t="s">
        <v>221</v>
      </c>
      <c r="C30" s="118"/>
      <c r="D30" s="85">
        <f>SUM('【方向別】自動車交通量(10)'!D30,'【方向別】自動車交通量(11)'!D30,'【方向別】自動車交通量(12)'!D30)</f>
        <v>150</v>
      </c>
      <c r="E30" s="84">
        <f>SUM('【方向別】自動車交通量(10)'!E30,'【方向別】自動車交通量(11)'!E30,'【方向別】自動車交通量(12)'!E30)</f>
        <v>24</v>
      </c>
      <c r="F30" s="84">
        <f>SUM('【方向別】自動車交通量(10)'!F30,'【方向別】自動車交通量(11)'!F30,'【方向別】自動車交通量(12)'!F30)</f>
        <v>18</v>
      </c>
      <c r="G30" s="84">
        <f>SUM('【方向別】自動車交通量(10)'!G30,'【方向別】自動車交通量(11)'!G30,'【方向別】自動車交通量(12)'!G30)</f>
        <v>12</v>
      </c>
      <c r="H30" s="84">
        <f t="shared" ref="H30:H43" si="10">SUM(D30:E30)</f>
        <v>174</v>
      </c>
      <c r="I30" s="84">
        <f t="shared" ref="I30:I43" si="11">SUM(F30:G30)</f>
        <v>30</v>
      </c>
      <c r="J30" s="84">
        <f t="shared" ref="J30:J43" si="12">SUM(H30:I30)</f>
        <v>204</v>
      </c>
      <c r="K30" s="83">
        <f t="shared" si="3"/>
        <v>14.7</v>
      </c>
      <c r="L30" s="82">
        <f t="shared" si="4"/>
        <v>6.1</v>
      </c>
    </row>
    <row r="31" spans="2:12" ht="14.45" customHeight="1">
      <c r="B31" s="117" t="s">
        <v>220</v>
      </c>
      <c r="C31" s="116"/>
      <c r="D31" s="115">
        <f>SUM('【方向別】自動車交通量(10)'!D31,'【方向別】自動車交通量(11)'!D31,'【方向別】自動車交通量(12)'!D31)</f>
        <v>136</v>
      </c>
      <c r="E31" s="114">
        <f>SUM('【方向別】自動車交通量(10)'!E31,'【方向別】自動車交通量(11)'!E31,'【方向別】自動車交通量(12)'!E31)</f>
        <v>24</v>
      </c>
      <c r="F31" s="114">
        <f>SUM('【方向別】自動車交通量(10)'!F31,'【方向別】自動車交通量(11)'!F31,'【方向別】自動車交通量(12)'!F31)</f>
        <v>24</v>
      </c>
      <c r="G31" s="114">
        <f>SUM('【方向別】自動車交通量(10)'!G31,'【方向別】自動車交通量(11)'!G31,'【方向別】自動車交通量(12)'!G31)</f>
        <v>10</v>
      </c>
      <c r="H31" s="114">
        <f t="shared" si="10"/>
        <v>160</v>
      </c>
      <c r="I31" s="114">
        <f t="shared" si="11"/>
        <v>34</v>
      </c>
      <c r="J31" s="114">
        <f t="shared" si="12"/>
        <v>194</v>
      </c>
      <c r="K31" s="113">
        <f t="shared" si="3"/>
        <v>17.5</v>
      </c>
      <c r="L31" s="112">
        <f t="shared" si="4"/>
        <v>5.8</v>
      </c>
    </row>
    <row r="32" spans="2:12" ht="14.45" customHeight="1">
      <c r="B32" s="117" t="s">
        <v>219</v>
      </c>
      <c r="C32" s="116"/>
      <c r="D32" s="115">
        <f>SUM('【方向別】自動車交通量(10)'!D32,'【方向別】自動車交通量(11)'!D32,'【方向別】自動車交通量(12)'!D32)</f>
        <v>214</v>
      </c>
      <c r="E32" s="114">
        <f>SUM('【方向別】自動車交通量(10)'!E32,'【方向別】自動車交通量(11)'!E32,'【方向別】自動車交通量(12)'!E32)</f>
        <v>32</v>
      </c>
      <c r="F32" s="114">
        <f>SUM('【方向別】自動車交通量(10)'!F32,'【方向別】自動車交通量(11)'!F32,'【方向別】自動車交通量(12)'!F32)</f>
        <v>16</v>
      </c>
      <c r="G32" s="114">
        <f>SUM('【方向別】自動車交通量(10)'!G32,'【方向別】自動車交通量(11)'!G32,'【方向別】自動車交通量(12)'!G32)</f>
        <v>6</v>
      </c>
      <c r="H32" s="114">
        <f t="shared" si="10"/>
        <v>246</v>
      </c>
      <c r="I32" s="114">
        <f t="shared" si="11"/>
        <v>22</v>
      </c>
      <c r="J32" s="114">
        <f t="shared" si="12"/>
        <v>268</v>
      </c>
      <c r="K32" s="113">
        <f t="shared" si="3"/>
        <v>8.1999999999999993</v>
      </c>
      <c r="L32" s="112">
        <f t="shared" si="4"/>
        <v>8</v>
      </c>
    </row>
    <row r="33" spans="2:12" ht="14.45" customHeight="1">
      <c r="B33" s="117" t="s">
        <v>218</v>
      </c>
      <c r="C33" s="116"/>
      <c r="D33" s="115">
        <f>SUM('【方向別】自動車交通量(10)'!D33,'【方向別】自動車交通量(11)'!D33,'【方向別】自動車交通量(12)'!D33)</f>
        <v>215</v>
      </c>
      <c r="E33" s="114">
        <f>SUM('【方向別】自動車交通量(10)'!E33,'【方向別】自動車交通量(11)'!E33,'【方向別】自動車交通量(12)'!E33)</f>
        <v>32</v>
      </c>
      <c r="F33" s="114">
        <f>SUM('【方向別】自動車交通量(10)'!F33,'【方向別】自動車交通量(11)'!F33,'【方向別】自動車交通量(12)'!F33)</f>
        <v>6</v>
      </c>
      <c r="G33" s="114">
        <f>SUM('【方向別】自動車交通量(10)'!G33,'【方向別】自動車交通量(11)'!G33,'【方向別】自動車交通量(12)'!G33)</f>
        <v>10</v>
      </c>
      <c r="H33" s="114">
        <f t="shared" si="10"/>
        <v>247</v>
      </c>
      <c r="I33" s="114">
        <f t="shared" si="11"/>
        <v>16</v>
      </c>
      <c r="J33" s="114">
        <f t="shared" si="12"/>
        <v>263</v>
      </c>
      <c r="K33" s="113">
        <f t="shared" si="3"/>
        <v>6.1</v>
      </c>
      <c r="L33" s="112">
        <f t="shared" si="4"/>
        <v>7.8</v>
      </c>
    </row>
    <row r="34" spans="2:12" ht="14.45" customHeight="1">
      <c r="B34" s="117" t="s">
        <v>217</v>
      </c>
      <c r="C34" s="116"/>
      <c r="D34" s="115">
        <f>SUM('【方向別】自動車交通量(10)'!D34,'【方向別】自動車交通量(11)'!D34,'【方向別】自動車交通量(12)'!D34)</f>
        <v>227</v>
      </c>
      <c r="E34" s="114">
        <f>SUM('【方向別】自動車交通量(10)'!E34,'【方向別】自動車交通量(11)'!E34,'【方向別】自動車交通量(12)'!E34)</f>
        <v>36</v>
      </c>
      <c r="F34" s="114">
        <f>SUM('【方向別】自動車交通量(10)'!F34,'【方向別】自動車交通量(11)'!F34,'【方向別】自動車交通量(12)'!F34)</f>
        <v>18</v>
      </c>
      <c r="G34" s="114">
        <f>SUM('【方向別】自動車交通量(10)'!G34,'【方向別】自動車交通量(11)'!G34,'【方向別】自動車交通量(12)'!G34)</f>
        <v>9</v>
      </c>
      <c r="H34" s="114">
        <f t="shared" si="10"/>
        <v>263</v>
      </c>
      <c r="I34" s="114">
        <f t="shared" si="11"/>
        <v>27</v>
      </c>
      <c r="J34" s="114">
        <f t="shared" si="12"/>
        <v>290</v>
      </c>
      <c r="K34" s="113">
        <f t="shared" si="3"/>
        <v>9.3000000000000007</v>
      </c>
      <c r="L34" s="112">
        <f t="shared" si="4"/>
        <v>8.6</v>
      </c>
    </row>
    <row r="35" spans="2:12" ht="14.45" customHeight="1">
      <c r="B35" s="117" t="s">
        <v>216</v>
      </c>
      <c r="C35" s="116"/>
      <c r="D35" s="115">
        <f>SUM('【方向別】自動車交通量(10)'!D35,'【方向別】自動車交通量(11)'!D35,'【方向別】自動車交通量(12)'!D35)</f>
        <v>232</v>
      </c>
      <c r="E35" s="114">
        <f>SUM('【方向別】自動車交通量(10)'!E35,'【方向別】自動車交通量(11)'!E35,'【方向別】自動車交通量(12)'!E35)</f>
        <v>29</v>
      </c>
      <c r="F35" s="114">
        <f>SUM('【方向別】自動車交通量(10)'!F35,'【方向別】自動車交通量(11)'!F35,'【方向別】自動車交通量(12)'!F35)</f>
        <v>21</v>
      </c>
      <c r="G35" s="114">
        <f>SUM('【方向別】自動車交通量(10)'!G35,'【方向別】自動車交通量(11)'!G35,'【方向別】自動車交通量(12)'!G35)</f>
        <v>11</v>
      </c>
      <c r="H35" s="114">
        <f t="shared" si="10"/>
        <v>261</v>
      </c>
      <c r="I35" s="114">
        <f t="shared" si="11"/>
        <v>32</v>
      </c>
      <c r="J35" s="114">
        <f t="shared" si="12"/>
        <v>293</v>
      </c>
      <c r="K35" s="113">
        <f t="shared" si="3"/>
        <v>10.9</v>
      </c>
      <c r="L35" s="112">
        <f t="shared" si="4"/>
        <v>8.6999999999999993</v>
      </c>
    </row>
    <row r="36" spans="2:12" ht="14.45" customHeight="1">
      <c r="B36" s="117" t="s">
        <v>215</v>
      </c>
      <c r="C36" s="116"/>
      <c r="D36" s="115">
        <f>SUM('【方向別】自動車交通量(10)'!D36,'【方向別】自動車交通量(11)'!D36,'【方向別】自動車交通量(12)'!D36)</f>
        <v>251</v>
      </c>
      <c r="E36" s="114">
        <f>SUM('【方向別】自動車交通量(10)'!E36,'【方向別】自動車交通量(11)'!E36,'【方向別】自動車交通量(12)'!E36)</f>
        <v>35</v>
      </c>
      <c r="F36" s="114">
        <f>SUM('【方向別】自動車交通量(10)'!F36,'【方向別】自動車交通量(11)'!F36,'【方向別】自動車交通量(12)'!F36)</f>
        <v>12</v>
      </c>
      <c r="G36" s="114">
        <f>SUM('【方向別】自動車交通量(10)'!G36,'【方向別】自動車交通量(11)'!G36,'【方向別】自動車交通量(12)'!G36)</f>
        <v>9</v>
      </c>
      <c r="H36" s="114">
        <f t="shared" si="10"/>
        <v>286</v>
      </c>
      <c r="I36" s="114">
        <f t="shared" si="11"/>
        <v>21</v>
      </c>
      <c r="J36" s="114">
        <f t="shared" si="12"/>
        <v>307</v>
      </c>
      <c r="K36" s="113">
        <f t="shared" si="3"/>
        <v>6.8</v>
      </c>
      <c r="L36" s="112">
        <f t="shared" si="4"/>
        <v>9.1</v>
      </c>
    </row>
    <row r="37" spans="2:12" ht="14.45" customHeight="1">
      <c r="B37" s="117" t="s">
        <v>214</v>
      </c>
      <c r="C37" s="116"/>
      <c r="D37" s="115">
        <f>SUM('【方向別】自動車交通量(10)'!D37,'【方向別】自動車交通量(11)'!D37,'【方向別】自動車交通量(12)'!D37)</f>
        <v>272</v>
      </c>
      <c r="E37" s="114">
        <f>SUM('【方向別】自動車交通量(10)'!E37,'【方向別】自動車交通量(11)'!E37,'【方向別】自動車交通量(12)'!E37)</f>
        <v>35</v>
      </c>
      <c r="F37" s="114">
        <f>SUM('【方向別】自動車交通量(10)'!F37,'【方向別】自動車交通量(11)'!F37,'【方向別】自動車交通量(12)'!F37)</f>
        <v>18</v>
      </c>
      <c r="G37" s="114">
        <f>SUM('【方向別】自動車交通量(10)'!G37,'【方向別】自動車交通量(11)'!G37,'【方向別】自動車交通量(12)'!G37)</f>
        <v>10</v>
      </c>
      <c r="H37" s="114">
        <f t="shared" si="10"/>
        <v>307</v>
      </c>
      <c r="I37" s="114">
        <f t="shared" si="11"/>
        <v>28</v>
      </c>
      <c r="J37" s="114">
        <f t="shared" si="12"/>
        <v>335</v>
      </c>
      <c r="K37" s="113">
        <f t="shared" si="3"/>
        <v>8.4</v>
      </c>
      <c r="L37" s="112">
        <f t="shared" si="4"/>
        <v>10</v>
      </c>
    </row>
    <row r="38" spans="2:12" ht="14.45" customHeight="1">
      <c r="B38" s="111" t="s">
        <v>87</v>
      </c>
      <c r="C38" s="110"/>
      <c r="D38" s="109">
        <f>SUM('【方向別】自動車交通量(10)'!D38,'【方向別】自動車交通量(11)'!D38,'【方向別】自動車交通量(12)'!D38)</f>
        <v>59</v>
      </c>
      <c r="E38" s="108">
        <f>SUM('【方向別】自動車交通量(10)'!E38,'【方向別】自動車交通量(11)'!E38,'【方向別】自動車交通量(12)'!E38)</f>
        <v>2</v>
      </c>
      <c r="F38" s="108">
        <f>SUM('【方向別】自動車交通量(10)'!F38,'【方向別】自動車交通量(11)'!F38,'【方向別】自動車交通量(12)'!F38)</f>
        <v>4</v>
      </c>
      <c r="G38" s="108">
        <f>SUM('【方向別】自動車交通量(10)'!G38,'【方向別】自動車交通量(11)'!G38,'【方向別】自動車交通量(12)'!G38)</f>
        <v>0</v>
      </c>
      <c r="H38" s="108">
        <f t="shared" si="10"/>
        <v>61</v>
      </c>
      <c r="I38" s="108">
        <f t="shared" si="11"/>
        <v>4</v>
      </c>
      <c r="J38" s="108">
        <f t="shared" si="12"/>
        <v>65</v>
      </c>
      <c r="K38" s="107">
        <f t="shared" si="3"/>
        <v>6.2</v>
      </c>
      <c r="L38" s="106">
        <f t="shared" si="4"/>
        <v>1.9</v>
      </c>
    </row>
    <row r="39" spans="2:12" ht="14.45" customHeight="1">
      <c r="B39" s="105" t="s">
        <v>86</v>
      </c>
      <c r="C39" s="104"/>
      <c r="D39" s="103">
        <f>SUM('【方向別】自動車交通量(10)'!D39,'【方向別】自動車交通量(11)'!D39,'【方向別】自動車交通量(12)'!D39)</f>
        <v>64</v>
      </c>
      <c r="E39" s="102">
        <f>SUM('【方向別】自動車交通量(10)'!E39,'【方向別】自動車交通量(11)'!E39,'【方向別】自動車交通量(12)'!E39)</f>
        <v>5</v>
      </c>
      <c r="F39" s="102">
        <f>SUM('【方向別】自動車交通量(10)'!F39,'【方向別】自動車交通量(11)'!F39,'【方向別】自動車交通量(12)'!F39)</f>
        <v>4</v>
      </c>
      <c r="G39" s="102">
        <f>SUM('【方向別】自動車交通量(10)'!G39,'【方向別】自動車交通量(11)'!G39,'【方向別】自動車交通量(12)'!G39)</f>
        <v>0</v>
      </c>
      <c r="H39" s="102">
        <f t="shared" si="10"/>
        <v>69</v>
      </c>
      <c r="I39" s="102">
        <f t="shared" si="11"/>
        <v>4</v>
      </c>
      <c r="J39" s="102">
        <f t="shared" si="12"/>
        <v>73</v>
      </c>
      <c r="K39" s="101">
        <f t="shared" si="3"/>
        <v>5.5</v>
      </c>
      <c r="L39" s="100">
        <f t="shared" si="4"/>
        <v>2.2000000000000002</v>
      </c>
    </row>
    <row r="40" spans="2:12" ht="14.45" customHeight="1">
      <c r="B40" s="105" t="s">
        <v>85</v>
      </c>
      <c r="C40" s="104"/>
      <c r="D40" s="103">
        <f>SUM('【方向別】自動車交通量(10)'!D40,'【方向別】自動車交通量(11)'!D40,'【方向別】自動車交通量(12)'!D40)</f>
        <v>56</v>
      </c>
      <c r="E40" s="102">
        <f>SUM('【方向別】自動車交通量(10)'!E40,'【方向別】自動車交通量(11)'!E40,'【方向別】自動車交通量(12)'!E40)</f>
        <v>11</v>
      </c>
      <c r="F40" s="102">
        <f>SUM('【方向別】自動車交通量(10)'!F40,'【方向別】自動車交通量(11)'!F40,'【方向別】自動車交通量(12)'!F40)</f>
        <v>3</v>
      </c>
      <c r="G40" s="102">
        <f>SUM('【方向別】自動車交通量(10)'!G40,'【方向別】自動車交通量(11)'!G40,'【方向別】自動車交通量(12)'!G40)</f>
        <v>4</v>
      </c>
      <c r="H40" s="102">
        <f t="shared" si="10"/>
        <v>67</v>
      </c>
      <c r="I40" s="102">
        <f t="shared" si="11"/>
        <v>7</v>
      </c>
      <c r="J40" s="102">
        <f t="shared" si="12"/>
        <v>74</v>
      </c>
      <c r="K40" s="101">
        <f t="shared" si="3"/>
        <v>9.5</v>
      </c>
      <c r="L40" s="100">
        <f t="shared" si="4"/>
        <v>2.2000000000000002</v>
      </c>
    </row>
    <row r="41" spans="2:12" ht="14.45" customHeight="1">
      <c r="B41" s="105" t="s">
        <v>84</v>
      </c>
      <c r="C41" s="104"/>
      <c r="D41" s="103">
        <f>SUM('【方向別】自動車交通量(10)'!D41,'【方向別】自動車交通量(11)'!D41,'【方向別】自動車交通量(12)'!D41)</f>
        <v>58</v>
      </c>
      <c r="E41" s="102">
        <f>SUM('【方向別】自動車交通量(10)'!E41,'【方向別】自動車交通量(11)'!E41,'【方向別】自動車交通量(12)'!E41)</f>
        <v>9</v>
      </c>
      <c r="F41" s="102">
        <f>SUM('【方向別】自動車交通量(10)'!F41,'【方向別】自動車交通量(11)'!F41,'【方向別】自動車交通量(12)'!F41)</f>
        <v>3</v>
      </c>
      <c r="G41" s="102">
        <f>SUM('【方向別】自動車交通量(10)'!G41,'【方向別】自動車交通量(11)'!G41,'【方向別】自動車交通量(12)'!G41)</f>
        <v>0</v>
      </c>
      <c r="H41" s="102">
        <f t="shared" si="10"/>
        <v>67</v>
      </c>
      <c r="I41" s="102">
        <f t="shared" si="11"/>
        <v>3</v>
      </c>
      <c r="J41" s="102">
        <f t="shared" si="12"/>
        <v>70</v>
      </c>
      <c r="K41" s="101">
        <f t="shared" si="3"/>
        <v>4.3</v>
      </c>
      <c r="L41" s="100">
        <f t="shared" si="4"/>
        <v>2.1</v>
      </c>
    </row>
    <row r="42" spans="2:12" ht="14.45" customHeight="1">
      <c r="B42" s="105" t="s">
        <v>83</v>
      </c>
      <c r="C42" s="104"/>
      <c r="D42" s="103">
        <f>SUM('【方向別】自動車交通量(10)'!D42,'【方向別】自動車交通量(11)'!D42,'【方向別】自動車交通量(12)'!D42)</f>
        <v>63</v>
      </c>
      <c r="E42" s="102">
        <f>SUM('【方向別】自動車交通量(10)'!E42,'【方向別】自動車交通量(11)'!E42,'【方向別】自動車交通量(12)'!E42)</f>
        <v>8</v>
      </c>
      <c r="F42" s="102">
        <f>SUM('【方向別】自動車交通量(10)'!F42,'【方向別】自動車交通量(11)'!F42,'【方向別】自動車交通量(12)'!F42)</f>
        <v>2</v>
      </c>
      <c r="G42" s="102">
        <f>SUM('【方向別】自動車交通量(10)'!G42,'【方向別】自動車交通量(11)'!G42,'【方向別】自動車交通量(12)'!G42)</f>
        <v>1</v>
      </c>
      <c r="H42" s="102">
        <f t="shared" si="10"/>
        <v>71</v>
      </c>
      <c r="I42" s="102">
        <f t="shared" si="11"/>
        <v>3</v>
      </c>
      <c r="J42" s="102">
        <f t="shared" si="12"/>
        <v>74</v>
      </c>
      <c r="K42" s="101">
        <f t="shared" si="3"/>
        <v>4.0999999999999996</v>
      </c>
      <c r="L42" s="100">
        <f t="shared" si="4"/>
        <v>2.2000000000000002</v>
      </c>
    </row>
    <row r="43" spans="2:12" ht="14.45" customHeight="1">
      <c r="B43" s="99" t="s">
        <v>213</v>
      </c>
      <c r="C43" s="98"/>
      <c r="D43" s="97">
        <f>SUM('【方向別】自動車交通量(10)'!D43,'【方向別】自動車交通量(11)'!D43,'【方向別】自動車交通量(12)'!D43)</f>
        <v>40</v>
      </c>
      <c r="E43" s="96">
        <f>SUM('【方向別】自動車交通量(10)'!E43,'【方向別】自動車交通量(11)'!E43,'【方向別】自動車交通量(12)'!E43)</f>
        <v>3</v>
      </c>
      <c r="F43" s="96">
        <f>SUM('【方向別】自動車交通量(10)'!F43,'【方向別】自動車交通量(11)'!F43,'【方向別】自動車交通量(12)'!F43)</f>
        <v>2</v>
      </c>
      <c r="G43" s="96">
        <f>SUM('【方向別】自動車交通量(10)'!G43,'【方向別】自動車交通量(11)'!G43,'【方向別】自動車交通量(12)'!G43)</f>
        <v>2</v>
      </c>
      <c r="H43" s="96">
        <f t="shared" si="10"/>
        <v>43</v>
      </c>
      <c r="I43" s="96">
        <f t="shared" si="11"/>
        <v>4</v>
      </c>
      <c r="J43" s="96">
        <f t="shared" si="12"/>
        <v>47</v>
      </c>
      <c r="K43" s="95">
        <f t="shared" si="3"/>
        <v>8.5</v>
      </c>
      <c r="L43" s="94">
        <f t="shared" si="4"/>
        <v>1.4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340</v>
      </c>
      <c r="E44" s="90">
        <f t="shared" si="13"/>
        <v>38</v>
      </c>
      <c r="F44" s="90">
        <f t="shared" si="13"/>
        <v>18</v>
      </c>
      <c r="G44" s="90">
        <f t="shared" si="13"/>
        <v>7</v>
      </c>
      <c r="H44" s="90">
        <f t="shared" si="13"/>
        <v>378</v>
      </c>
      <c r="I44" s="90">
        <f t="shared" si="13"/>
        <v>25</v>
      </c>
      <c r="J44" s="90">
        <f t="shared" si="13"/>
        <v>403</v>
      </c>
      <c r="K44" s="89">
        <f t="shared" si="3"/>
        <v>6.2</v>
      </c>
      <c r="L44" s="88">
        <f t="shared" si="4"/>
        <v>12</v>
      </c>
    </row>
    <row r="45" spans="2:12" ht="14.45" customHeight="1" thickTop="1">
      <c r="B45" s="111" t="s">
        <v>80</v>
      </c>
      <c r="C45" s="110"/>
      <c r="D45" s="109">
        <f>SUM('【方向別】自動車交通量(10)'!D45,'【方向別】自動車交通量(11)'!D45,'【方向別】自動車交通量(12)'!D45)</f>
        <v>62</v>
      </c>
      <c r="E45" s="108">
        <f>SUM('【方向別】自動車交通量(10)'!E45,'【方向別】自動車交通量(11)'!E45,'【方向別】自動車交通量(12)'!E45)</f>
        <v>2</v>
      </c>
      <c r="F45" s="108">
        <f>SUM('【方向別】自動車交通量(10)'!F45,'【方向別】自動車交通量(11)'!F45,'【方向別】自動車交通量(12)'!F45)</f>
        <v>1</v>
      </c>
      <c r="G45" s="108">
        <f>SUM('【方向別】自動車交通量(10)'!G45,'【方向別】自動車交通量(11)'!G45,'【方向別】自動車交通量(12)'!G45)</f>
        <v>2</v>
      </c>
      <c r="H45" s="108">
        <f t="shared" ref="H45:H50" si="14">SUM(D45:E45)</f>
        <v>64</v>
      </c>
      <c r="I45" s="108">
        <f t="shared" ref="I45:I50" si="15">SUM(F45:G45)</f>
        <v>3</v>
      </c>
      <c r="J45" s="108">
        <f t="shared" ref="J45:J50" si="16">SUM(H45:I45)</f>
        <v>67</v>
      </c>
      <c r="K45" s="107">
        <f t="shared" si="3"/>
        <v>4.5</v>
      </c>
      <c r="L45" s="106">
        <f t="shared" si="4"/>
        <v>2</v>
      </c>
    </row>
    <row r="46" spans="2:12" ht="14.45" customHeight="1">
      <c r="B46" s="105" t="s">
        <v>79</v>
      </c>
      <c r="C46" s="104"/>
      <c r="D46" s="103">
        <f>SUM('【方向別】自動車交通量(10)'!D46,'【方向別】自動車交通量(11)'!D46,'【方向別】自動車交通量(12)'!D46)</f>
        <v>55</v>
      </c>
      <c r="E46" s="102">
        <f>SUM('【方向別】自動車交通量(10)'!E46,'【方向別】自動車交通量(11)'!E46,'【方向別】自動車交通量(12)'!E46)</f>
        <v>5</v>
      </c>
      <c r="F46" s="102">
        <f>SUM('【方向別】自動車交通量(10)'!F46,'【方向別】自動車交通量(11)'!F46,'【方向別】自動車交通量(12)'!F46)</f>
        <v>1</v>
      </c>
      <c r="G46" s="102">
        <f>SUM('【方向別】自動車交通量(10)'!G46,'【方向別】自動車交通量(11)'!G46,'【方向別】自動車交通量(12)'!G46)</f>
        <v>3</v>
      </c>
      <c r="H46" s="102">
        <f t="shared" si="14"/>
        <v>60</v>
      </c>
      <c r="I46" s="102">
        <f t="shared" si="15"/>
        <v>4</v>
      </c>
      <c r="J46" s="102">
        <f t="shared" si="16"/>
        <v>64</v>
      </c>
      <c r="K46" s="101">
        <f t="shared" si="3"/>
        <v>6.3</v>
      </c>
      <c r="L46" s="100">
        <f t="shared" si="4"/>
        <v>1.9</v>
      </c>
    </row>
    <row r="47" spans="2:12" ht="14.45" customHeight="1">
      <c r="B47" s="105" t="s">
        <v>78</v>
      </c>
      <c r="C47" s="104"/>
      <c r="D47" s="103">
        <f>SUM('【方向別】自動車交通量(10)'!D47,'【方向別】自動車交通量(11)'!D47,'【方向別】自動車交通量(12)'!D47)</f>
        <v>65</v>
      </c>
      <c r="E47" s="102">
        <f>SUM('【方向別】自動車交通量(10)'!E47,'【方向別】自動車交通量(11)'!E47,'【方向別】自動車交通量(12)'!E47)</f>
        <v>4</v>
      </c>
      <c r="F47" s="102">
        <f>SUM('【方向別】自動車交通量(10)'!F47,'【方向別】自動車交通量(11)'!F47,'【方向別】自動車交通量(12)'!F47)</f>
        <v>2</v>
      </c>
      <c r="G47" s="102">
        <f>SUM('【方向別】自動車交通量(10)'!G47,'【方向別】自動車交通量(11)'!G47,'【方向別】自動車交通量(12)'!G47)</f>
        <v>1</v>
      </c>
      <c r="H47" s="102">
        <f t="shared" si="14"/>
        <v>69</v>
      </c>
      <c r="I47" s="102">
        <f t="shared" si="15"/>
        <v>3</v>
      </c>
      <c r="J47" s="102">
        <f t="shared" si="16"/>
        <v>72</v>
      </c>
      <c r="K47" s="101">
        <f t="shared" si="3"/>
        <v>4.2</v>
      </c>
      <c r="L47" s="100">
        <f t="shared" si="4"/>
        <v>2.1</v>
      </c>
    </row>
    <row r="48" spans="2:12" ht="14.45" customHeight="1">
      <c r="B48" s="105" t="s">
        <v>77</v>
      </c>
      <c r="C48" s="104"/>
      <c r="D48" s="103">
        <f>SUM('【方向別】自動車交通量(10)'!D48,'【方向別】自動車交通量(11)'!D48,'【方向別】自動車交通量(12)'!D48)</f>
        <v>48</v>
      </c>
      <c r="E48" s="102">
        <f>SUM('【方向別】自動車交通量(10)'!E48,'【方向別】自動車交通量(11)'!E48,'【方向別】自動車交通量(12)'!E48)</f>
        <v>9</v>
      </c>
      <c r="F48" s="102">
        <f>SUM('【方向別】自動車交通量(10)'!F48,'【方向別】自動車交通量(11)'!F48,'【方向別】自動車交通量(12)'!F48)</f>
        <v>1</v>
      </c>
      <c r="G48" s="102">
        <f>SUM('【方向別】自動車交通量(10)'!G48,'【方向別】自動車交通量(11)'!G48,'【方向別】自動車交通量(12)'!G48)</f>
        <v>2</v>
      </c>
      <c r="H48" s="102">
        <f t="shared" si="14"/>
        <v>57</v>
      </c>
      <c r="I48" s="102">
        <f t="shared" si="15"/>
        <v>3</v>
      </c>
      <c r="J48" s="102">
        <f t="shared" si="16"/>
        <v>60</v>
      </c>
      <c r="K48" s="101">
        <f t="shared" si="3"/>
        <v>5</v>
      </c>
      <c r="L48" s="100">
        <f t="shared" si="4"/>
        <v>1.8</v>
      </c>
    </row>
    <row r="49" spans="2:13" ht="14.45" customHeight="1">
      <c r="B49" s="105" t="s">
        <v>76</v>
      </c>
      <c r="C49" s="104"/>
      <c r="D49" s="103">
        <f>SUM('【方向別】自動車交通量(10)'!D49,'【方向別】自動車交通量(11)'!D49,'【方向別】自動車交通量(12)'!D49)</f>
        <v>61</v>
      </c>
      <c r="E49" s="102">
        <f>SUM('【方向別】自動車交通量(10)'!E49,'【方向別】自動車交通量(11)'!E49,'【方向別】自動車交通量(12)'!E49)</f>
        <v>9</v>
      </c>
      <c r="F49" s="102">
        <f>SUM('【方向別】自動車交通量(10)'!F49,'【方向別】自動車交通量(11)'!F49,'【方向別】自動車交通量(12)'!F49)</f>
        <v>2</v>
      </c>
      <c r="G49" s="102">
        <f>SUM('【方向別】自動車交通量(10)'!G49,'【方向別】自動車交通量(11)'!G49,'【方向別】自動車交通量(12)'!G49)</f>
        <v>2</v>
      </c>
      <c r="H49" s="102">
        <f t="shared" si="14"/>
        <v>70</v>
      </c>
      <c r="I49" s="102">
        <f t="shared" si="15"/>
        <v>4</v>
      </c>
      <c r="J49" s="102">
        <f t="shared" si="16"/>
        <v>74</v>
      </c>
      <c r="K49" s="101">
        <f t="shared" si="3"/>
        <v>5.4</v>
      </c>
      <c r="L49" s="100">
        <f t="shared" si="4"/>
        <v>2.2000000000000002</v>
      </c>
    </row>
    <row r="50" spans="2:13" ht="14.45" customHeight="1">
      <c r="B50" s="99" t="s">
        <v>212</v>
      </c>
      <c r="C50" s="98"/>
      <c r="D50" s="97">
        <f>SUM('【方向別】自動車交通量(10)'!D50,'【方向別】自動車交通量(11)'!D50,'【方向別】自動車交通量(12)'!D50)</f>
        <v>64</v>
      </c>
      <c r="E50" s="96">
        <f>SUM('【方向別】自動車交通量(10)'!E50,'【方向別】自動車交通量(11)'!E50,'【方向別】自動車交通量(12)'!E50)</f>
        <v>7</v>
      </c>
      <c r="F50" s="96">
        <f>SUM('【方向別】自動車交通量(10)'!F50,'【方向別】自動車交通量(11)'!F50,'【方向別】自動車交通量(12)'!F50)</f>
        <v>2</v>
      </c>
      <c r="G50" s="96">
        <f>SUM('【方向別】自動車交通量(10)'!G50,'【方向別】自動車交通量(11)'!G50,'【方向別】自動車交通量(12)'!G50)</f>
        <v>2</v>
      </c>
      <c r="H50" s="96">
        <f t="shared" si="14"/>
        <v>71</v>
      </c>
      <c r="I50" s="96">
        <f t="shared" si="15"/>
        <v>4</v>
      </c>
      <c r="J50" s="96">
        <f t="shared" si="16"/>
        <v>75</v>
      </c>
      <c r="K50" s="95">
        <f t="shared" si="3"/>
        <v>5.3</v>
      </c>
      <c r="L50" s="94">
        <f t="shared" si="4"/>
        <v>2.2000000000000002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355</v>
      </c>
      <c r="E51" s="90">
        <f t="shared" si="17"/>
        <v>36</v>
      </c>
      <c r="F51" s="90">
        <f t="shared" si="17"/>
        <v>9</v>
      </c>
      <c r="G51" s="90">
        <f t="shared" si="17"/>
        <v>12</v>
      </c>
      <c r="H51" s="90">
        <f t="shared" si="17"/>
        <v>391</v>
      </c>
      <c r="I51" s="90">
        <f t="shared" si="17"/>
        <v>21</v>
      </c>
      <c r="J51" s="90">
        <f t="shared" si="17"/>
        <v>412</v>
      </c>
      <c r="K51" s="89">
        <f t="shared" si="3"/>
        <v>5.0999999999999996</v>
      </c>
      <c r="L51" s="88">
        <f t="shared" si="4"/>
        <v>12.2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2677</v>
      </c>
      <c r="E52" s="84">
        <f t="shared" si="18"/>
        <v>357</v>
      </c>
      <c r="F52" s="84">
        <f t="shared" si="18"/>
        <v>206</v>
      </c>
      <c r="G52" s="84">
        <f t="shared" si="18"/>
        <v>126</v>
      </c>
      <c r="H52" s="84">
        <f t="shared" si="18"/>
        <v>3034</v>
      </c>
      <c r="I52" s="84">
        <f t="shared" si="18"/>
        <v>332</v>
      </c>
      <c r="J52" s="84">
        <f t="shared" si="18"/>
        <v>3366</v>
      </c>
      <c r="K52" s="83">
        <f t="shared" si="3"/>
        <v>9.9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234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155</v>
      </c>
      <c r="C16" s="110"/>
      <c r="D16" s="109">
        <f>SUM('【方向別】自動車交通量(1)'!D16,'【方向別】自動車交通量(5)'!D16,'【方向別】自動車交通量(9)'!D16)</f>
        <v>39</v>
      </c>
      <c r="E16" s="108">
        <f>SUM('【方向別】自動車交通量(1)'!E16,'【方向別】自動車交通量(5)'!E16,'【方向別】自動車交通量(9)'!E16)</f>
        <v>0</v>
      </c>
      <c r="F16" s="108">
        <f>SUM('【方向別】自動車交通量(1)'!F16,'【方向別】自動車交通量(5)'!F16,'【方向別】自動車交通量(9)'!F16)</f>
        <v>7</v>
      </c>
      <c r="G16" s="108">
        <f>SUM('【方向別】自動車交通量(1)'!G16,'【方向別】自動車交通量(5)'!G16,'【方向別】自動車交通量(9)'!G16)</f>
        <v>2</v>
      </c>
      <c r="H16" s="108">
        <f t="shared" ref="H16:H21" si="0">SUM(D16:E16)</f>
        <v>39</v>
      </c>
      <c r="I16" s="108">
        <f t="shared" ref="I16:I21" si="1">SUM(F16:G16)</f>
        <v>9</v>
      </c>
      <c r="J16" s="108">
        <f t="shared" ref="J16:J21" si="2">SUM(H16:I16)</f>
        <v>48</v>
      </c>
      <c r="K16" s="107">
        <f t="shared" ref="K16:K52" si="3">IF(J16=0,0,ROUND(I16/J16*100,1))</f>
        <v>18.8</v>
      </c>
      <c r="L16" s="106">
        <f t="shared" ref="L16:L52" si="4">IF(J16=0,0,ROUND(J16/$J$52*100,1))</f>
        <v>1.3</v>
      </c>
    </row>
    <row r="17" spans="2:12" ht="14.45" customHeight="1">
      <c r="B17" s="105" t="s">
        <v>154</v>
      </c>
      <c r="C17" s="104"/>
      <c r="D17" s="103">
        <f>SUM('【方向別】自動車交通量(1)'!D17,'【方向別】自動車交通量(5)'!D17,'【方向別】自動車交通量(9)'!D17)</f>
        <v>49</v>
      </c>
      <c r="E17" s="102">
        <f>SUM('【方向別】自動車交通量(1)'!E17,'【方向別】自動車交通量(5)'!E17,'【方向別】自動車交通量(9)'!E17)</f>
        <v>5</v>
      </c>
      <c r="F17" s="102">
        <f>SUM('【方向別】自動車交通量(1)'!F17,'【方向別】自動車交通量(5)'!F17,'【方向別】自動車交通量(9)'!F17)</f>
        <v>1</v>
      </c>
      <c r="G17" s="102">
        <f>SUM('【方向別】自動車交通量(1)'!G17,'【方向別】自動車交通量(5)'!G17,'【方向別】自動車交通量(9)'!G17)</f>
        <v>2</v>
      </c>
      <c r="H17" s="102">
        <f t="shared" si="0"/>
        <v>54</v>
      </c>
      <c r="I17" s="102">
        <f t="shared" si="1"/>
        <v>3</v>
      </c>
      <c r="J17" s="102">
        <f t="shared" si="2"/>
        <v>57</v>
      </c>
      <c r="K17" s="101">
        <f t="shared" si="3"/>
        <v>5.3</v>
      </c>
      <c r="L17" s="100">
        <f t="shared" si="4"/>
        <v>1.5</v>
      </c>
    </row>
    <row r="18" spans="2:12" ht="14.45" customHeight="1">
      <c r="B18" s="105" t="s">
        <v>153</v>
      </c>
      <c r="C18" s="104"/>
      <c r="D18" s="103">
        <f>SUM('【方向別】自動車交通量(1)'!D18,'【方向別】自動車交通量(5)'!D18,'【方向別】自動車交通量(9)'!D18)</f>
        <v>53</v>
      </c>
      <c r="E18" s="102">
        <f>SUM('【方向別】自動車交通量(1)'!E18,'【方向別】自動車交通量(5)'!E18,'【方向別】自動車交通量(9)'!E18)</f>
        <v>4</v>
      </c>
      <c r="F18" s="102">
        <f>SUM('【方向別】自動車交通量(1)'!F18,'【方向別】自動車交通量(5)'!F18,'【方向別】自動車交通量(9)'!F18)</f>
        <v>7</v>
      </c>
      <c r="G18" s="102">
        <f>SUM('【方向別】自動車交通量(1)'!G18,'【方向別】自動車交通量(5)'!G18,'【方向別】自動車交通量(9)'!G18)</f>
        <v>3</v>
      </c>
      <c r="H18" s="102">
        <f t="shared" si="0"/>
        <v>57</v>
      </c>
      <c r="I18" s="102">
        <f t="shared" si="1"/>
        <v>10</v>
      </c>
      <c r="J18" s="102">
        <f t="shared" si="2"/>
        <v>67</v>
      </c>
      <c r="K18" s="101">
        <f t="shared" si="3"/>
        <v>14.9</v>
      </c>
      <c r="L18" s="100">
        <f t="shared" si="4"/>
        <v>1.8</v>
      </c>
    </row>
    <row r="19" spans="2:12" ht="14.45" customHeight="1">
      <c r="B19" s="105" t="s">
        <v>152</v>
      </c>
      <c r="C19" s="104"/>
      <c r="D19" s="103">
        <f>SUM('【方向別】自動車交通量(1)'!D19,'【方向別】自動車交通量(5)'!D19,'【方向別】自動車交通量(9)'!D19)</f>
        <v>42</v>
      </c>
      <c r="E19" s="102">
        <f>SUM('【方向別】自動車交通量(1)'!E19,'【方向別】自動車交通量(5)'!E19,'【方向別】自動車交通量(9)'!E19)</f>
        <v>6</v>
      </c>
      <c r="F19" s="102">
        <f>SUM('【方向別】自動車交通量(1)'!F19,'【方向別】自動車交通量(5)'!F19,'【方向別】自動車交通量(9)'!F19)</f>
        <v>3</v>
      </c>
      <c r="G19" s="102">
        <f>SUM('【方向別】自動車交通量(1)'!G19,'【方向別】自動車交通量(5)'!G19,'【方向別】自動車交通量(9)'!G19)</f>
        <v>2</v>
      </c>
      <c r="H19" s="102">
        <f t="shared" si="0"/>
        <v>48</v>
      </c>
      <c r="I19" s="102">
        <f t="shared" si="1"/>
        <v>5</v>
      </c>
      <c r="J19" s="102">
        <f t="shared" si="2"/>
        <v>53</v>
      </c>
      <c r="K19" s="101">
        <f t="shared" si="3"/>
        <v>9.4</v>
      </c>
      <c r="L19" s="100">
        <f t="shared" si="4"/>
        <v>1.4</v>
      </c>
    </row>
    <row r="20" spans="2:12" ht="14.45" customHeight="1">
      <c r="B20" s="105" t="s">
        <v>151</v>
      </c>
      <c r="C20" s="104"/>
      <c r="D20" s="103">
        <f>SUM('【方向別】自動車交通量(1)'!D20,'【方向別】自動車交通量(5)'!D20,'【方向別】自動車交通量(9)'!D20)</f>
        <v>55</v>
      </c>
      <c r="E20" s="102">
        <f>SUM('【方向別】自動車交通量(1)'!E20,'【方向別】自動車交通量(5)'!E20,'【方向別】自動車交通量(9)'!E20)</f>
        <v>3</v>
      </c>
      <c r="F20" s="102">
        <f>SUM('【方向別】自動車交通量(1)'!F20,'【方向別】自動車交通量(5)'!F20,'【方向別】自動車交通量(9)'!F20)</f>
        <v>1</v>
      </c>
      <c r="G20" s="102">
        <f>SUM('【方向別】自動車交通量(1)'!G20,'【方向別】自動車交通量(5)'!G20,'【方向別】自動車交通量(9)'!G20)</f>
        <v>3</v>
      </c>
      <c r="H20" s="102">
        <f t="shared" si="0"/>
        <v>58</v>
      </c>
      <c r="I20" s="102">
        <f t="shared" si="1"/>
        <v>4</v>
      </c>
      <c r="J20" s="102">
        <f t="shared" si="2"/>
        <v>62</v>
      </c>
      <c r="K20" s="101">
        <f t="shared" si="3"/>
        <v>6.5</v>
      </c>
      <c r="L20" s="100">
        <f t="shared" si="4"/>
        <v>1.7</v>
      </c>
    </row>
    <row r="21" spans="2:12" ht="14.45" customHeight="1">
      <c r="B21" s="99" t="s">
        <v>150</v>
      </c>
      <c r="C21" s="98"/>
      <c r="D21" s="97">
        <f>SUM('【方向別】自動車交通量(1)'!D21,'【方向別】自動車交通量(5)'!D21,'【方向別】自動車交通量(9)'!D21)</f>
        <v>52</v>
      </c>
      <c r="E21" s="96">
        <f>SUM('【方向別】自動車交通量(1)'!E21,'【方向別】自動車交通量(5)'!E21,'【方向別】自動車交通量(9)'!E21)</f>
        <v>3</v>
      </c>
      <c r="F21" s="96">
        <f>SUM('【方向別】自動車交通量(1)'!F21,'【方向別】自動車交通量(5)'!F21,'【方向別】自動車交通量(9)'!F21)</f>
        <v>3</v>
      </c>
      <c r="G21" s="96">
        <f>SUM('【方向別】自動車交通量(1)'!G21,'【方向別】自動車交通量(5)'!G21,'【方向別】自動車交通量(9)'!G21)</f>
        <v>1</v>
      </c>
      <c r="H21" s="96">
        <f t="shared" si="0"/>
        <v>55</v>
      </c>
      <c r="I21" s="96">
        <f t="shared" si="1"/>
        <v>4</v>
      </c>
      <c r="J21" s="96">
        <f t="shared" si="2"/>
        <v>59</v>
      </c>
      <c r="K21" s="95">
        <f t="shared" si="3"/>
        <v>6.8</v>
      </c>
      <c r="L21" s="94">
        <f t="shared" si="4"/>
        <v>1.6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290</v>
      </c>
      <c r="E22" s="90">
        <f t="shared" si="5"/>
        <v>21</v>
      </c>
      <c r="F22" s="90">
        <f t="shared" si="5"/>
        <v>22</v>
      </c>
      <c r="G22" s="90">
        <f t="shared" si="5"/>
        <v>13</v>
      </c>
      <c r="H22" s="90">
        <f t="shared" si="5"/>
        <v>311</v>
      </c>
      <c r="I22" s="90">
        <f t="shared" si="5"/>
        <v>35</v>
      </c>
      <c r="J22" s="90">
        <f t="shared" si="5"/>
        <v>346</v>
      </c>
      <c r="K22" s="89">
        <f t="shared" si="3"/>
        <v>10.1</v>
      </c>
      <c r="L22" s="88">
        <f t="shared" si="4"/>
        <v>9.4</v>
      </c>
    </row>
    <row r="23" spans="2:12" ht="14.45" customHeight="1" thickTop="1">
      <c r="B23" s="111" t="s">
        <v>102</v>
      </c>
      <c r="C23" s="110"/>
      <c r="D23" s="109">
        <f>SUM('【方向別】自動車交通量(1)'!D23,'【方向別】自動車交通量(5)'!D23,'【方向別】自動車交通量(9)'!D23)</f>
        <v>52</v>
      </c>
      <c r="E23" s="108">
        <f>SUM('【方向別】自動車交通量(1)'!E23,'【方向別】自動車交通量(5)'!E23,'【方向別】自動車交通量(9)'!E23)</f>
        <v>7</v>
      </c>
      <c r="F23" s="108">
        <f>SUM('【方向別】自動車交通量(1)'!F23,'【方向別】自動車交通量(5)'!F23,'【方向別】自動車交通量(9)'!F23)</f>
        <v>5</v>
      </c>
      <c r="G23" s="108">
        <f>SUM('【方向別】自動車交通量(1)'!G23,'【方向別】自動車交通量(5)'!G23,'【方向別】自動車交通量(9)'!G23)</f>
        <v>4</v>
      </c>
      <c r="H23" s="108">
        <f t="shared" ref="H23:H28" si="6">SUM(D23:E23)</f>
        <v>59</v>
      </c>
      <c r="I23" s="108">
        <f t="shared" ref="I23:I28" si="7">SUM(F23:G23)</f>
        <v>9</v>
      </c>
      <c r="J23" s="108">
        <f t="shared" ref="J23:J28" si="8">SUM(H23:I23)</f>
        <v>68</v>
      </c>
      <c r="K23" s="107">
        <f t="shared" si="3"/>
        <v>13.2</v>
      </c>
      <c r="L23" s="106">
        <f t="shared" si="4"/>
        <v>1.8</v>
      </c>
    </row>
    <row r="24" spans="2:12" ht="14.45" customHeight="1">
      <c r="B24" s="105" t="s">
        <v>101</v>
      </c>
      <c r="C24" s="104"/>
      <c r="D24" s="103">
        <f>SUM('【方向別】自動車交通量(1)'!D24,'【方向別】自動車交通量(5)'!D24,'【方向別】自動車交通量(9)'!D24)</f>
        <v>56</v>
      </c>
      <c r="E24" s="102">
        <f>SUM('【方向別】自動車交通量(1)'!E24,'【方向別】自動車交通量(5)'!E24,'【方向別】自動車交通量(9)'!E24)</f>
        <v>6</v>
      </c>
      <c r="F24" s="102">
        <f>SUM('【方向別】自動車交通量(1)'!F24,'【方向別】自動車交通量(5)'!F24,'【方向別】自動車交通量(9)'!F24)</f>
        <v>3</v>
      </c>
      <c r="G24" s="102">
        <f>SUM('【方向別】自動車交通量(1)'!G24,'【方向別】自動車交通量(5)'!G24,'【方向別】自動車交通量(9)'!G24)</f>
        <v>3</v>
      </c>
      <c r="H24" s="102">
        <f t="shared" si="6"/>
        <v>62</v>
      </c>
      <c r="I24" s="102">
        <f t="shared" si="7"/>
        <v>6</v>
      </c>
      <c r="J24" s="102">
        <f t="shared" si="8"/>
        <v>68</v>
      </c>
      <c r="K24" s="101">
        <f t="shared" si="3"/>
        <v>8.8000000000000007</v>
      </c>
      <c r="L24" s="100">
        <f t="shared" si="4"/>
        <v>1.8</v>
      </c>
    </row>
    <row r="25" spans="2:12" ht="14.45" customHeight="1">
      <c r="B25" s="105" t="s">
        <v>100</v>
      </c>
      <c r="C25" s="104"/>
      <c r="D25" s="103">
        <f>SUM('【方向別】自動車交通量(1)'!D25,'【方向別】自動車交通量(5)'!D25,'【方向別】自動車交通量(9)'!D25)</f>
        <v>69</v>
      </c>
      <c r="E25" s="102">
        <f>SUM('【方向別】自動車交通量(1)'!E25,'【方向別】自動車交通量(5)'!E25,'【方向別】自動車交通量(9)'!E25)</f>
        <v>5</v>
      </c>
      <c r="F25" s="102">
        <f>SUM('【方向別】自動車交通量(1)'!F25,'【方向別】自動車交通量(5)'!F25,'【方向別】自動車交通量(9)'!F25)</f>
        <v>3</v>
      </c>
      <c r="G25" s="102">
        <f>SUM('【方向別】自動車交通量(1)'!G25,'【方向別】自動車交通量(5)'!G25,'【方向別】自動車交通量(9)'!G25)</f>
        <v>2</v>
      </c>
      <c r="H25" s="102">
        <f t="shared" si="6"/>
        <v>74</v>
      </c>
      <c r="I25" s="102">
        <f t="shared" si="7"/>
        <v>5</v>
      </c>
      <c r="J25" s="102">
        <f t="shared" si="8"/>
        <v>79</v>
      </c>
      <c r="K25" s="101">
        <f t="shared" si="3"/>
        <v>6.3</v>
      </c>
      <c r="L25" s="100">
        <f t="shared" si="4"/>
        <v>2.1</v>
      </c>
    </row>
    <row r="26" spans="2:12" ht="14.45" customHeight="1">
      <c r="B26" s="105" t="s">
        <v>99</v>
      </c>
      <c r="C26" s="104"/>
      <c r="D26" s="103">
        <f>SUM('【方向別】自動車交通量(1)'!D26,'【方向別】自動車交通量(5)'!D26,'【方向別】自動車交通量(9)'!D26)</f>
        <v>46</v>
      </c>
      <c r="E26" s="102">
        <f>SUM('【方向別】自動車交通量(1)'!E26,'【方向別】自動車交通量(5)'!E26,'【方向別】自動車交通量(9)'!E26)</f>
        <v>9</v>
      </c>
      <c r="F26" s="102">
        <f>SUM('【方向別】自動車交通量(1)'!F26,'【方向別】自動車交通量(5)'!F26,'【方向別】自動車交通量(9)'!F26)</f>
        <v>3</v>
      </c>
      <c r="G26" s="102">
        <f>SUM('【方向別】自動車交通量(1)'!G26,'【方向別】自動車交通量(5)'!G26,'【方向別】自動車交通量(9)'!G26)</f>
        <v>2</v>
      </c>
      <c r="H26" s="102">
        <f t="shared" si="6"/>
        <v>55</v>
      </c>
      <c r="I26" s="102">
        <f t="shared" si="7"/>
        <v>5</v>
      </c>
      <c r="J26" s="102">
        <f t="shared" si="8"/>
        <v>60</v>
      </c>
      <c r="K26" s="101">
        <f t="shared" si="3"/>
        <v>8.3000000000000007</v>
      </c>
      <c r="L26" s="100">
        <f t="shared" si="4"/>
        <v>1.6</v>
      </c>
    </row>
    <row r="27" spans="2:12" ht="14.45" customHeight="1">
      <c r="B27" s="105" t="s">
        <v>98</v>
      </c>
      <c r="C27" s="104"/>
      <c r="D27" s="103">
        <f>SUM('【方向別】自動車交通量(1)'!D27,'【方向別】自動車交通量(5)'!D27,'【方向別】自動車交通量(9)'!D27)</f>
        <v>53</v>
      </c>
      <c r="E27" s="102">
        <f>SUM('【方向別】自動車交通量(1)'!E27,'【方向別】自動車交通量(5)'!E27,'【方向別】自動車交通量(9)'!E27)</f>
        <v>13</v>
      </c>
      <c r="F27" s="102">
        <f>SUM('【方向別】自動車交通量(1)'!F27,'【方向別】自動車交通量(5)'!F27,'【方向別】自動車交通量(9)'!F27)</f>
        <v>2</v>
      </c>
      <c r="G27" s="102">
        <f>SUM('【方向別】自動車交通量(1)'!G27,'【方向別】自動車交通量(5)'!G27,'【方向別】自動車交通量(9)'!G27)</f>
        <v>2</v>
      </c>
      <c r="H27" s="102">
        <f t="shared" si="6"/>
        <v>66</v>
      </c>
      <c r="I27" s="102">
        <f t="shared" si="7"/>
        <v>4</v>
      </c>
      <c r="J27" s="102">
        <f t="shared" si="8"/>
        <v>70</v>
      </c>
      <c r="K27" s="101">
        <f t="shared" si="3"/>
        <v>5.7</v>
      </c>
      <c r="L27" s="100">
        <f t="shared" si="4"/>
        <v>1.9</v>
      </c>
    </row>
    <row r="28" spans="2:12" ht="14.45" customHeight="1">
      <c r="B28" s="99" t="s">
        <v>149</v>
      </c>
      <c r="C28" s="98"/>
      <c r="D28" s="97">
        <f>SUM('【方向別】自動車交通量(1)'!D28,'【方向別】自動車交通量(5)'!D28,'【方向別】自動車交通量(9)'!D28)</f>
        <v>50</v>
      </c>
      <c r="E28" s="96">
        <f>SUM('【方向別】自動車交通量(1)'!E28,'【方向別】自動車交通量(5)'!E28,'【方向別】自動車交通量(9)'!E28)</f>
        <v>6</v>
      </c>
      <c r="F28" s="96">
        <f>SUM('【方向別】自動車交通量(1)'!F28,'【方向別】自動車交通量(5)'!F28,'【方向別】自動車交通量(9)'!F28)</f>
        <v>2</v>
      </c>
      <c r="G28" s="96">
        <f>SUM('【方向別】自動車交通量(1)'!G28,'【方向別】自動車交通量(5)'!G28,'【方向別】自動車交通量(9)'!G28)</f>
        <v>1</v>
      </c>
      <c r="H28" s="96">
        <f t="shared" si="6"/>
        <v>56</v>
      </c>
      <c r="I28" s="96">
        <f t="shared" si="7"/>
        <v>3</v>
      </c>
      <c r="J28" s="96">
        <f t="shared" si="8"/>
        <v>59</v>
      </c>
      <c r="K28" s="95">
        <f t="shared" si="3"/>
        <v>5.0999999999999996</v>
      </c>
      <c r="L28" s="94">
        <f t="shared" si="4"/>
        <v>1.6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326</v>
      </c>
      <c r="E29" s="90">
        <f t="shared" si="9"/>
        <v>46</v>
      </c>
      <c r="F29" s="90">
        <f t="shared" si="9"/>
        <v>18</v>
      </c>
      <c r="G29" s="90">
        <f t="shared" si="9"/>
        <v>14</v>
      </c>
      <c r="H29" s="90">
        <f t="shared" si="9"/>
        <v>372</v>
      </c>
      <c r="I29" s="90">
        <f t="shared" si="9"/>
        <v>32</v>
      </c>
      <c r="J29" s="90">
        <f t="shared" si="9"/>
        <v>404</v>
      </c>
      <c r="K29" s="89">
        <f t="shared" si="3"/>
        <v>7.9</v>
      </c>
      <c r="L29" s="88">
        <f t="shared" si="4"/>
        <v>11</v>
      </c>
    </row>
    <row r="30" spans="2:12" ht="14.45" customHeight="1" thickTop="1">
      <c r="B30" s="119" t="s">
        <v>148</v>
      </c>
      <c r="C30" s="118"/>
      <c r="D30" s="85">
        <f>SUM('【方向別】自動車交通量(1)'!D30,'【方向別】自動車交通量(5)'!D30,'【方向別】自動車交通量(9)'!D30)</f>
        <v>291</v>
      </c>
      <c r="E30" s="84">
        <f>SUM('【方向別】自動車交通量(1)'!E30,'【方向別】自動車交通量(5)'!E30,'【方向別】自動車交通量(9)'!E30)</f>
        <v>43</v>
      </c>
      <c r="F30" s="84">
        <f>SUM('【方向別】自動車交通量(1)'!F30,'【方向別】自動車交通量(5)'!F30,'【方向別】自動車交通量(9)'!F30)</f>
        <v>23</v>
      </c>
      <c r="G30" s="84">
        <f>SUM('【方向別】自動車交通量(1)'!G30,'【方向別】自動車交通量(5)'!G30,'【方向別】自動車交通量(9)'!G30)</f>
        <v>8</v>
      </c>
      <c r="H30" s="84">
        <f t="shared" ref="H30:H43" si="10">SUM(D30:E30)</f>
        <v>334</v>
      </c>
      <c r="I30" s="84">
        <f t="shared" ref="I30:I43" si="11">SUM(F30:G30)</f>
        <v>31</v>
      </c>
      <c r="J30" s="84">
        <f t="shared" ref="J30:J43" si="12">SUM(H30:I30)</f>
        <v>365</v>
      </c>
      <c r="K30" s="83">
        <f t="shared" si="3"/>
        <v>8.5</v>
      </c>
      <c r="L30" s="82">
        <f t="shared" si="4"/>
        <v>9.9</v>
      </c>
    </row>
    <row r="31" spans="2:12" ht="14.45" customHeight="1">
      <c r="B31" s="117" t="s">
        <v>147</v>
      </c>
      <c r="C31" s="116"/>
      <c r="D31" s="115">
        <f>SUM('【方向別】自動車交通量(1)'!D31,'【方向別】自動車交通量(5)'!D31,'【方向別】自動車交通量(9)'!D31)</f>
        <v>270</v>
      </c>
      <c r="E31" s="114">
        <f>SUM('【方向別】自動車交通量(1)'!E31,'【方向別】自動車交通量(5)'!E31,'【方向別】自動車交通量(9)'!E31)</f>
        <v>40</v>
      </c>
      <c r="F31" s="114">
        <f>SUM('【方向別】自動車交通量(1)'!F31,'【方向別】自動車交通量(5)'!F31,'【方向別】自動車交通量(9)'!F31)</f>
        <v>23</v>
      </c>
      <c r="G31" s="114">
        <f>SUM('【方向別】自動車交通量(1)'!G31,'【方向別】自動車交通量(5)'!G31,'【方向別】自動車交通量(9)'!G31)</f>
        <v>8</v>
      </c>
      <c r="H31" s="114">
        <f t="shared" si="10"/>
        <v>310</v>
      </c>
      <c r="I31" s="114">
        <f t="shared" si="11"/>
        <v>31</v>
      </c>
      <c r="J31" s="114">
        <f t="shared" si="12"/>
        <v>341</v>
      </c>
      <c r="K31" s="113">
        <f t="shared" si="3"/>
        <v>9.1</v>
      </c>
      <c r="L31" s="112">
        <f t="shared" si="4"/>
        <v>9.3000000000000007</v>
      </c>
    </row>
    <row r="32" spans="2:12" ht="14.45" customHeight="1">
      <c r="B32" s="117" t="s">
        <v>146</v>
      </c>
      <c r="C32" s="116"/>
      <c r="D32" s="115">
        <f>SUM('【方向別】自動車交通量(1)'!D32,'【方向別】自動車交通量(5)'!D32,'【方向別】自動車交通量(9)'!D32)</f>
        <v>257</v>
      </c>
      <c r="E32" s="114">
        <f>SUM('【方向別】自動車交通量(1)'!E32,'【方向別】自動車交通量(5)'!E32,'【方向別】自動車交通量(9)'!E32)</f>
        <v>38</v>
      </c>
      <c r="F32" s="114">
        <f>SUM('【方向別】自動車交通量(1)'!F32,'【方向別】自動車交通量(5)'!F32,'【方向別】自動車交通量(9)'!F32)</f>
        <v>11</v>
      </c>
      <c r="G32" s="114">
        <f>SUM('【方向別】自動車交通量(1)'!G32,'【方向別】自動車交通量(5)'!G32,'【方向別】自動車交通量(9)'!G32)</f>
        <v>9</v>
      </c>
      <c r="H32" s="114">
        <f t="shared" si="10"/>
        <v>295</v>
      </c>
      <c r="I32" s="114">
        <f t="shared" si="11"/>
        <v>20</v>
      </c>
      <c r="J32" s="114">
        <f t="shared" si="12"/>
        <v>315</v>
      </c>
      <c r="K32" s="113">
        <f t="shared" si="3"/>
        <v>6.3</v>
      </c>
      <c r="L32" s="112">
        <f t="shared" si="4"/>
        <v>8.6</v>
      </c>
    </row>
    <row r="33" spans="2:12" ht="14.45" customHeight="1">
      <c r="B33" s="117" t="s">
        <v>145</v>
      </c>
      <c r="C33" s="116"/>
      <c r="D33" s="115">
        <f>SUM('【方向別】自動車交通量(1)'!D33,'【方向別】自動車交通量(5)'!D33,'【方向別】自動車交通量(9)'!D33)</f>
        <v>213</v>
      </c>
      <c r="E33" s="114">
        <f>SUM('【方向別】自動車交通量(1)'!E33,'【方向別】自動車交通量(5)'!E33,'【方向別】自動車交通量(9)'!E33)</f>
        <v>35</v>
      </c>
      <c r="F33" s="114">
        <f>SUM('【方向別】自動車交通量(1)'!F33,'【方向別】自動車交通量(5)'!F33,'【方向別】自動車交通量(9)'!F33)</f>
        <v>21</v>
      </c>
      <c r="G33" s="114">
        <f>SUM('【方向別】自動車交通量(1)'!G33,'【方向別】自動車交通量(5)'!G33,'【方向別】自動車交通量(9)'!G33)</f>
        <v>8</v>
      </c>
      <c r="H33" s="114">
        <f t="shared" si="10"/>
        <v>248</v>
      </c>
      <c r="I33" s="114">
        <f t="shared" si="11"/>
        <v>29</v>
      </c>
      <c r="J33" s="114">
        <f t="shared" si="12"/>
        <v>277</v>
      </c>
      <c r="K33" s="113">
        <f t="shared" si="3"/>
        <v>10.5</v>
      </c>
      <c r="L33" s="112">
        <f t="shared" si="4"/>
        <v>7.5</v>
      </c>
    </row>
    <row r="34" spans="2:12" ht="14.45" customHeight="1">
      <c r="B34" s="117" t="s">
        <v>144</v>
      </c>
      <c r="C34" s="116"/>
      <c r="D34" s="115">
        <f>SUM('【方向別】自動車交通量(1)'!D34,'【方向別】自動車交通量(5)'!D34,'【方向別】自動車交通量(9)'!D34)</f>
        <v>206</v>
      </c>
      <c r="E34" s="114">
        <f>SUM('【方向別】自動車交通量(1)'!E34,'【方向別】自動車交通量(5)'!E34,'【方向別】自動車交通量(9)'!E34)</f>
        <v>38</v>
      </c>
      <c r="F34" s="114">
        <f>SUM('【方向別】自動車交通量(1)'!F34,'【方向別】自動車交通量(5)'!F34,'【方向別】自動車交通量(9)'!F34)</f>
        <v>10</v>
      </c>
      <c r="G34" s="114">
        <f>SUM('【方向別】自動車交通量(1)'!G34,'【方向別】自動車交通量(5)'!G34,'【方向別】自動車交通量(9)'!G34)</f>
        <v>8</v>
      </c>
      <c r="H34" s="114">
        <f t="shared" si="10"/>
        <v>244</v>
      </c>
      <c r="I34" s="114">
        <f t="shared" si="11"/>
        <v>18</v>
      </c>
      <c r="J34" s="114">
        <f t="shared" si="12"/>
        <v>262</v>
      </c>
      <c r="K34" s="113">
        <f t="shared" si="3"/>
        <v>6.9</v>
      </c>
      <c r="L34" s="112">
        <f t="shared" si="4"/>
        <v>7.1</v>
      </c>
    </row>
    <row r="35" spans="2:12" ht="14.45" customHeight="1">
      <c r="B35" s="117" t="s">
        <v>143</v>
      </c>
      <c r="C35" s="116"/>
      <c r="D35" s="115">
        <f>SUM('【方向別】自動車交通量(1)'!D35,'【方向別】自動車交通量(5)'!D35,'【方向別】自動車交通量(9)'!D35)</f>
        <v>220</v>
      </c>
      <c r="E35" s="114">
        <f>SUM('【方向別】自動車交通量(1)'!E35,'【方向別】自動車交通量(5)'!E35,'【方向別】自動車交通量(9)'!E35)</f>
        <v>30</v>
      </c>
      <c r="F35" s="114">
        <f>SUM('【方向別】自動車交通量(1)'!F35,'【方向別】自動車交通量(5)'!F35,'【方向別】自動車交通量(9)'!F35)</f>
        <v>8</v>
      </c>
      <c r="G35" s="114">
        <f>SUM('【方向別】自動車交通量(1)'!G35,'【方向別】自動車交通量(5)'!G35,'【方向別】自動車交通量(9)'!G35)</f>
        <v>10</v>
      </c>
      <c r="H35" s="114">
        <f t="shared" si="10"/>
        <v>250</v>
      </c>
      <c r="I35" s="114">
        <f t="shared" si="11"/>
        <v>18</v>
      </c>
      <c r="J35" s="114">
        <f t="shared" si="12"/>
        <v>268</v>
      </c>
      <c r="K35" s="113">
        <f t="shared" si="3"/>
        <v>6.7</v>
      </c>
      <c r="L35" s="112">
        <f t="shared" si="4"/>
        <v>7.3</v>
      </c>
    </row>
    <row r="36" spans="2:12" ht="14.45" customHeight="1">
      <c r="B36" s="117" t="s">
        <v>142</v>
      </c>
      <c r="C36" s="116"/>
      <c r="D36" s="115">
        <f>SUM('【方向別】自動車交通量(1)'!D36,'【方向別】自動車交通量(5)'!D36,'【方向別】自動車交通量(9)'!D36)</f>
        <v>227</v>
      </c>
      <c r="E36" s="114">
        <f>SUM('【方向別】自動車交通量(1)'!E36,'【方向別】自動車交通量(5)'!E36,'【方向別】自動車交通量(9)'!E36)</f>
        <v>35</v>
      </c>
      <c r="F36" s="114">
        <f>SUM('【方向別】自動車交通量(1)'!F36,'【方向別】自動車交通量(5)'!F36,'【方向別】自動車交通量(9)'!F36)</f>
        <v>8</v>
      </c>
      <c r="G36" s="114">
        <f>SUM('【方向別】自動車交通量(1)'!G36,'【方向別】自動車交通量(5)'!G36,'【方向別】自動車交通量(9)'!G36)</f>
        <v>10</v>
      </c>
      <c r="H36" s="114">
        <f t="shared" si="10"/>
        <v>262</v>
      </c>
      <c r="I36" s="114">
        <f t="shared" si="11"/>
        <v>18</v>
      </c>
      <c r="J36" s="114">
        <f t="shared" si="12"/>
        <v>280</v>
      </c>
      <c r="K36" s="113">
        <f t="shared" si="3"/>
        <v>6.4</v>
      </c>
      <c r="L36" s="112">
        <f t="shared" si="4"/>
        <v>7.6</v>
      </c>
    </row>
    <row r="37" spans="2:12" ht="14.45" customHeight="1">
      <c r="B37" s="117" t="s">
        <v>141</v>
      </c>
      <c r="C37" s="116"/>
      <c r="D37" s="115">
        <f>SUM('【方向別】自動車交通量(1)'!D37,'【方向別】自動車交通量(5)'!D37,'【方向別】自動車交通量(9)'!D37)</f>
        <v>255</v>
      </c>
      <c r="E37" s="114">
        <f>SUM('【方向別】自動車交通量(1)'!E37,'【方向別】自動車交通量(5)'!E37,'【方向別】自動車交通量(9)'!E37)</f>
        <v>24</v>
      </c>
      <c r="F37" s="114">
        <f>SUM('【方向別】自動車交通量(1)'!F37,'【方向別】自動車交通量(5)'!F37,'【方向別】自動車交通量(9)'!F37)</f>
        <v>9</v>
      </c>
      <c r="G37" s="114">
        <f>SUM('【方向別】自動車交通量(1)'!G37,'【方向別】自動車交通量(5)'!G37,'【方向別】自動車交通量(9)'!G37)</f>
        <v>11</v>
      </c>
      <c r="H37" s="114">
        <f t="shared" si="10"/>
        <v>279</v>
      </c>
      <c r="I37" s="114">
        <f t="shared" si="11"/>
        <v>20</v>
      </c>
      <c r="J37" s="114">
        <f t="shared" si="12"/>
        <v>299</v>
      </c>
      <c r="K37" s="113">
        <f t="shared" si="3"/>
        <v>6.7</v>
      </c>
      <c r="L37" s="112">
        <f t="shared" si="4"/>
        <v>8.1</v>
      </c>
    </row>
    <row r="38" spans="2:12" ht="14.45" customHeight="1">
      <c r="B38" s="111" t="s">
        <v>87</v>
      </c>
      <c r="C38" s="110"/>
      <c r="D38" s="109">
        <f>SUM('【方向別】自動車交通量(1)'!D38,'【方向別】自動車交通量(5)'!D38,'【方向別】自動車交通量(9)'!D38)</f>
        <v>42</v>
      </c>
      <c r="E38" s="108">
        <f>SUM('【方向別】自動車交通量(1)'!E38,'【方向別】自動車交通量(5)'!E38,'【方向別】自動車交通量(9)'!E38)</f>
        <v>8</v>
      </c>
      <c r="F38" s="108">
        <f>SUM('【方向別】自動車交通量(1)'!F38,'【方向別】自動車交通量(5)'!F38,'【方向別】自動車交通量(9)'!F38)</f>
        <v>1</v>
      </c>
      <c r="G38" s="108">
        <f>SUM('【方向別】自動車交通量(1)'!G38,'【方向別】自動車交通量(5)'!G38,'【方向別】自動車交通量(9)'!G38)</f>
        <v>3</v>
      </c>
      <c r="H38" s="108">
        <f t="shared" si="10"/>
        <v>50</v>
      </c>
      <c r="I38" s="108">
        <f t="shared" si="11"/>
        <v>4</v>
      </c>
      <c r="J38" s="108">
        <f t="shared" si="12"/>
        <v>54</v>
      </c>
      <c r="K38" s="107">
        <f t="shared" si="3"/>
        <v>7.4</v>
      </c>
      <c r="L38" s="106">
        <f t="shared" si="4"/>
        <v>1.5</v>
      </c>
    </row>
    <row r="39" spans="2:12" ht="14.45" customHeight="1">
      <c r="B39" s="105" t="s">
        <v>86</v>
      </c>
      <c r="C39" s="104"/>
      <c r="D39" s="103">
        <f>SUM('【方向別】自動車交通量(1)'!D39,'【方向別】自動車交通量(5)'!D39,'【方向別】自動車交通量(9)'!D39)</f>
        <v>39</v>
      </c>
      <c r="E39" s="102">
        <f>SUM('【方向別】自動車交通量(1)'!E39,'【方向別】自動車交通量(5)'!E39,'【方向別】自動車交通量(9)'!E39)</f>
        <v>5</v>
      </c>
      <c r="F39" s="102">
        <f>SUM('【方向別】自動車交通量(1)'!F39,'【方向別】自動車交通量(5)'!F39,'【方向別】自動車交通量(9)'!F39)</f>
        <v>0</v>
      </c>
      <c r="G39" s="102">
        <f>SUM('【方向別】自動車交通量(1)'!G39,'【方向別】自動車交通量(5)'!G39,'【方向別】自動車交通量(9)'!G39)</f>
        <v>1</v>
      </c>
      <c r="H39" s="102">
        <f t="shared" si="10"/>
        <v>44</v>
      </c>
      <c r="I39" s="102">
        <f t="shared" si="11"/>
        <v>1</v>
      </c>
      <c r="J39" s="102">
        <f t="shared" si="12"/>
        <v>45</v>
      </c>
      <c r="K39" s="101">
        <f t="shared" si="3"/>
        <v>2.2000000000000002</v>
      </c>
      <c r="L39" s="100">
        <f t="shared" si="4"/>
        <v>1.2</v>
      </c>
    </row>
    <row r="40" spans="2:12" ht="14.45" customHeight="1">
      <c r="B40" s="105" t="s">
        <v>85</v>
      </c>
      <c r="C40" s="104"/>
      <c r="D40" s="103">
        <f>SUM('【方向別】自動車交通量(1)'!D40,'【方向別】自動車交通量(5)'!D40,'【方向別】自動車交通量(9)'!D40)</f>
        <v>48</v>
      </c>
      <c r="E40" s="102">
        <f>SUM('【方向別】自動車交通量(1)'!E40,'【方向別】自動車交通量(5)'!E40,'【方向別】自動車交通量(9)'!E40)</f>
        <v>6</v>
      </c>
      <c r="F40" s="102">
        <f>SUM('【方向別】自動車交通量(1)'!F40,'【方向別】自動車交通量(5)'!F40,'【方向別】自動車交通量(9)'!F40)</f>
        <v>3</v>
      </c>
      <c r="G40" s="102">
        <f>SUM('【方向別】自動車交通量(1)'!G40,'【方向別】自動車交通量(5)'!G40,'【方向別】自動車交通量(9)'!G40)</f>
        <v>1</v>
      </c>
      <c r="H40" s="102">
        <f t="shared" si="10"/>
        <v>54</v>
      </c>
      <c r="I40" s="102">
        <f t="shared" si="11"/>
        <v>4</v>
      </c>
      <c r="J40" s="102">
        <f t="shared" si="12"/>
        <v>58</v>
      </c>
      <c r="K40" s="101">
        <f t="shared" si="3"/>
        <v>6.9</v>
      </c>
      <c r="L40" s="100">
        <f t="shared" si="4"/>
        <v>1.6</v>
      </c>
    </row>
    <row r="41" spans="2:12" ht="14.45" customHeight="1">
      <c r="B41" s="105" t="s">
        <v>84</v>
      </c>
      <c r="C41" s="104"/>
      <c r="D41" s="103">
        <f>SUM('【方向別】自動車交通量(1)'!D41,'【方向別】自動車交通量(5)'!D41,'【方向別】自動車交通量(9)'!D41)</f>
        <v>37</v>
      </c>
      <c r="E41" s="102">
        <f>SUM('【方向別】自動車交通量(1)'!E41,'【方向別】自動車交通量(5)'!E41,'【方向別】自動車交通量(9)'!E41)</f>
        <v>2</v>
      </c>
      <c r="F41" s="102">
        <f>SUM('【方向別】自動車交通量(1)'!F41,'【方向別】自動車交通量(5)'!F41,'【方向別】自動車交通量(9)'!F41)</f>
        <v>0</v>
      </c>
      <c r="G41" s="102">
        <f>SUM('【方向別】自動車交通量(1)'!G41,'【方向別】自動車交通量(5)'!G41,'【方向別】自動車交通量(9)'!G41)</f>
        <v>3</v>
      </c>
      <c r="H41" s="102">
        <f t="shared" si="10"/>
        <v>39</v>
      </c>
      <c r="I41" s="102">
        <f t="shared" si="11"/>
        <v>3</v>
      </c>
      <c r="J41" s="102">
        <f t="shared" si="12"/>
        <v>42</v>
      </c>
      <c r="K41" s="101">
        <f t="shared" si="3"/>
        <v>7.1</v>
      </c>
      <c r="L41" s="100">
        <f t="shared" si="4"/>
        <v>1.1000000000000001</v>
      </c>
    </row>
    <row r="42" spans="2:12" ht="14.45" customHeight="1">
      <c r="B42" s="105" t="s">
        <v>83</v>
      </c>
      <c r="C42" s="104"/>
      <c r="D42" s="103">
        <f>SUM('【方向別】自動車交通量(1)'!D42,'【方向別】自動車交通量(5)'!D42,'【方向別】自動車交通量(9)'!D42)</f>
        <v>46</v>
      </c>
      <c r="E42" s="102">
        <f>SUM('【方向別】自動車交通量(1)'!E42,'【方向別】自動車交通量(5)'!E42,'【方向別】自動車交通量(9)'!E42)</f>
        <v>7</v>
      </c>
      <c r="F42" s="102">
        <f>SUM('【方向別】自動車交通量(1)'!F42,'【方向別】自動車交通量(5)'!F42,'【方向別】自動車交通量(9)'!F42)</f>
        <v>1</v>
      </c>
      <c r="G42" s="102">
        <f>SUM('【方向別】自動車交通量(1)'!G42,'【方向別】自動車交通量(5)'!G42,'【方向別】自動車交通量(9)'!G42)</f>
        <v>2</v>
      </c>
      <c r="H42" s="102">
        <f t="shared" si="10"/>
        <v>53</v>
      </c>
      <c r="I42" s="102">
        <f t="shared" si="11"/>
        <v>3</v>
      </c>
      <c r="J42" s="102">
        <f t="shared" si="12"/>
        <v>56</v>
      </c>
      <c r="K42" s="101">
        <f t="shared" si="3"/>
        <v>5.4</v>
      </c>
      <c r="L42" s="100">
        <f t="shared" si="4"/>
        <v>1.5</v>
      </c>
    </row>
    <row r="43" spans="2:12" ht="14.45" customHeight="1">
      <c r="B43" s="99" t="s">
        <v>140</v>
      </c>
      <c r="C43" s="98"/>
      <c r="D43" s="97">
        <f>SUM('【方向別】自動車交通量(1)'!D43,'【方向別】自動車交通量(5)'!D43,'【方向別】自動車交通量(9)'!D43)</f>
        <v>24</v>
      </c>
      <c r="E43" s="96">
        <f>SUM('【方向別】自動車交通量(1)'!E43,'【方向別】自動車交通量(5)'!E43,'【方向別】自動車交通量(9)'!E43)</f>
        <v>6</v>
      </c>
      <c r="F43" s="96">
        <f>SUM('【方向別】自動車交通量(1)'!F43,'【方向別】自動車交通量(5)'!F43,'【方向別】自動車交通量(9)'!F43)</f>
        <v>1</v>
      </c>
      <c r="G43" s="96">
        <f>SUM('【方向別】自動車交通量(1)'!G43,'【方向別】自動車交通量(5)'!G43,'【方向別】自動車交通量(9)'!G43)</f>
        <v>2</v>
      </c>
      <c r="H43" s="96">
        <f t="shared" si="10"/>
        <v>30</v>
      </c>
      <c r="I43" s="96">
        <f t="shared" si="11"/>
        <v>3</v>
      </c>
      <c r="J43" s="96">
        <f t="shared" si="12"/>
        <v>33</v>
      </c>
      <c r="K43" s="95">
        <f t="shared" si="3"/>
        <v>9.1</v>
      </c>
      <c r="L43" s="94">
        <f t="shared" si="4"/>
        <v>0.9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236</v>
      </c>
      <c r="E44" s="90">
        <f t="shared" si="13"/>
        <v>34</v>
      </c>
      <c r="F44" s="90">
        <f t="shared" si="13"/>
        <v>6</v>
      </c>
      <c r="G44" s="90">
        <f t="shared" si="13"/>
        <v>12</v>
      </c>
      <c r="H44" s="90">
        <f t="shared" si="13"/>
        <v>270</v>
      </c>
      <c r="I44" s="90">
        <f t="shared" si="13"/>
        <v>18</v>
      </c>
      <c r="J44" s="90">
        <f t="shared" si="13"/>
        <v>288</v>
      </c>
      <c r="K44" s="89">
        <f t="shared" si="3"/>
        <v>6.3</v>
      </c>
      <c r="L44" s="88">
        <f t="shared" si="4"/>
        <v>7.8</v>
      </c>
    </row>
    <row r="45" spans="2:12" ht="14.45" customHeight="1" thickTop="1">
      <c r="B45" s="111" t="s">
        <v>80</v>
      </c>
      <c r="C45" s="110"/>
      <c r="D45" s="109">
        <f>SUM('【方向別】自動車交通量(1)'!D45,'【方向別】自動車交通量(5)'!D45,'【方向別】自動車交通量(9)'!D45)</f>
        <v>42</v>
      </c>
      <c r="E45" s="108">
        <f>SUM('【方向別】自動車交通量(1)'!E45,'【方向別】自動車交通量(5)'!E45,'【方向別】自動車交通量(9)'!E45)</f>
        <v>1</v>
      </c>
      <c r="F45" s="108">
        <f>SUM('【方向別】自動車交通量(1)'!F45,'【方向別】自動車交通量(5)'!F45,'【方向別】自動車交通量(9)'!F45)</f>
        <v>1</v>
      </c>
      <c r="G45" s="108">
        <f>SUM('【方向別】自動車交通量(1)'!G45,'【方向別】自動車交通量(5)'!G45,'【方向別】自動車交通量(9)'!G45)</f>
        <v>1</v>
      </c>
      <c r="H45" s="108">
        <f t="shared" ref="H45:H50" si="14">SUM(D45:E45)</f>
        <v>43</v>
      </c>
      <c r="I45" s="108">
        <f t="shared" ref="I45:I50" si="15">SUM(F45:G45)</f>
        <v>2</v>
      </c>
      <c r="J45" s="108">
        <f t="shared" ref="J45:J50" si="16">SUM(H45:I45)</f>
        <v>45</v>
      </c>
      <c r="K45" s="107">
        <f t="shared" si="3"/>
        <v>4.4000000000000004</v>
      </c>
      <c r="L45" s="106">
        <f t="shared" si="4"/>
        <v>1.2</v>
      </c>
    </row>
    <row r="46" spans="2:12" ht="14.45" customHeight="1">
      <c r="B46" s="105" t="s">
        <v>79</v>
      </c>
      <c r="C46" s="104"/>
      <c r="D46" s="103">
        <f>SUM('【方向別】自動車交通量(1)'!D46,'【方向別】自動車交通量(5)'!D46,'【方向別】自動車交通量(9)'!D46)</f>
        <v>23</v>
      </c>
      <c r="E46" s="102">
        <f>SUM('【方向別】自動車交通量(1)'!E46,'【方向別】自動車交通量(5)'!E46,'【方向別】自動車交通量(9)'!E46)</f>
        <v>6</v>
      </c>
      <c r="F46" s="102">
        <f>SUM('【方向別】自動車交通量(1)'!F46,'【方向別】自動車交通量(5)'!F46,'【方向別】自動車交通量(9)'!F46)</f>
        <v>0</v>
      </c>
      <c r="G46" s="102">
        <f>SUM('【方向別】自動車交通量(1)'!G46,'【方向別】自動車交通量(5)'!G46,'【方向別】自動車交通量(9)'!G46)</f>
        <v>1</v>
      </c>
      <c r="H46" s="102">
        <f t="shared" si="14"/>
        <v>29</v>
      </c>
      <c r="I46" s="102">
        <f t="shared" si="15"/>
        <v>1</v>
      </c>
      <c r="J46" s="102">
        <f t="shared" si="16"/>
        <v>30</v>
      </c>
      <c r="K46" s="101">
        <f t="shared" si="3"/>
        <v>3.3</v>
      </c>
      <c r="L46" s="100">
        <f t="shared" si="4"/>
        <v>0.8</v>
      </c>
    </row>
    <row r="47" spans="2:12" ht="14.45" customHeight="1">
      <c r="B47" s="105" t="s">
        <v>78</v>
      </c>
      <c r="C47" s="104"/>
      <c r="D47" s="103">
        <f>SUM('【方向別】自動車交通量(1)'!D47,'【方向別】自動車交通量(5)'!D47,'【方向別】自動車交通量(9)'!D47)</f>
        <v>32</v>
      </c>
      <c r="E47" s="102">
        <f>SUM('【方向別】自動車交通量(1)'!E47,'【方向別】自動車交通量(5)'!E47,'【方向別】自動車交通量(9)'!E47)</f>
        <v>0</v>
      </c>
      <c r="F47" s="102">
        <f>SUM('【方向別】自動車交通量(1)'!F47,'【方向別】自動車交通量(5)'!F47,'【方向別】自動車交通量(9)'!F47)</f>
        <v>1</v>
      </c>
      <c r="G47" s="102">
        <f>SUM('【方向別】自動車交通量(1)'!G47,'【方向別】自動車交通量(5)'!G47,'【方向別】自動車交通量(9)'!G47)</f>
        <v>1</v>
      </c>
      <c r="H47" s="102">
        <f t="shared" si="14"/>
        <v>32</v>
      </c>
      <c r="I47" s="102">
        <f t="shared" si="15"/>
        <v>2</v>
      </c>
      <c r="J47" s="102">
        <f t="shared" si="16"/>
        <v>34</v>
      </c>
      <c r="K47" s="101">
        <f t="shared" si="3"/>
        <v>5.9</v>
      </c>
      <c r="L47" s="100">
        <f t="shared" si="4"/>
        <v>0.9</v>
      </c>
    </row>
    <row r="48" spans="2:12" ht="14.45" customHeight="1">
      <c r="B48" s="105" t="s">
        <v>77</v>
      </c>
      <c r="C48" s="104"/>
      <c r="D48" s="103">
        <f>SUM('【方向別】自動車交通量(1)'!D48,'【方向別】自動車交通量(5)'!D48,'【方向別】自動車交通量(9)'!D48)</f>
        <v>37</v>
      </c>
      <c r="E48" s="102">
        <f>SUM('【方向別】自動車交通量(1)'!E48,'【方向別】自動車交通量(5)'!E48,'【方向別】自動車交通量(9)'!E48)</f>
        <v>7</v>
      </c>
      <c r="F48" s="102">
        <f>SUM('【方向別】自動車交通量(1)'!F48,'【方向別】自動車交通量(5)'!F48,'【方向別】自動車交通量(9)'!F48)</f>
        <v>2</v>
      </c>
      <c r="G48" s="102">
        <f>SUM('【方向別】自動車交通量(1)'!G48,'【方向別】自動車交通量(5)'!G48,'【方向別】自動車交通量(9)'!G48)</f>
        <v>2</v>
      </c>
      <c r="H48" s="102">
        <f t="shared" si="14"/>
        <v>44</v>
      </c>
      <c r="I48" s="102">
        <f t="shared" si="15"/>
        <v>4</v>
      </c>
      <c r="J48" s="102">
        <f t="shared" si="16"/>
        <v>48</v>
      </c>
      <c r="K48" s="101">
        <f t="shared" si="3"/>
        <v>8.3000000000000007</v>
      </c>
      <c r="L48" s="100">
        <f t="shared" si="4"/>
        <v>1.3</v>
      </c>
    </row>
    <row r="49" spans="2:13" ht="14.45" customHeight="1">
      <c r="B49" s="105" t="s">
        <v>76</v>
      </c>
      <c r="C49" s="104"/>
      <c r="D49" s="103">
        <f>SUM('【方向別】自動車交通量(1)'!D49,'【方向別】自動車交通量(5)'!D49,'【方向別】自動車交通量(9)'!D49)</f>
        <v>23</v>
      </c>
      <c r="E49" s="102">
        <f>SUM('【方向別】自動車交通量(1)'!E49,'【方向別】自動車交通量(5)'!E49,'【方向別】自動車交通量(9)'!E49)</f>
        <v>6</v>
      </c>
      <c r="F49" s="102">
        <f>SUM('【方向別】自動車交通量(1)'!F49,'【方向別】自動車交通量(5)'!F49,'【方向別】自動車交通量(9)'!F49)</f>
        <v>2</v>
      </c>
      <c r="G49" s="102">
        <f>SUM('【方向別】自動車交通量(1)'!G49,'【方向別】自動車交通量(5)'!G49,'【方向別】自動車交通量(9)'!G49)</f>
        <v>3</v>
      </c>
      <c r="H49" s="102">
        <f t="shared" si="14"/>
        <v>29</v>
      </c>
      <c r="I49" s="102">
        <f t="shared" si="15"/>
        <v>5</v>
      </c>
      <c r="J49" s="102">
        <f t="shared" si="16"/>
        <v>34</v>
      </c>
      <c r="K49" s="101">
        <f t="shared" si="3"/>
        <v>14.7</v>
      </c>
      <c r="L49" s="100">
        <f t="shared" si="4"/>
        <v>0.9</v>
      </c>
    </row>
    <row r="50" spans="2:13" ht="14.45" customHeight="1">
      <c r="B50" s="99" t="s">
        <v>139</v>
      </c>
      <c r="C50" s="98"/>
      <c r="D50" s="97">
        <f>SUM('【方向別】自動車交通量(1)'!D50,'【方向別】自動車交通量(5)'!D50,'【方向別】自動車交通量(9)'!D50)</f>
        <v>40</v>
      </c>
      <c r="E50" s="96">
        <f>SUM('【方向別】自動車交通量(1)'!E50,'【方向別】自動車交通量(5)'!E50,'【方向別】自動車交通量(9)'!E50)</f>
        <v>3</v>
      </c>
      <c r="F50" s="96">
        <f>SUM('【方向別】自動車交通量(1)'!F50,'【方向別】自動車交通量(5)'!F50,'【方向別】自動車交通量(9)'!F50)</f>
        <v>0</v>
      </c>
      <c r="G50" s="96">
        <f>SUM('【方向別】自動車交通量(1)'!G50,'【方向別】自動車交通量(5)'!G50,'【方向別】自動車交通量(9)'!G50)</f>
        <v>1</v>
      </c>
      <c r="H50" s="96">
        <f t="shared" si="14"/>
        <v>43</v>
      </c>
      <c r="I50" s="96">
        <f t="shared" si="15"/>
        <v>1</v>
      </c>
      <c r="J50" s="96">
        <f t="shared" si="16"/>
        <v>44</v>
      </c>
      <c r="K50" s="95">
        <f t="shared" si="3"/>
        <v>2.2999999999999998</v>
      </c>
      <c r="L50" s="94">
        <f t="shared" si="4"/>
        <v>1.2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197</v>
      </c>
      <c r="E51" s="90">
        <f t="shared" si="17"/>
        <v>23</v>
      </c>
      <c r="F51" s="90">
        <f t="shared" si="17"/>
        <v>6</v>
      </c>
      <c r="G51" s="90">
        <f t="shared" si="17"/>
        <v>9</v>
      </c>
      <c r="H51" s="90">
        <f t="shared" si="17"/>
        <v>220</v>
      </c>
      <c r="I51" s="90">
        <f t="shared" si="17"/>
        <v>15</v>
      </c>
      <c r="J51" s="90">
        <f t="shared" si="17"/>
        <v>235</v>
      </c>
      <c r="K51" s="89">
        <f t="shared" si="3"/>
        <v>6.4</v>
      </c>
      <c r="L51" s="88">
        <f t="shared" si="4"/>
        <v>6.4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2988</v>
      </c>
      <c r="E52" s="84">
        <f t="shared" si="18"/>
        <v>407</v>
      </c>
      <c r="F52" s="84">
        <f t="shared" si="18"/>
        <v>165</v>
      </c>
      <c r="G52" s="84">
        <f t="shared" si="18"/>
        <v>120</v>
      </c>
      <c r="H52" s="84">
        <f t="shared" si="18"/>
        <v>3395</v>
      </c>
      <c r="I52" s="84">
        <f t="shared" si="18"/>
        <v>285</v>
      </c>
      <c r="J52" s="84">
        <f t="shared" si="18"/>
        <v>3680</v>
      </c>
      <c r="K52" s="83">
        <f t="shared" si="3"/>
        <v>7.7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5"/>
  <sheetViews>
    <sheetView showGridLines="0" zoomScaleNormal="100" zoomScaleSheetLayoutView="100" workbookViewId="0">
      <selection activeCell="P26" sqref="P26"/>
    </sheetView>
  </sheetViews>
  <sheetFormatPr defaultColWidth="8.875" defaultRowHeight="11.25"/>
  <cols>
    <col min="1" max="1" width="2.25" style="63" customWidth="1"/>
    <col min="2" max="3" width="5.125" style="63" customWidth="1"/>
    <col min="4" max="9" width="11.25" style="63" customWidth="1"/>
    <col min="10" max="16384" width="8.875" style="63"/>
  </cols>
  <sheetData>
    <row r="2" spans="2:9" ht="14.25">
      <c r="B2" s="74" t="s">
        <v>73</v>
      </c>
    </row>
    <row r="3" spans="2:9" ht="9" customHeight="1"/>
    <row r="4" spans="2:9">
      <c r="B4" s="63" t="s">
        <v>72</v>
      </c>
      <c r="D4" s="63" t="s">
        <v>71</v>
      </c>
    </row>
    <row r="5" spans="2:9" ht="9" customHeight="1"/>
    <row r="6" spans="2:9">
      <c r="B6" s="63" t="s">
        <v>70</v>
      </c>
      <c r="D6" s="63" t="s">
        <v>69</v>
      </c>
      <c r="G6" s="63" t="s">
        <v>68</v>
      </c>
      <c r="H6" s="63" t="s">
        <v>67</v>
      </c>
    </row>
    <row r="7" spans="2:9" ht="9" customHeight="1"/>
    <row r="8" spans="2:9">
      <c r="B8" s="63" t="s">
        <v>66</v>
      </c>
      <c r="I8" s="73" t="s">
        <v>65</v>
      </c>
    </row>
    <row r="9" spans="2:9" s="311" customFormat="1" ht="18.75" customHeight="1">
      <c r="B9" s="308"/>
      <c r="C9" s="309"/>
      <c r="D9" s="310"/>
      <c r="E9" s="346" t="s">
        <v>64</v>
      </c>
      <c r="F9" s="347"/>
      <c r="G9" s="347"/>
      <c r="H9" s="347"/>
      <c r="I9" s="348"/>
    </row>
    <row r="10" spans="2:9" s="311" customFormat="1" ht="18.75" customHeight="1">
      <c r="B10" s="312"/>
      <c r="C10" s="313"/>
      <c r="D10" s="314" t="s">
        <v>63</v>
      </c>
      <c r="E10" s="315" t="s">
        <v>61</v>
      </c>
      <c r="F10" s="315" t="s">
        <v>60</v>
      </c>
      <c r="G10" s="315" t="s">
        <v>59</v>
      </c>
      <c r="H10" s="315" t="s">
        <v>58</v>
      </c>
      <c r="I10" s="316" t="s">
        <v>53</v>
      </c>
    </row>
    <row r="11" spans="2:9" s="311" customFormat="1" ht="18.75" customHeight="1">
      <c r="B11" s="349" t="s">
        <v>62</v>
      </c>
      <c r="C11" s="352" t="s">
        <v>61</v>
      </c>
      <c r="D11" s="317" t="s">
        <v>57</v>
      </c>
      <c r="E11" s="318"/>
      <c r="F11" s="319">
        <v>1441</v>
      </c>
      <c r="G11" s="319">
        <v>554</v>
      </c>
      <c r="H11" s="319">
        <v>201</v>
      </c>
      <c r="I11" s="320">
        <f>SUM(E11:H11)</f>
        <v>2196</v>
      </c>
    </row>
    <row r="12" spans="2:9" s="311" customFormat="1" ht="18.75" customHeight="1">
      <c r="B12" s="350"/>
      <c r="C12" s="353"/>
      <c r="D12" s="321" t="s">
        <v>56</v>
      </c>
      <c r="E12" s="322"/>
      <c r="F12" s="323">
        <v>381</v>
      </c>
      <c r="G12" s="323">
        <v>131</v>
      </c>
      <c r="H12" s="323">
        <v>39</v>
      </c>
      <c r="I12" s="324">
        <f>SUM(E12:H12)</f>
        <v>551</v>
      </c>
    </row>
    <row r="13" spans="2:9" s="311" customFormat="1" ht="18.75" customHeight="1">
      <c r="B13" s="350"/>
      <c r="C13" s="353"/>
      <c r="D13" s="321" t="s">
        <v>55</v>
      </c>
      <c r="E13" s="322"/>
      <c r="F13" s="323">
        <v>92</v>
      </c>
      <c r="G13" s="323">
        <v>23</v>
      </c>
      <c r="H13" s="323">
        <v>5</v>
      </c>
      <c r="I13" s="324">
        <f>SUM(E13:H13)</f>
        <v>120</v>
      </c>
    </row>
    <row r="14" spans="2:9" s="311" customFormat="1" ht="18.75" customHeight="1">
      <c r="B14" s="350"/>
      <c r="C14" s="353"/>
      <c r="D14" s="325" t="s">
        <v>54</v>
      </c>
      <c r="E14" s="326"/>
      <c r="F14" s="327">
        <v>1</v>
      </c>
      <c r="G14" s="327">
        <v>2</v>
      </c>
      <c r="H14" s="327">
        <v>1</v>
      </c>
      <c r="I14" s="328">
        <f>SUM(E14:H14)</f>
        <v>4</v>
      </c>
    </row>
    <row r="15" spans="2:9" s="311" customFormat="1" ht="18.75" customHeight="1" thickBot="1">
      <c r="B15" s="350"/>
      <c r="C15" s="354"/>
      <c r="D15" s="329" t="s">
        <v>53</v>
      </c>
      <c r="E15" s="330"/>
      <c r="F15" s="331">
        <f>SUM(F11:F14)</f>
        <v>1915</v>
      </c>
      <c r="G15" s="331">
        <f>SUM(G11:G14)</f>
        <v>710</v>
      </c>
      <c r="H15" s="331">
        <f>SUM(H11:H14)</f>
        <v>246</v>
      </c>
      <c r="I15" s="332">
        <f>SUM(I11:I14)</f>
        <v>2871</v>
      </c>
    </row>
    <row r="16" spans="2:9" s="311" customFormat="1" ht="18.75" customHeight="1" thickTop="1">
      <c r="B16" s="350"/>
      <c r="C16" s="352" t="s">
        <v>60</v>
      </c>
      <c r="D16" s="317" t="s">
        <v>57</v>
      </c>
      <c r="E16" s="319">
        <v>781</v>
      </c>
      <c r="F16" s="318"/>
      <c r="G16" s="319">
        <v>85</v>
      </c>
      <c r="H16" s="319">
        <v>2582</v>
      </c>
      <c r="I16" s="320">
        <f>SUM(E16:H16)</f>
        <v>3448</v>
      </c>
    </row>
    <row r="17" spans="2:9" s="311" customFormat="1" ht="18.75" customHeight="1">
      <c r="B17" s="350"/>
      <c r="C17" s="353"/>
      <c r="D17" s="321" t="s">
        <v>56</v>
      </c>
      <c r="E17" s="323">
        <v>204</v>
      </c>
      <c r="F17" s="322"/>
      <c r="G17" s="323">
        <v>19</v>
      </c>
      <c r="H17" s="323">
        <v>326</v>
      </c>
      <c r="I17" s="324">
        <f>SUM(E17:H17)</f>
        <v>549</v>
      </c>
    </row>
    <row r="18" spans="2:9" s="311" customFormat="1" ht="18.75" customHeight="1">
      <c r="B18" s="350"/>
      <c r="C18" s="353"/>
      <c r="D18" s="321" t="s">
        <v>55</v>
      </c>
      <c r="E18" s="323">
        <v>53</v>
      </c>
      <c r="F18" s="322"/>
      <c r="G18" s="323">
        <v>10</v>
      </c>
      <c r="H18" s="323">
        <v>146</v>
      </c>
      <c r="I18" s="324">
        <f>SUM(E18:H18)</f>
        <v>209</v>
      </c>
    </row>
    <row r="19" spans="2:9" s="311" customFormat="1" ht="18.75" customHeight="1">
      <c r="B19" s="350"/>
      <c r="C19" s="353"/>
      <c r="D19" s="325" t="s">
        <v>54</v>
      </c>
      <c r="E19" s="327">
        <v>0</v>
      </c>
      <c r="F19" s="326"/>
      <c r="G19" s="327">
        <v>0</v>
      </c>
      <c r="H19" s="327">
        <v>116</v>
      </c>
      <c r="I19" s="328">
        <f>SUM(E19:H19)</f>
        <v>116</v>
      </c>
    </row>
    <row r="20" spans="2:9" s="311" customFormat="1" ht="18.75" customHeight="1" thickBot="1">
      <c r="B20" s="350"/>
      <c r="C20" s="354"/>
      <c r="D20" s="329" t="s">
        <v>53</v>
      </c>
      <c r="E20" s="331">
        <f>SUM(E16:E19)</f>
        <v>1038</v>
      </c>
      <c r="F20" s="330"/>
      <c r="G20" s="331">
        <f>SUM(G16:G19)</f>
        <v>114</v>
      </c>
      <c r="H20" s="331">
        <f>SUM(H16:H19)</f>
        <v>3170</v>
      </c>
      <c r="I20" s="332">
        <f>SUM(I16:I19)</f>
        <v>4322</v>
      </c>
    </row>
    <row r="21" spans="2:9" s="311" customFormat="1" ht="18.75" customHeight="1" thickTop="1">
      <c r="B21" s="350"/>
      <c r="C21" s="352" t="s">
        <v>59</v>
      </c>
      <c r="D21" s="317" t="s">
        <v>57</v>
      </c>
      <c r="E21" s="319">
        <v>409</v>
      </c>
      <c r="F21" s="319">
        <v>85</v>
      </c>
      <c r="G21" s="318"/>
      <c r="H21" s="319">
        <v>205</v>
      </c>
      <c r="I21" s="320">
        <f>SUM(E21:H21)</f>
        <v>699</v>
      </c>
    </row>
    <row r="22" spans="2:9" s="311" customFormat="1" ht="18.75" customHeight="1">
      <c r="B22" s="350"/>
      <c r="C22" s="353"/>
      <c r="D22" s="321" t="s">
        <v>56</v>
      </c>
      <c r="E22" s="323">
        <v>101</v>
      </c>
      <c r="F22" s="323">
        <v>27</v>
      </c>
      <c r="G22" s="322"/>
      <c r="H22" s="323">
        <v>42</v>
      </c>
      <c r="I22" s="324">
        <f>SUM(E22:H22)</f>
        <v>170</v>
      </c>
    </row>
    <row r="23" spans="2:9" s="311" customFormat="1" ht="18.75" customHeight="1">
      <c r="B23" s="350"/>
      <c r="C23" s="353"/>
      <c r="D23" s="321" t="s">
        <v>55</v>
      </c>
      <c r="E23" s="323">
        <v>16</v>
      </c>
      <c r="F23" s="323">
        <v>9</v>
      </c>
      <c r="G23" s="322"/>
      <c r="H23" s="323">
        <v>14</v>
      </c>
      <c r="I23" s="324">
        <f>SUM(E23:H23)</f>
        <v>39</v>
      </c>
    </row>
    <row r="24" spans="2:9" s="311" customFormat="1" ht="18.75" customHeight="1">
      <c r="B24" s="350"/>
      <c r="C24" s="353"/>
      <c r="D24" s="325" t="s">
        <v>54</v>
      </c>
      <c r="E24" s="327">
        <v>0</v>
      </c>
      <c r="F24" s="327">
        <v>0</v>
      </c>
      <c r="G24" s="326"/>
      <c r="H24" s="327">
        <v>3</v>
      </c>
      <c r="I24" s="328">
        <f>SUM(E24:H24)</f>
        <v>3</v>
      </c>
    </row>
    <row r="25" spans="2:9" s="311" customFormat="1" ht="18.75" customHeight="1" thickBot="1">
      <c r="B25" s="350"/>
      <c r="C25" s="354"/>
      <c r="D25" s="329" t="s">
        <v>53</v>
      </c>
      <c r="E25" s="331">
        <f>SUM(E21:E24)</f>
        <v>526</v>
      </c>
      <c r="F25" s="331">
        <f>SUM(F21:F24)</f>
        <v>121</v>
      </c>
      <c r="G25" s="330"/>
      <c r="H25" s="331">
        <f>SUM(H21:H24)</f>
        <v>264</v>
      </c>
      <c r="I25" s="332">
        <f>SUM(I21:I24)</f>
        <v>911</v>
      </c>
    </row>
    <row r="26" spans="2:9" s="311" customFormat="1" ht="18.75" customHeight="1" thickTop="1">
      <c r="B26" s="350"/>
      <c r="C26" s="352" t="s">
        <v>58</v>
      </c>
      <c r="D26" s="317" t="s">
        <v>57</v>
      </c>
      <c r="E26" s="319">
        <v>95</v>
      </c>
      <c r="F26" s="319">
        <v>2319</v>
      </c>
      <c r="G26" s="319">
        <v>263</v>
      </c>
      <c r="H26" s="318"/>
      <c r="I26" s="320">
        <f>SUM(E26:H26)</f>
        <v>2677</v>
      </c>
    </row>
    <row r="27" spans="2:9" s="311" customFormat="1" ht="18.75" customHeight="1">
      <c r="B27" s="350"/>
      <c r="C27" s="353"/>
      <c r="D27" s="321" t="s">
        <v>56</v>
      </c>
      <c r="E27" s="323">
        <v>15</v>
      </c>
      <c r="F27" s="323">
        <v>276</v>
      </c>
      <c r="G27" s="323">
        <v>66</v>
      </c>
      <c r="H27" s="322"/>
      <c r="I27" s="324">
        <f>SUM(E27:H27)</f>
        <v>357</v>
      </c>
    </row>
    <row r="28" spans="2:9" s="311" customFormat="1" ht="18.75" customHeight="1">
      <c r="B28" s="350"/>
      <c r="C28" s="353"/>
      <c r="D28" s="321" t="s">
        <v>55</v>
      </c>
      <c r="E28" s="323">
        <v>9</v>
      </c>
      <c r="F28" s="323">
        <v>177</v>
      </c>
      <c r="G28" s="323">
        <v>20</v>
      </c>
      <c r="H28" s="322"/>
      <c r="I28" s="324">
        <f>SUM(E28:H28)</f>
        <v>206</v>
      </c>
    </row>
    <row r="29" spans="2:9" s="311" customFormat="1" ht="18.75" customHeight="1">
      <c r="B29" s="350"/>
      <c r="C29" s="353"/>
      <c r="D29" s="325" t="s">
        <v>54</v>
      </c>
      <c r="E29" s="327">
        <v>3</v>
      </c>
      <c r="F29" s="327">
        <v>122</v>
      </c>
      <c r="G29" s="327">
        <v>1</v>
      </c>
      <c r="H29" s="326"/>
      <c r="I29" s="328">
        <f>SUM(E29:H29)</f>
        <v>126</v>
      </c>
    </row>
    <row r="30" spans="2:9" s="311" customFormat="1" ht="18.75" customHeight="1" thickBot="1">
      <c r="B30" s="350"/>
      <c r="C30" s="354"/>
      <c r="D30" s="333" t="s">
        <v>53</v>
      </c>
      <c r="E30" s="331">
        <f>SUM(E26:E29)</f>
        <v>122</v>
      </c>
      <c r="F30" s="331">
        <f>SUM(F26:F29)</f>
        <v>2894</v>
      </c>
      <c r="G30" s="331">
        <f>SUM(G26:G29)</f>
        <v>350</v>
      </c>
      <c r="H30" s="330"/>
      <c r="I30" s="332">
        <f>SUM(I26:I29)</f>
        <v>3366</v>
      </c>
    </row>
    <row r="31" spans="2:9" s="311" customFormat="1" ht="18.75" customHeight="1" thickTop="1">
      <c r="B31" s="350"/>
      <c r="C31" s="353" t="s">
        <v>53</v>
      </c>
      <c r="D31" s="334" t="s">
        <v>57</v>
      </c>
      <c r="E31" s="335">
        <f t="shared" ref="E31:H34" si="0">SUM(E11,E16,E21,E26)</f>
        <v>1285</v>
      </c>
      <c r="F31" s="335">
        <f t="shared" si="0"/>
        <v>3845</v>
      </c>
      <c r="G31" s="335">
        <f t="shared" si="0"/>
        <v>902</v>
      </c>
      <c r="H31" s="335">
        <f t="shared" si="0"/>
        <v>2988</v>
      </c>
      <c r="I31" s="336">
        <f>SUM(E31:H31)</f>
        <v>9020</v>
      </c>
    </row>
    <row r="32" spans="2:9" s="311" customFormat="1" ht="18.75" customHeight="1">
      <c r="B32" s="350"/>
      <c r="C32" s="353"/>
      <c r="D32" s="321" t="s">
        <v>56</v>
      </c>
      <c r="E32" s="337">
        <f t="shared" si="0"/>
        <v>320</v>
      </c>
      <c r="F32" s="337">
        <f t="shared" si="0"/>
        <v>684</v>
      </c>
      <c r="G32" s="337">
        <f t="shared" si="0"/>
        <v>216</v>
      </c>
      <c r="H32" s="337">
        <f t="shared" si="0"/>
        <v>407</v>
      </c>
      <c r="I32" s="324">
        <f>SUM(E32:H32)</f>
        <v>1627</v>
      </c>
    </row>
    <row r="33" spans="2:9" s="311" customFormat="1" ht="18.75" customHeight="1">
      <c r="B33" s="350"/>
      <c r="C33" s="353"/>
      <c r="D33" s="321" t="s">
        <v>55</v>
      </c>
      <c r="E33" s="337">
        <f t="shared" si="0"/>
        <v>78</v>
      </c>
      <c r="F33" s="337">
        <f t="shared" si="0"/>
        <v>278</v>
      </c>
      <c r="G33" s="337">
        <f t="shared" si="0"/>
        <v>53</v>
      </c>
      <c r="H33" s="337">
        <f t="shared" si="0"/>
        <v>165</v>
      </c>
      <c r="I33" s="324">
        <f>SUM(E33:H33)</f>
        <v>574</v>
      </c>
    </row>
    <row r="34" spans="2:9" s="311" customFormat="1" ht="18.75" customHeight="1">
      <c r="B34" s="350"/>
      <c r="C34" s="353"/>
      <c r="D34" s="325" t="s">
        <v>54</v>
      </c>
      <c r="E34" s="338">
        <f t="shared" si="0"/>
        <v>3</v>
      </c>
      <c r="F34" s="338">
        <f t="shared" si="0"/>
        <v>123</v>
      </c>
      <c r="G34" s="338">
        <f t="shared" si="0"/>
        <v>3</v>
      </c>
      <c r="H34" s="338">
        <f t="shared" si="0"/>
        <v>120</v>
      </c>
      <c r="I34" s="328">
        <f>SUM(E34:H34)</f>
        <v>249</v>
      </c>
    </row>
    <row r="35" spans="2:9" s="311" customFormat="1" ht="18.75" customHeight="1">
      <c r="B35" s="351"/>
      <c r="C35" s="355"/>
      <c r="D35" s="339" t="s">
        <v>53</v>
      </c>
      <c r="E35" s="340">
        <f>SUM(E31:E34)</f>
        <v>1686</v>
      </c>
      <c r="F35" s="340">
        <f>SUM(F31:F34)</f>
        <v>4930</v>
      </c>
      <c r="G35" s="340">
        <f>SUM(G31:G34)</f>
        <v>1174</v>
      </c>
      <c r="H35" s="340">
        <f>SUM(H31:H34)</f>
        <v>3680</v>
      </c>
      <c r="I35" s="341">
        <f>SUM(I31:I34)</f>
        <v>11470</v>
      </c>
    </row>
  </sheetData>
  <mergeCells count="7">
    <mergeCell ref="E9:I9"/>
    <mergeCell ref="B11:B35"/>
    <mergeCell ref="C11:C15"/>
    <mergeCell ref="C16:C20"/>
    <mergeCell ref="C21:C25"/>
    <mergeCell ref="C26:C30"/>
    <mergeCell ref="C31:C35"/>
  </mergeCells>
  <phoneticPr fontId="1"/>
  <printOptions horizontalCentered="1"/>
  <pageMargins left="0.78740157480314965" right="0.78740157480314965" top="0.70866141732283472" bottom="0.70866141732283472" header="0.31496062992125984" footer="0.31496062992125984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10" sqref="D10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252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251</v>
      </c>
      <c r="C16" s="110"/>
      <c r="D16" s="109">
        <f>SUM('【断面別】自動車交通量(D断面流入)'!D16,'【断面別】自動車交通量(D断面流出)'!D16)</f>
        <v>62</v>
      </c>
      <c r="E16" s="108">
        <f>SUM('【断面別】自動車交通量(D断面流入)'!E16,'【断面別】自動車交通量(D断面流出)'!E16)</f>
        <v>5</v>
      </c>
      <c r="F16" s="108">
        <f>SUM('【断面別】自動車交通量(D断面流入)'!F16,'【断面別】自動車交通量(D断面流出)'!F16)</f>
        <v>11</v>
      </c>
      <c r="G16" s="108">
        <f>SUM('【断面別】自動車交通量(D断面流入)'!G16,'【断面別】自動車交通量(D断面流出)'!G16)</f>
        <v>2</v>
      </c>
      <c r="H16" s="108">
        <f t="shared" ref="H16:H21" si="0">SUM(D16:E16)</f>
        <v>67</v>
      </c>
      <c r="I16" s="108">
        <f t="shared" ref="I16:I21" si="1">SUM(F16:G16)</f>
        <v>13</v>
      </c>
      <c r="J16" s="108">
        <f t="shared" ref="J16:J21" si="2">SUM(H16:I16)</f>
        <v>80</v>
      </c>
      <c r="K16" s="107">
        <f t="shared" ref="K16:K52" si="3">IF(J16=0,0,ROUND(I16/J16*100,1))</f>
        <v>16.3</v>
      </c>
      <c r="L16" s="106">
        <f t="shared" ref="L16:L52" si="4">IF(J16=0,0,ROUND(J16/$J$52*100,1))</f>
        <v>1.1000000000000001</v>
      </c>
    </row>
    <row r="17" spans="2:12" ht="14.45" customHeight="1">
      <c r="B17" s="105" t="s">
        <v>250</v>
      </c>
      <c r="C17" s="104"/>
      <c r="D17" s="103">
        <f>SUM('【断面別】自動車交通量(D断面流入)'!D17,'【断面別】自動車交通量(D断面流出)'!D17)</f>
        <v>74</v>
      </c>
      <c r="E17" s="102">
        <f>SUM('【断面別】自動車交通量(D断面流入)'!E17,'【断面別】自動車交通量(D断面流出)'!E17)</f>
        <v>8</v>
      </c>
      <c r="F17" s="102">
        <f>SUM('【断面別】自動車交通量(D断面流入)'!F17,'【断面別】自動車交通量(D断面流出)'!F17)</f>
        <v>3</v>
      </c>
      <c r="G17" s="102">
        <f>SUM('【断面別】自動車交通量(D断面流入)'!G17,'【断面別】自動車交通量(D断面流出)'!G17)</f>
        <v>4</v>
      </c>
      <c r="H17" s="102">
        <f t="shared" si="0"/>
        <v>82</v>
      </c>
      <c r="I17" s="102">
        <f t="shared" si="1"/>
        <v>7</v>
      </c>
      <c r="J17" s="102">
        <f t="shared" si="2"/>
        <v>89</v>
      </c>
      <c r="K17" s="101">
        <f t="shared" si="3"/>
        <v>7.9</v>
      </c>
      <c r="L17" s="100">
        <f t="shared" si="4"/>
        <v>1.3</v>
      </c>
    </row>
    <row r="18" spans="2:12" ht="14.45" customHeight="1">
      <c r="B18" s="105" t="s">
        <v>249</v>
      </c>
      <c r="C18" s="104"/>
      <c r="D18" s="103">
        <f>SUM('【断面別】自動車交通量(D断面流入)'!D18,'【断面別】自動車交通量(D断面流出)'!D18)</f>
        <v>78</v>
      </c>
      <c r="E18" s="102">
        <f>SUM('【断面別】自動車交通量(D断面流入)'!E18,'【断面別】自動車交通量(D断面流出)'!E18)</f>
        <v>7</v>
      </c>
      <c r="F18" s="102">
        <f>SUM('【断面別】自動車交通量(D断面流入)'!F18,'【断面別】自動車交通量(D断面流出)'!F18)</f>
        <v>9</v>
      </c>
      <c r="G18" s="102">
        <f>SUM('【断面別】自動車交通量(D断面流入)'!G18,'【断面別】自動車交通量(D断面流出)'!G18)</f>
        <v>6</v>
      </c>
      <c r="H18" s="102">
        <f t="shared" si="0"/>
        <v>85</v>
      </c>
      <c r="I18" s="102">
        <f t="shared" si="1"/>
        <v>15</v>
      </c>
      <c r="J18" s="102">
        <f t="shared" si="2"/>
        <v>100</v>
      </c>
      <c r="K18" s="101">
        <f t="shared" si="3"/>
        <v>15</v>
      </c>
      <c r="L18" s="100">
        <f t="shared" si="4"/>
        <v>1.4</v>
      </c>
    </row>
    <row r="19" spans="2:12" ht="14.45" customHeight="1">
      <c r="B19" s="105" t="s">
        <v>248</v>
      </c>
      <c r="C19" s="104"/>
      <c r="D19" s="103">
        <f>SUM('【断面別】自動車交通量(D断面流入)'!D19,'【断面別】自動車交通量(D断面流出)'!D19)</f>
        <v>59</v>
      </c>
      <c r="E19" s="102">
        <f>SUM('【断面別】自動車交通量(D断面流入)'!E19,'【断面別】自動車交通量(D断面流出)'!E19)</f>
        <v>7</v>
      </c>
      <c r="F19" s="102">
        <f>SUM('【断面別】自動車交通量(D断面流入)'!F19,'【断面別】自動車交通量(D断面流出)'!F19)</f>
        <v>4</v>
      </c>
      <c r="G19" s="102">
        <f>SUM('【断面別】自動車交通量(D断面流入)'!G19,'【断面別】自動車交通量(D断面流出)'!G19)</f>
        <v>4</v>
      </c>
      <c r="H19" s="102">
        <f t="shared" si="0"/>
        <v>66</v>
      </c>
      <c r="I19" s="102">
        <f t="shared" si="1"/>
        <v>8</v>
      </c>
      <c r="J19" s="102">
        <f t="shared" si="2"/>
        <v>74</v>
      </c>
      <c r="K19" s="101">
        <f t="shared" si="3"/>
        <v>10.8</v>
      </c>
      <c r="L19" s="100">
        <f t="shared" si="4"/>
        <v>1.1000000000000001</v>
      </c>
    </row>
    <row r="20" spans="2:12" ht="14.45" customHeight="1">
      <c r="B20" s="105" t="s">
        <v>247</v>
      </c>
      <c r="C20" s="104"/>
      <c r="D20" s="103">
        <f>SUM('【断面別】自動車交通量(D断面流入)'!D20,'【断面別】自動車交通量(D断面流出)'!D20)</f>
        <v>78</v>
      </c>
      <c r="E20" s="102">
        <f>SUM('【断面別】自動車交通量(D断面流入)'!E20,'【断面別】自動車交通量(D断面流出)'!E20)</f>
        <v>6</v>
      </c>
      <c r="F20" s="102">
        <f>SUM('【断面別】自動車交通量(D断面流入)'!F20,'【断面別】自動車交通量(D断面流出)'!F20)</f>
        <v>3</v>
      </c>
      <c r="G20" s="102">
        <f>SUM('【断面別】自動車交通量(D断面流入)'!G20,'【断面別】自動車交通量(D断面流出)'!G20)</f>
        <v>6</v>
      </c>
      <c r="H20" s="102">
        <f t="shared" si="0"/>
        <v>84</v>
      </c>
      <c r="I20" s="102">
        <f t="shared" si="1"/>
        <v>9</v>
      </c>
      <c r="J20" s="102">
        <f t="shared" si="2"/>
        <v>93</v>
      </c>
      <c r="K20" s="101">
        <f t="shared" si="3"/>
        <v>9.6999999999999993</v>
      </c>
      <c r="L20" s="100">
        <f t="shared" si="4"/>
        <v>1.3</v>
      </c>
    </row>
    <row r="21" spans="2:12" ht="14.45" customHeight="1">
      <c r="B21" s="99" t="s">
        <v>246</v>
      </c>
      <c r="C21" s="98"/>
      <c r="D21" s="97">
        <f>SUM('【断面別】自動車交通量(D断面流入)'!D21,'【断面別】自動車交通量(D断面流出)'!D21)</f>
        <v>86</v>
      </c>
      <c r="E21" s="96">
        <f>SUM('【断面別】自動車交通量(D断面流入)'!E21,'【断面別】自動車交通量(D断面流出)'!E21)</f>
        <v>7</v>
      </c>
      <c r="F21" s="96">
        <f>SUM('【断面別】自動車交通量(D断面流入)'!F21,'【断面別】自動車交通量(D断面流出)'!F21)</f>
        <v>6</v>
      </c>
      <c r="G21" s="96">
        <f>SUM('【断面別】自動車交通量(D断面流入)'!G21,'【断面別】自動車交通量(D断面流出)'!G21)</f>
        <v>3</v>
      </c>
      <c r="H21" s="96">
        <f t="shared" si="0"/>
        <v>93</v>
      </c>
      <c r="I21" s="96">
        <f t="shared" si="1"/>
        <v>9</v>
      </c>
      <c r="J21" s="96">
        <f t="shared" si="2"/>
        <v>102</v>
      </c>
      <c r="K21" s="95">
        <f t="shared" si="3"/>
        <v>8.8000000000000007</v>
      </c>
      <c r="L21" s="94">
        <f t="shared" si="4"/>
        <v>1.4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437</v>
      </c>
      <c r="E22" s="90">
        <f t="shared" si="5"/>
        <v>40</v>
      </c>
      <c r="F22" s="90">
        <f t="shared" si="5"/>
        <v>36</v>
      </c>
      <c r="G22" s="90">
        <f t="shared" si="5"/>
        <v>25</v>
      </c>
      <c r="H22" s="90">
        <f t="shared" si="5"/>
        <v>477</v>
      </c>
      <c r="I22" s="90">
        <f t="shared" si="5"/>
        <v>61</v>
      </c>
      <c r="J22" s="90">
        <f t="shared" si="5"/>
        <v>538</v>
      </c>
      <c r="K22" s="89">
        <f t="shared" si="3"/>
        <v>11.3</v>
      </c>
      <c r="L22" s="88">
        <f t="shared" si="4"/>
        <v>7.6</v>
      </c>
    </row>
    <row r="23" spans="2:12" ht="14.45" customHeight="1" thickTop="1">
      <c r="B23" s="111" t="s">
        <v>102</v>
      </c>
      <c r="C23" s="110"/>
      <c r="D23" s="109">
        <f>SUM('【断面別】自動車交通量(D断面流入)'!D23,'【断面別】自動車交通量(D断面流出)'!D23)</f>
        <v>68</v>
      </c>
      <c r="E23" s="108">
        <f>SUM('【断面別】自動車交通量(D断面流入)'!E23,'【断面別】自動車交通量(D断面流出)'!E23)</f>
        <v>11</v>
      </c>
      <c r="F23" s="108">
        <f>SUM('【断面別】自動車交通量(D断面流入)'!F23,'【断面別】自動車交通量(D断面流出)'!F23)</f>
        <v>8</v>
      </c>
      <c r="G23" s="108">
        <f>SUM('【断面別】自動車交通量(D断面流入)'!G23,'【断面別】自動車交通量(D断面流出)'!G23)</f>
        <v>7</v>
      </c>
      <c r="H23" s="108">
        <f t="shared" ref="H23:H28" si="6">SUM(D23:E23)</f>
        <v>79</v>
      </c>
      <c r="I23" s="108">
        <f t="shared" ref="I23:I28" si="7">SUM(F23:G23)</f>
        <v>15</v>
      </c>
      <c r="J23" s="108">
        <f t="shared" ref="J23:J28" si="8">SUM(H23:I23)</f>
        <v>94</v>
      </c>
      <c r="K23" s="107">
        <f t="shared" si="3"/>
        <v>16</v>
      </c>
      <c r="L23" s="106">
        <f t="shared" si="4"/>
        <v>1.3</v>
      </c>
    </row>
    <row r="24" spans="2:12" ht="14.45" customHeight="1">
      <c r="B24" s="105" t="s">
        <v>101</v>
      </c>
      <c r="C24" s="104"/>
      <c r="D24" s="103">
        <f>SUM('【断面別】自動車交通量(D断面流入)'!D24,'【断面別】自動車交通量(D断面流出)'!D24)</f>
        <v>80</v>
      </c>
      <c r="E24" s="102">
        <f>SUM('【断面別】自動車交通量(D断面流入)'!E24,'【断面別】自動車交通量(D断面流出)'!E24)</f>
        <v>7</v>
      </c>
      <c r="F24" s="102">
        <f>SUM('【断面別】自動車交通量(D断面流入)'!F24,'【断面別】自動車交通量(D断面流出)'!F24)</f>
        <v>7</v>
      </c>
      <c r="G24" s="102">
        <f>SUM('【断面別】自動車交通量(D断面流入)'!G24,'【断面別】自動車交通量(D断面流出)'!G24)</f>
        <v>6</v>
      </c>
      <c r="H24" s="102">
        <f t="shared" si="6"/>
        <v>87</v>
      </c>
      <c r="I24" s="102">
        <f t="shared" si="7"/>
        <v>13</v>
      </c>
      <c r="J24" s="102">
        <f t="shared" si="8"/>
        <v>100</v>
      </c>
      <c r="K24" s="101">
        <f t="shared" si="3"/>
        <v>13</v>
      </c>
      <c r="L24" s="100">
        <f t="shared" si="4"/>
        <v>1.4</v>
      </c>
    </row>
    <row r="25" spans="2:12" ht="14.45" customHeight="1">
      <c r="B25" s="105" t="s">
        <v>100</v>
      </c>
      <c r="C25" s="104"/>
      <c r="D25" s="103">
        <f>SUM('【断面別】自動車交通量(D断面流入)'!D25,'【断面別】自動車交通量(D断面流出)'!D25)</f>
        <v>90</v>
      </c>
      <c r="E25" s="102">
        <f>SUM('【断面別】自動車交通量(D断面流入)'!E25,'【断面別】自動車交通量(D断面流出)'!E25)</f>
        <v>11</v>
      </c>
      <c r="F25" s="102">
        <f>SUM('【断面別】自動車交通量(D断面流入)'!F25,'【断面別】自動車交通量(D断面流出)'!F25)</f>
        <v>8</v>
      </c>
      <c r="G25" s="102">
        <f>SUM('【断面別】自動車交通量(D断面流入)'!G25,'【断面別】自動車交通量(D断面流出)'!G25)</f>
        <v>4</v>
      </c>
      <c r="H25" s="102">
        <f t="shared" si="6"/>
        <v>101</v>
      </c>
      <c r="I25" s="102">
        <f t="shared" si="7"/>
        <v>12</v>
      </c>
      <c r="J25" s="102">
        <f t="shared" si="8"/>
        <v>113</v>
      </c>
      <c r="K25" s="101">
        <f t="shared" si="3"/>
        <v>10.6</v>
      </c>
      <c r="L25" s="100">
        <f t="shared" si="4"/>
        <v>1.6</v>
      </c>
    </row>
    <row r="26" spans="2:12" ht="14.45" customHeight="1">
      <c r="B26" s="105" t="s">
        <v>99</v>
      </c>
      <c r="C26" s="104"/>
      <c r="D26" s="103">
        <f>SUM('【断面別】自動車交通量(D断面流入)'!D26,'【断面別】自動車交通量(D断面流出)'!D26)</f>
        <v>73</v>
      </c>
      <c r="E26" s="102">
        <f>SUM('【断面別】自動車交通量(D断面流入)'!E26,'【断面別】自動車交通量(D断面流出)'!E26)</f>
        <v>10</v>
      </c>
      <c r="F26" s="102">
        <f>SUM('【断面別】自動車交通量(D断面流入)'!F26,'【断面別】自動車交通量(D断面流出)'!F26)</f>
        <v>9</v>
      </c>
      <c r="G26" s="102">
        <f>SUM('【断面別】自動車交通量(D断面流入)'!G26,'【断面別】自動車交通量(D断面流出)'!G26)</f>
        <v>4</v>
      </c>
      <c r="H26" s="102">
        <f t="shared" si="6"/>
        <v>83</v>
      </c>
      <c r="I26" s="102">
        <f t="shared" si="7"/>
        <v>13</v>
      </c>
      <c r="J26" s="102">
        <f t="shared" si="8"/>
        <v>96</v>
      </c>
      <c r="K26" s="101">
        <f t="shared" si="3"/>
        <v>13.5</v>
      </c>
      <c r="L26" s="100">
        <f t="shared" si="4"/>
        <v>1.4</v>
      </c>
    </row>
    <row r="27" spans="2:12" ht="14.45" customHeight="1">
      <c r="B27" s="105" t="s">
        <v>98</v>
      </c>
      <c r="C27" s="104"/>
      <c r="D27" s="103">
        <f>SUM('【断面別】自動車交通量(D断面流入)'!D27,'【断面別】自動車交通量(D断面流出)'!D27)</f>
        <v>81</v>
      </c>
      <c r="E27" s="102">
        <f>SUM('【断面別】自動車交通量(D断面流入)'!E27,'【断面別】自動車交通量(D断面流出)'!E27)</f>
        <v>16</v>
      </c>
      <c r="F27" s="102">
        <f>SUM('【断面別】自動車交通量(D断面流入)'!F27,'【断面別】自動車交通量(D断面流出)'!F27)</f>
        <v>12</v>
      </c>
      <c r="G27" s="102">
        <f>SUM('【断面別】自動車交通量(D断面流入)'!G27,'【断面別】自動車交通量(D断面流出)'!G27)</f>
        <v>7</v>
      </c>
      <c r="H27" s="102">
        <f t="shared" si="6"/>
        <v>97</v>
      </c>
      <c r="I27" s="102">
        <f t="shared" si="7"/>
        <v>19</v>
      </c>
      <c r="J27" s="102">
        <f t="shared" si="8"/>
        <v>116</v>
      </c>
      <c r="K27" s="101">
        <f t="shared" si="3"/>
        <v>16.399999999999999</v>
      </c>
      <c r="L27" s="100">
        <f t="shared" si="4"/>
        <v>1.6</v>
      </c>
    </row>
    <row r="28" spans="2:12" ht="14.45" customHeight="1">
      <c r="B28" s="99" t="s">
        <v>245</v>
      </c>
      <c r="C28" s="98"/>
      <c r="D28" s="97">
        <f>SUM('【断面別】自動車交通量(D断面流入)'!D28,'【断面別】自動車交通量(D断面流出)'!D28)</f>
        <v>72</v>
      </c>
      <c r="E28" s="96">
        <f>SUM('【断面別】自動車交通量(D断面流入)'!E28,'【断面別】自動車交通量(D断面流出)'!E28)</f>
        <v>8</v>
      </c>
      <c r="F28" s="96">
        <f>SUM('【断面別】自動車交通量(D断面流入)'!F28,'【断面別】自動車交通量(D断面流出)'!F28)</f>
        <v>6</v>
      </c>
      <c r="G28" s="96">
        <f>SUM('【断面別】自動車交通量(D断面流入)'!G28,'【断面別】自動車交通量(D断面流出)'!G28)</f>
        <v>4</v>
      </c>
      <c r="H28" s="96">
        <f t="shared" si="6"/>
        <v>80</v>
      </c>
      <c r="I28" s="96">
        <f t="shared" si="7"/>
        <v>10</v>
      </c>
      <c r="J28" s="96">
        <f t="shared" si="8"/>
        <v>90</v>
      </c>
      <c r="K28" s="95">
        <f t="shared" si="3"/>
        <v>11.1</v>
      </c>
      <c r="L28" s="94">
        <f t="shared" si="4"/>
        <v>1.3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464</v>
      </c>
      <c r="E29" s="90">
        <f t="shared" si="9"/>
        <v>63</v>
      </c>
      <c r="F29" s="90">
        <f t="shared" si="9"/>
        <v>50</v>
      </c>
      <c r="G29" s="90">
        <f t="shared" si="9"/>
        <v>32</v>
      </c>
      <c r="H29" s="90">
        <f t="shared" si="9"/>
        <v>527</v>
      </c>
      <c r="I29" s="90">
        <f t="shared" si="9"/>
        <v>82</v>
      </c>
      <c r="J29" s="90">
        <f t="shared" si="9"/>
        <v>609</v>
      </c>
      <c r="K29" s="89">
        <f t="shared" si="3"/>
        <v>13.5</v>
      </c>
      <c r="L29" s="88">
        <f t="shared" si="4"/>
        <v>8.6</v>
      </c>
    </row>
    <row r="30" spans="2:12" ht="14.45" customHeight="1" thickTop="1">
      <c r="B30" s="119" t="s">
        <v>244</v>
      </c>
      <c r="C30" s="118"/>
      <c r="D30" s="85">
        <f>SUM('【断面別】自動車交通量(D断面流入)'!D30,'【断面別】自動車交通量(D断面流出)'!D30)</f>
        <v>441</v>
      </c>
      <c r="E30" s="84">
        <f>SUM('【断面別】自動車交通量(D断面流入)'!E30,'【断面別】自動車交通量(D断面流出)'!E30)</f>
        <v>67</v>
      </c>
      <c r="F30" s="84">
        <f>SUM('【断面別】自動車交通量(D断面流入)'!F30,'【断面別】自動車交通量(D断面流出)'!F30)</f>
        <v>41</v>
      </c>
      <c r="G30" s="84">
        <f>SUM('【断面別】自動車交通量(D断面流入)'!G30,'【断面別】自動車交通量(D断面流出)'!G30)</f>
        <v>20</v>
      </c>
      <c r="H30" s="84">
        <f t="shared" ref="H30:H43" si="10">SUM(D30:E30)</f>
        <v>508</v>
      </c>
      <c r="I30" s="84">
        <f t="shared" ref="I30:I43" si="11">SUM(F30:G30)</f>
        <v>61</v>
      </c>
      <c r="J30" s="84">
        <f t="shared" ref="J30:J43" si="12">SUM(H30:I30)</f>
        <v>569</v>
      </c>
      <c r="K30" s="83">
        <f t="shared" si="3"/>
        <v>10.7</v>
      </c>
      <c r="L30" s="82">
        <f t="shared" si="4"/>
        <v>8.1</v>
      </c>
    </row>
    <row r="31" spans="2:12" ht="14.45" customHeight="1">
      <c r="B31" s="117" t="s">
        <v>243</v>
      </c>
      <c r="C31" s="116"/>
      <c r="D31" s="115">
        <f>SUM('【断面別】自動車交通量(D断面流入)'!D31,'【断面別】自動車交通量(D断面流出)'!D31)</f>
        <v>406</v>
      </c>
      <c r="E31" s="114">
        <f>SUM('【断面別】自動車交通量(D断面流入)'!E31,'【断面別】自動車交通量(D断面流出)'!E31)</f>
        <v>64</v>
      </c>
      <c r="F31" s="114">
        <f>SUM('【断面別】自動車交通量(D断面流入)'!F31,'【断面別】自動車交通量(D断面流出)'!F31)</f>
        <v>47</v>
      </c>
      <c r="G31" s="114">
        <f>SUM('【断面別】自動車交通量(D断面流入)'!G31,'【断面別】自動車交通量(D断面流出)'!G31)</f>
        <v>18</v>
      </c>
      <c r="H31" s="114">
        <f t="shared" si="10"/>
        <v>470</v>
      </c>
      <c r="I31" s="114">
        <f t="shared" si="11"/>
        <v>65</v>
      </c>
      <c r="J31" s="114">
        <f t="shared" si="12"/>
        <v>535</v>
      </c>
      <c r="K31" s="113">
        <f t="shared" si="3"/>
        <v>12.1</v>
      </c>
      <c r="L31" s="112">
        <f t="shared" si="4"/>
        <v>7.6</v>
      </c>
    </row>
    <row r="32" spans="2:12" ht="14.45" customHeight="1">
      <c r="B32" s="117" t="s">
        <v>242</v>
      </c>
      <c r="C32" s="116"/>
      <c r="D32" s="115">
        <f>SUM('【断面別】自動車交通量(D断面流入)'!D32,'【断面別】自動車交通量(D断面流出)'!D32)</f>
        <v>471</v>
      </c>
      <c r="E32" s="114">
        <f>SUM('【断面別】自動車交通量(D断面流入)'!E32,'【断面別】自動車交通量(D断面流出)'!E32)</f>
        <v>70</v>
      </c>
      <c r="F32" s="114">
        <f>SUM('【断面別】自動車交通量(D断面流入)'!F32,'【断面別】自動車交通量(D断面流出)'!F32)</f>
        <v>27</v>
      </c>
      <c r="G32" s="114">
        <f>SUM('【断面別】自動車交通量(D断面流入)'!G32,'【断面別】自動車交通量(D断面流出)'!G32)</f>
        <v>15</v>
      </c>
      <c r="H32" s="114">
        <f t="shared" si="10"/>
        <v>541</v>
      </c>
      <c r="I32" s="114">
        <f t="shared" si="11"/>
        <v>42</v>
      </c>
      <c r="J32" s="114">
        <f t="shared" si="12"/>
        <v>583</v>
      </c>
      <c r="K32" s="113">
        <f t="shared" si="3"/>
        <v>7.2</v>
      </c>
      <c r="L32" s="112">
        <f t="shared" si="4"/>
        <v>8.3000000000000007</v>
      </c>
    </row>
    <row r="33" spans="2:12" ht="14.45" customHeight="1">
      <c r="B33" s="117" t="s">
        <v>241</v>
      </c>
      <c r="C33" s="116"/>
      <c r="D33" s="115">
        <f>SUM('【断面別】自動車交通量(D断面流入)'!D33,'【断面別】自動車交通量(D断面流出)'!D33)</f>
        <v>428</v>
      </c>
      <c r="E33" s="114">
        <f>SUM('【断面別】自動車交通量(D断面流入)'!E33,'【断面別】自動車交通量(D断面流出)'!E33)</f>
        <v>67</v>
      </c>
      <c r="F33" s="114">
        <f>SUM('【断面別】自動車交通量(D断面流入)'!F33,'【断面別】自動車交通量(D断面流出)'!F33)</f>
        <v>27</v>
      </c>
      <c r="G33" s="114">
        <f>SUM('【断面別】自動車交通量(D断面流入)'!G33,'【断面別】自動車交通量(D断面流出)'!G33)</f>
        <v>18</v>
      </c>
      <c r="H33" s="114">
        <f t="shared" si="10"/>
        <v>495</v>
      </c>
      <c r="I33" s="114">
        <f t="shared" si="11"/>
        <v>45</v>
      </c>
      <c r="J33" s="114">
        <f t="shared" si="12"/>
        <v>540</v>
      </c>
      <c r="K33" s="113">
        <f t="shared" si="3"/>
        <v>8.3000000000000007</v>
      </c>
      <c r="L33" s="112">
        <f t="shared" si="4"/>
        <v>7.7</v>
      </c>
    </row>
    <row r="34" spans="2:12" ht="14.45" customHeight="1">
      <c r="B34" s="117" t="s">
        <v>240</v>
      </c>
      <c r="C34" s="116"/>
      <c r="D34" s="115">
        <f>SUM('【断面別】自動車交通量(D断面流入)'!D34,'【断面別】自動車交通量(D断面流出)'!D34)</f>
        <v>433</v>
      </c>
      <c r="E34" s="114">
        <f>SUM('【断面別】自動車交通量(D断面流入)'!E34,'【断面別】自動車交通量(D断面流出)'!E34)</f>
        <v>74</v>
      </c>
      <c r="F34" s="114">
        <f>SUM('【断面別】自動車交通量(D断面流入)'!F34,'【断面別】自動車交通量(D断面流出)'!F34)</f>
        <v>28</v>
      </c>
      <c r="G34" s="114">
        <f>SUM('【断面別】自動車交通量(D断面流入)'!G34,'【断面別】自動車交通量(D断面流出)'!G34)</f>
        <v>17</v>
      </c>
      <c r="H34" s="114">
        <f t="shared" si="10"/>
        <v>507</v>
      </c>
      <c r="I34" s="114">
        <f t="shared" si="11"/>
        <v>45</v>
      </c>
      <c r="J34" s="114">
        <f t="shared" si="12"/>
        <v>552</v>
      </c>
      <c r="K34" s="113">
        <f t="shared" si="3"/>
        <v>8.1999999999999993</v>
      </c>
      <c r="L34" s="112">
        <f t="shared" si="4"/>
        <v>7.8</v>
      </c>
    </row>
    <row r="35" spans="2:12" ht="14.45" customHeight="1">
      <c r="B35" s="117" t="s">
        <v>239</v>
      </c>
      <c r="C35" s="116"/>
      <c r="D35" s="115">
        <f>SUM('【断面別】自動車交通量(D断面流入)'!D35,'【断面別】自動車交通量(D断面流出)'!D35)</f>
        <v>452</v>
      </c>
      <c r="E35" s="114">
        <f>SUM('【断面別】自動車交通量(D断面流入)'!E35,'【断面別】自動車交通量(D断面流出)'!E35)</f>
        <v>59</v>
      </c>
      <c r="F35" s="114">
        <f>SUM('【断面別】自動車交通量(D断面流入)'!F35,'【断面別】自動車交通量(D断面流出)'!F35)</f>
        <v>29</v>
      </c>
      <c r="G35" s="114">
        <f>SUM('【断面別】自動車交通量(D断面流入)'!G35,'【断面別】自動車交通量(D断面流出)'!G35)</f>
        <v>21</v>
      </c>
      <c r="H35" s="114">
        <f t="shared" si="10"/>
        <v>511</v>
      </c>
      <c r="I35" s="114">
        <f t="shared" si="11"/>
        <v>50</v>
      </c>
      <c r="J35" s="114">
        <f t="shared" si="12"/>
        <v>561</v>
      </c>
      <c r="K35" s="113">
        <f t="shared" si="3"/>
        <v>8.9</v>
      </c>
      <c r="L35" s="112">
        <f t="shared" si="4"/>
        <v>8</v>
      </c>
    </row>
    <row r="36" spans="2:12" ht="14.45" customHeight="1">
      <c r="B36" s="117" t="s">
        <v>238</v>
      </c>
      <c r="C36" s="116"/>
      <c r="D36" s="115">
        <f>SUM('【断面別】自動車交通量(D断面流入)'!D36,'【断面別】自動車交通量(D断面流出)'!D36)</f>
        <v>478</v>
      </c>
      <c r="E36" s="114">
        <f>SUM('【断面別】自動車交通量(D断面流入)'!E36,'【断面別】自動車交通量(D断面流出)'!E36)</f>
        <v>70</v>
      </c>
      <c r="F36" s="114">
        <f>SUM('【断面別】自動車交通量(D断面流入)'!F36,'【断面別】自動車交通量(D断面流出)'!F36)</f>
        <v>20</v>
      </c>
      <c r="G36" s="114">
        <f>SUM('【断面別】自動車交通量(D断面流入)'!G36,'【断面別】自動車交通量(D断面流出)'!G36)</f>
        <v>19</v>
      </c>
      <c r="H36" s="114">
        <f t="shared" si="10"/>
        <v>548</v>
      </c>
      <c r="I36" s="114">
        <f t="shared" si="11"/>
        <v>39</v>
      </c>
      <c r="J36" s="114">
        <f t="shared" si="12"/>
        <v>587</v>
      </c>
      <c r="K36" s="113">
        <f t="shared" si="3"/>
        <v>6.6</v>
      </c>
      <c r="L36" s="112">
        <f t="shared" si="4"/>
        <v>8.3000000000000007</v>
      </c>
    </row>
    <row r="37" spans="2:12" ht="14.45" customHeight="1">
      <c r="B37" s="117" t="s">
        <v>237</v>
      </c>
      <c r="C37" s="116"/>
      <c r="D37" s="115">
        <f>SUM('【断面別】自動車交通量(D断面流入)'!D37,'【断面別】自動車交通量(D断面流出)'!D37)</f>
        <v>527</v>
      </c>
      <c r="E37" s="114">
        <f>SUM('【断面別】自動車交通量(D断面流入)'!E37,'【断面別】自動車交通量(D断面流出)'!E37)</f>
        <v>59</v>
      </c>
      <c r="F37" s="114">
        <f>SUM('【断面別】自動車交通量(D断面流入)'!F37,'【断面別】自動車交通量(D断面流出)'!F37)</f>
        <v>27</v>
      </c>
      <c r="G37" s="114">
        <f>SUM('【断面別】自動車交通量(D断面流入)'!G37,'【断面別】自動車交通量(D断面流出)'!G37)</f>
        <v>21</v>
      </c>
      <c r="H37" s="114">
        <f t="shared" si="10"/>
        <v>586</v>
      </c>
      <c r="I37" s="114">
        <f t="shared" si="11"/>
        <v>48</v>
      </c>
      <c r="J37" s="114">
        <f t="shared" si="12"/>
        <v>634</v>
      </c>
      <c r="K37" s="113">
        <f t="shared" si="3"/>
        <v>7.6</v>
      </c>
      <c r="L37" s="112">
        <f t="shared" si="4"/>
        <v>9</v>
      </c>
    </row>
    <row r="38" spans="2:12" ht="14.45" customHeight="1">
      <c r="B38" s="111" t="s">
        <v>87</v>
      </c>
      <c r="C38" s="110"/>
      <c r="D38" s="109">
        <f>SUM('【断面別】自動車交通量(D断面流入)'!D38,'【断面別】自動車交通量(D断面流出)'!D38)</f>
        <v>101</v>
      </c>
      <c r="E38" s="108">
        <f>SUM('【断面別】自動車交通量(D断面流入)'!E38,'【断面別】自動車交通量(D断面流出)'!E38)</f>
        <v>10</v>
      </c>
      <c r="F38" s="108">
        <f>SUM('【断面別】自動車交通量(D断面流入)'!F38,'【断面別】自動車交通量(D断面流出)'!F38)</f>
        <v>5</v>
      </c>
      <c r="G38" s="108">
        <f>SUM('【断面別】自動車交通量(D断面流入)'!G38,'【断面別】自動車交通量(D断面流出)'!G38)</f>
        <v>3</v>
      </c>
      <c r="H38" s="108">
        <f t="shared" si="10"/>
        <v>111</v>
      </c>
      <c r="I38" s="108">
        <f t="shared" si="11"/>
        <v>8</v>
      </c>
      <c r="J38" s="108">
        <f t="shared" si="12"/>
        <v>119</v>
      </c>
      <c r="K38" s="107">
        <f t="shared" si="3"/>
        <v>6.7</v>
      </c>
      <c r="L38" s="106">
        <f t="shared" si="4"/>
        <v>1.7</v>
      </c>
    </row>
    <row r="39" spans="2:12" ht="14.45" customHeight="1">
      <c r="B39" s="105" t="s">
        <v>86</v>
      </c>
      <c r="C39" s="104"/>
      <c r="D39" s="103">
        <f>SUM('【断面別】自動車交通量(D断面流入)'!D39,'【断面別】自動車交通量(D断面流出)'!D39)</f>
        <v>103</v>
      </c>
      <c r="E39" s="102">
        <f>SUM('【断面別】自動車交通量(D断面流入)'!E39,'【断面別】自動車交通量(D断面流出)'!E39)</f>
        <v>10</v>
      </c>
      <c r="F39" s="102">
        <f>SUM('【断面別】自動車交通量(D断面流入)'!F39,'【断面別】自動車交通量(D断面流出)'!F39)</f>
        <v>4</v>
      </c>
      <c r="G39" s="102">
        <f>SUM('【断面別】自動車交通量(D断面流入)'!G39,'【断面別】自動車交通量(D断面流出)'!G39)</f>
        <v>1</v>
      </c>
      <c r="H39" s="102">
        <f t="shared" si="10"/>
        <v>113</v>
      </c>
      <c r="I39" s="102">
        <f t="shared" si="11"/>
        <v>5</v>
      </c>
      <c r="J39" s="102">
        <f t="shared" si="12"/>
        <v>118</v>
      </c>
      <c r="K39" s="101">
        <f t="shared" si="3"/>
        <v>4.2</v>
      </c>
      <c r="L39" s="100">
        <f t="shared" si="4"/>
        <v>1.7</v>
      </c>
    </row>
    <row r="40" spans="2:12" ht="14.45" customHeight="1">
      <c r="B40" s="105" t="s">
        <v>85</v>
      </c>
      <c r="C40" s="104"/>
      <c r="D40" s="103">
        <f>SUM('【断面別】自動車交通量(D断面流入)'!D40,'【断面別】自動車交通量(D断面流出)'!D40)</f>
        <v>104</v>
      </c>
      <c r="E40" s="102">
        <f>SUM('【断面別】自動車交通量(D断面流入)'!E40,'【断面別】自動車交通量(D断面流出)'!E40)</f>
        <v>17</v>
      </c>
      <c r="F40" s="102">
        <f>SUM('【断面別】自動車交通量(D断面流入)'!F40,'【断面別】自動車交通量(D断面流出)'!F40)</f>
        <v>6</v>
      </c>
      <c r="G40" s="102">
        <f>SUM('【断面別】自動車交通量(D断面流入)'!G40,'【断面別】自動車交通量(D断面流出)'!G40)</f>
        <v>5</v>
      </c>
      <c r="H40" s="102">
        <f t="shared" si="10"/>
        <v>121</v>
      </c>
      <c r="I40" s="102">
        <f t="shared" si="11"/>
        <v>11</v>
      </c>
      <c r="J40" s="102">
        <f t="shared" si="12"/>
        <v>132</v>
      </c>
      <c r="K40" s="101">
        <f t="shared" si="3"/>
        <v>8.3000000000000007</v>
      </c>
      <c r="L40" s="100">
        <f t="shared" si="4"/>
        <v>1.9</v>
      </c>
    </row>
    <row r="41" spans="2:12" ht="14.45" customHeight="1">
      <c r="B41" s="105" t="s">
        <v>84</v>
      </c>
      <c r="C41" s="104"/>
      <c r="D41" s="103">
        <f>SUM('【断面別】自動車交通量(D断面流入)'!D41,'【断面別】自動車交通量(D断面流出)'!D41)</f>
        <v>95</v>
      </c>
      <c r="E41" s="102">
        <f>SUM('【断面別】自動車交通量(D断面流入)'!E41,'【断面別】自動車交通量(D断面流出)'!E41)</f>
        <v>11</v>
      </c>
      <c r="F41" s="102">
        <f>SUM('【断面別】自動車交通量(D断面流入)'!F41,'【断面別】自動車交通量(D断面流出)'!F41)</f>
        <v>3</v>
      </c>
      <c r="G41" s="102">
        <f>SUM('【断面別】自動車交通量(D断面流入)'!G41,'【断面別】自動車交通量(D断面流出)'!G41)</f>
        <v>3</v>
      </c>
      <c r="H41" s="102">
        <f t="shared" si="10"/>
        <v>106</v>
      </c>
      <c r="I41" s="102">
        <f t="shared" si="11"/>
        <v>6</v>
      </c>
      <c r="J41" s="102">
        <f t="shared" si="12"/>
        <v>112</v>
      </c>
      <c r="K41" s="101">
        <f t="shared" si="3"/>
        <v>5.4</v>
      </c>
      <c r="L41" s="100">
        <f t="shared" si="4"/>
        <v>1.6</v>
      </c>
    </row>
    <row r="42" spans="2:12" ht="14.45" customHeight="1">
      <c r="B42" s="105" t="s">
        <v>83</v>
      </c>
      <c r="C42" s="104"/>
      <c r="D42" s="103">
        <f>SUM('【断面別】自動車交通量(D断面流入)'!D42,'【断面別】自動車交通量(D断面流出)'!D42)</f>
        <v>109</v>
      </c>
      <c r="E42" s="102">
        <f>SUM('【断面別】自動車交通量(D断面流入)'!E42,'【断面別】自動車交通量(D断面流出)'!E42)</f>
        <v>15</v>
      </c>
      <c r="F42" s="102">
        <f>SUM('【断面別】自動車交通量(D断面流入)'!F42,'【断面別】自動車交通量(D断面流出)'!F42)</f>
        <v>3</v>
      </c>
      <c r="G42" s="102">
        <f>SUM('【断面別】自動車交通量(D断面流入)'!G42,'【断面別】自動車交通量(D断面流出)'!G42)</f>
        <v>3</v>
      </c>
      <c r="H42" s="102">
        <f t="shared" si="10"/>
        <v>124</v>
      </c>
      <c r="I42" s="102">
        <f t="shared" si="11"/>
        <v>6</v>
      </c>
      <c r="J42" s="102">
        <f t="shared" si="12"/>
        <v>130</v>
      </c>
      <c r="K42" s="101">
        <f t="shared" si="3"/>
        <v>4.5999999999999996</v>
      </c>
      <c r="L42" s="100">
        <f t="shared" si="4"/>
        <v>1.8</v>
      </c>
    </row>
    <row r="43" spans="2:12" ht="14.45" customHeight="1">
      <c r="B43" s="99" t="s">
        <v>236</v>
      </c>
      <c r="C43" s="98"/>
      <c r="D43" s="97">
        <f>SUM('【断面別】自動車交通量(D断面流入)'!D43,'【断面別】自動車交通量(D断面流出)'!D43)</f>
        <v>64</v>
      </c>
      <c r="E43" s="96">
        <f>SUM('【断面別】自動車交通量(D断面流入)'!E43,'【断面別】自動車交通量(D断面流出)'!E43)</f>
        <v>9</v>
      </c>
      <c r="F43" s="96">
        <f>SUM('【断面別】自動車交通量(D断面流入)'!F43,'【断面別】自動車交通量(D断面流出)'!F43)</f>
        <v>3</v>
      </c>
      <c r="G43" s="96">
        <f>SUM('【断面別】自動車交通量(D断面流入)'!G43,'【断面別】自動車交通量(D断面流出)'!G43)</f>
        <v>4</v>
      </c>
      <c r="H43" s="96">
        <f t="shared" si="10"/>
        <v>73</v>
      </c>
      <c r="I43" s="96">
        <f t="shared" si="11"/>
        <v>7</v>
      </c>
      <c r="J43" s="96">
        <f t="shared" si="12"/>
        <v>80</v>
      </c>
      <c r="K43" s="95">
        <f t="shared" si="3"/>
        <v>8.8000000000000007</v>
      </c>
      <c r="L43" s="94">
        <f t="shared" si="4"/>
        <v>1.1000000000000001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576</v>
      </c>
      <c r="E44" s="90">
        <f t="shared" si="13"/>
        <v>72</v>
      </c>
      <c r="F44" s="90">
        <f t="shared" si="13"/>
        <v>24</v>
      </c>
      <c r="G44" s="90">
        <f t="shared" si="13"/>
        <v>19</v>
      </c>
      <c r="H44" s="90">
        <f t="shared" si="13"/>
        <v>648</v>
      </c>
      <c r="I44" s="90">
        <f t="shared" si="13"/>
        <v>43</v>
      </c>
      <c r="J44" s="90">
        <f t="shared" si="13"/>
        <v>691</v>
      </c>
      <c r="K44" s="89">
        <f t="shared" si="3"/>
        <v>6.2</v>
      </c>
      <c r="L44" s="88">
        <f t="shared" si="4"/>
        <v>9.8000000000000007</v>
      </c>
    </row>
    <row r="45" spans="2:12" ht="14.45" customHeight="1" thickTop="1">
      <c r="B45" s="111" t="s">
        <v>80</v>
      </c>
      <c r="C45" s="110"/>
      <c r="D45" s="109">
        <f>SUM('【断面別】自動車交通量(D断面流入)'!D45,'【断面別】自動車交通量(D断面流出)'!D45)</f>
        <v>104</v>
      </c>
      <c r="E45" s="108">
        <f>SUM('【断面別】自動車交通量(D断面流入)'!E45,'【断面別】自動車交通量(D断面流出)'!E45)</f>
        <v>3</v>
      </c>
      <c r="F45" s="108">
        <f>SUM('【断面別】自動車交通量(D断面流入)'!F45,'【断面別】自動車交通量(D断面流出)'!F45)</f>
        <v>2</v>
      </c>
      <c r="G45" s="108">
        <f>SUM('【断面別】自動車交通量(D断面流入)'!G45,'【断面別】自動車交通量(D断面流出)'!G45)</f>
        <v>3</v>
      </c>
      <c r="H45" s="108">
        <f t="shared" ref="H45:H50" si="14">SUM(D45:E45)</f>
        <v>107</v>
      </c>
      <c r="I45" s="108">
        <f t="shared" ref="I45:I50" si="15">SUM(F45:G45)</f>
        <v>5</v>
      </c>
      <c r="J45" s="108">
        <f t="shared" ref="J45:J50" si="16">SUM(H45:I45)</f>
        <v>112</v>
      </c>
      <c r="K45" s="107">
        <f t="shared" si="3"/>
        <v>4.5</v>
      </c>
      <c r="L45" s="106">
        <f t="shared" si="4"/>
        <v>1.6</v>
      </c>
    </row>
    <row r="46" spans="2:12" ht="14.45" customHeight="1">
      <c r="B46" s="105" t="s">
        <v>79</v>
      </c>
      <c r="C46" s="104"/>
      <c r="D46" s="103">
        <f>SUM('【断面別】自動車交通量(D断面流入)'!D46,'【断面別】自動車交通量(D断面流出)'!D46)</f>
        <v>78</v>
      </c>
      <c r="E46" s="102">
        <f>SUM('【断面別】自動車交通量(D断面流入)'!E46,'【断面別】自動車交通量(D断面流出)'!E46)</f>
        <v>11</v>
      </c>
      <c r="F46" s="102">
        <f>SUM('【断面別】自動車交通量(D断面流入)'!F46,'【断面別】自動車交通量(D断面流出)'!F46)</f>
        <v>1</v>
      </c>
      <c r="G46" s="102">
        <f>SUM('【断面別】自動車交通量(D断面流入)'!G46,'【断面別】自動車交通量(D断面流出)'!G46)</f>
        <v>4</v>
      </c>
      <c r="H46" s="102">
        <f t="shared" si="14"/>
        <v>89</v>
      </c>
      <c r="I46" s="102">
        <f t="shared" si="15"/>
        <v>5</v>
      </c>
      <c r="J46" s="102">
        <f t="shared" si="16"/>
        <v>94</v>
      </c>
      <c r="K46" s="101">
        <f t="shared" si="3"/>
        <v>5.3</v>
      </c>
      <c r="L46" s="100">
        <f t="shared" si="4"/>
        <v>1.3</v>
      </c>
    </row>
    <row r="47" spans="2:12" ht="14.45" customHeight="1">
      <c r="B47" s="105" t="s">
        <v>78</v>
      </c>
      <c r="C47" s="104"/>
      <c r="D47" s="103">
        <f>SUM('【断面別】自動車交通量(D断面流入)'!D47,'【断面別】自動車交通量(D断面流出)'!D47)</f>
        <v>97</v>
      </c>
      <c r="E47" s="102">
        <f>SUM('【断面別】自動車交通量(D断面流入)'!E47,'【断面別】自動車交通量(D断面流出)'!E47)</f>
        <v>4</v>
      </c>
      <c r="F47" s="102">
        <f>SUM('【断面別】自動車交通量(D断面流入)'!F47,'【断面別】自動車交通量(D断面流出)'!F47)</f>
        <v>3</v>
      </c>
      <c r="G47" s="102">
        <f>SUM('【断面別】自動車交通量(D断面流入)'!G47,'【断面別】自動車交通量(D断面流出)'!G47)</f>
        <v>2</v>
      </c>
      <c r="H47" s="102">
        <f t="shared" si="14"/>
        <v>101</v>
      </c>
      <c r="I47" s="102">
        <f t="shared" si="15"/>
        <v>5</v>
      </c>
      <c r="J47" s="102">
        <f t="shared" si="16"/>
        <v>106</v>
      </c>
      <c r="K47" s="101">
        <f t="shared" si="3"/>
        <v>4.7</v>
      </c>
      <c r="L47" s="100">
        <f t="shared" si="4"/>
        <v>1.5</v>
      </c>
    </row>
    <row r="48" spans="2:12" ht="14.45" customHeight="1">
      <c r="B48" s="105" t="s">
        <v>77</v>
      </c>
      <c r="C48" s="104"/>
      <c r="D48" s="103">
        <f>SUM('【断面別】自動車交通量(D断面流入)'!D48,'【断面別】自動車交通量(D断面流出)'!D48)</f>
        <v>85</v>
      </c>
      <c r="E48" s="102">
        <f>SUM('【断面別】自動車交通量(D断面流入)'!E48,'【断面別】自動車交通量(D断面流出)'!E48)</f>
        <v>16</v>
      </c>
      <c r="F48" s="102">
        <f>SUM('【断面別】自動車交通量(D断面流入)'!F48,'【断面別】自動車交通量(D断面流出)'!F48)</f>
        <v>3</v>
      </c>
      <c r="G48" s="102">
        <f>SUM('【断面別】自動車交通量(D断面流入)'!G48,'【断面別】自動車交通量(D断面流出)'!G48)</f>
        <v>4</v>
      </c>
      <c r="H48" s="102">
        <f t="shared" si="14"/>
        <v>101</v>
      </c>
      <c r="I48" s="102">
        <f t="shared" si="15"/>
        <v>7</v>
      </c>
      <c r="J48" s="102">
        <f t="shared" si="16"/>
        <v>108</v>
      </c>
      <c r="K48" s="101">
        <f t="shared" si="3"/>
        <v>6.5</v>
      </c>
      <c r="L48" s="100">
        <f t="shared" si="4"/>
        <v>1.5</v>
      </c>
    </row>
    <row r="49" spans="2:13" ht="14.45" customHeight="1">
      <c r="B49" s="105" t="s">
        <v>76</v>
      </c>
      <c r="C49" s="104"/>
      <c r="D49" s="103">
        <f>SUM('【断面別】自動車交通量(D断面流入)'!D49,'【断面別】自動車交通量(D断面流出)'!D49)</f>
        <v>84</v>
      </c>
      <c r="E49" s="102">
        <f>SUM('【断面別】自動車交通量(D断面流入)'!E49,'【断面別】自動車交通量(D断面流出)'!E49)</f>
        <v>15</v>
      </c>
      <c r="F49" s="102">
        <f>SUM('【断面別】自動車交通量(D断面流入)'!F49,'【断面別】自動車交通量(D断面流出)'!F49)</f>
        <v>4</v>
      </c>
      <c r="G49" s="102">
        <f>SUM('【断面別】自動車交通量(D断面流入)'!G49,'【断面別】自動車交通量(D断面流出)'!G49)</f>
        <v>5</v>
      </c>
      <c r="H49" s="102">
        <f t="shared" si="14"/>
        <v>99</v>
      </c>
      <c r="I49" s="102">
        <f t="shared" si="15"/>
        <v>9</v>
      </c>
      <c r="J49" s="102">
        <f t="shared" si="16"/>
        <v>108</v>
      </c>
      <c r="K49" s="101">
        <f t="shared" si="3"/>
        <v>8.3000000000000007</v>
      </c>
      <c r="L49" s="100">
        <f t="shared" si="4"/>
        <v>1.5</v>
      </c>
    </row>
    <row r="50" spans="2:13" ht="14.45" customHeight="1">
      <c r="B50" s="99" t="s">
        <v>235</v>
      </c>
      <c r="C50" s="98"/>
      <c r="D50" s="97">
        <f>SUM('【断面別】自動車交通量(D断面流入)'!D50,'【断面別】自動車交通量(D断面流出)'!D50)</f>
        <v>104</v>
      </c>
      <c r="E50" s="96">
        <f>SUM('【断面別】自動車交通量(D断面流入)'!E50,'【断面別】自動車交通量(D断面流出)'!E50)</f>
        <v>10</v>
      </c>
      <c r="F50" s="96">
        <f>SUM('【断面別】自動車交通量(D断面流入)'!F50,'【断面別】自動車交通量(D断面流出)'!F50)</f>
        <v>2</v>
      </c>
      <c r="G50" s="96">
        <f>SUM('【断面別】自動車交通量(D断面流入)'!G50,'【断面別】自動車交通量(D断面流出)'!G50)</f>
        <v>3</v>
      </c>
      <c r="H50" s="96">
        <f t="shared" si="14"/>
        <v>114</v>
      </c>
      <c r="I50" s="96">
        <f t="shared" si="15"/>
        <v>5</v>
      </c>
      <c r="J50" s="96">
        <f t="shared" si="16"/>
        <v>119</v>
      </c>
      <c r="K50" s="95">
        <f t="shared" si="3"/>
        <v>4.2</v>
      </c>
      <c r="L50" s="94">
        <f t="shared" si="4"/>
        <v>1.7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552</v>
      </c>
      <c r="E51" s="90">
        <f t="shared" si="17"/>
        <v>59</v>
      </c>
      <c r="F51" s="90">
        <f t="shared" si="17"/>
        <v>15</v>
      </c>
      <c r="G51" s="90">
        <f t="shared" si="17"/>
        <v>21</v>
      </c>
      <c r="H51" s="90">
        <f t="shared" si="17"/>
        <v>611</v>
      </c>
      <c r="I51" s="90">
        <f t="shared" si="17"/>
        <v>36</v>
      </c>
      <c r="J51" s="90">
        <f t="shared" si="17"/>
        <v>647</v>
      </c>
      <c r="K51" s="89">
        <f t="shared" si="3"/>
        <v>5.6</v>
      </c>
      <c r="L51" s="88">
        <f t="shared" si="4"/>
        <v>9.1999999999999993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5665</v>
      </c>
      <c r="E52" s="84">
        <f t="shared" si="18"/>
        <v>764</v>
      </c>
      <c r="F52" s="84">
        <f t="shared" si="18"/>
        <v>371</v>
      </c>
      <c r="G52" s="84">
        <f t="shared" si="18"/>
        <v>246</v>
      </c>
      <c r="H52" s="84">
        <f t="shared" si="18"/>
        <v>6429</v>
      </c>
      <c r="I52" s="84">
        <f t="shared" si="18"/>
        <v>617</v>
      </c>
      <c r="J52" s="84">
        <f t="shared" si="18"/>
        <v>7046</v>
      </c>
      <c r="K52" s="83">
        <f t="shared" si="3"/>
        <v>8.8000000000000007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357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357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357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357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357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357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357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357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357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358" t="str">
        <f>E71</f>
        <v>(1)</v>
      </c>
      <c r="C43" s="358"/>
      <c r="D43" s="358"/>
      <c r="E43" s="358"/>
      <c r="F43" s="358"/>
      <c r="G43" s="358"/>
      <c r="H43" s="358"/>
      <c r="I43" s="358"/>
      <c r="J43" s="358" t="str">
        <f>E87</f>
        <v>(2)</v>
      </c>
      <c r="K43" s="358"/>
      <c r="L43" s="358"/>
      <c r="M43" s="358"/>
      <c r="N43" s="358"/>
      <c r="O43" s="358"/>
      <c r="P43" s="358"/>
      <c r="Q43" s="358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358" t="str">
        <f>E103</f>
        <v>(3)</v>
      </c>
      <c r="C69" s="358"/>
      <c r="D69" s="358"/>
      <c r="E69" s="358"/>
      <c r="F69" s="358"/>
      <c r="G69" s="358"/>
      <c r="H69" s="358"/>
      <c r="I69" s="358"/>
      <c r="J69" s="358" t="str">
        <f>E119</f>
        <v>(4)</v>
      </c>
      <c r="K69" s="358"/>
      <c r="L69" s="358"/>
      <c r="M69" s="358"/>
      <c r="N69" s="358"/>
      <c r="O69" s="358"/>
      <c r="P69" s="358"/>
      <c r="Q69" s="358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14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356"/>
      <c r="V71" s="356"/>
      <c r="W71" s="356"/>
      <c r="X71" s="356"/>
      <c r="Y71" s="356"/>
      <c r="Z71" s="356"/>
      <c r="AA71" s="356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17</v>
      </c>
      <c r="F73" s="23">
        <v>0</v>
      </c>
      <c r="G73" s="23">
        <v>2</v>
      </c>
      <c r="H73" s="23">
        <v>0</v>
      </c>
      <c r="I73" s="23">
        <f t="shared" ref="I73:I84" si="0">SUM(E73:F73)</f>
        <v>17</v>
      </c>
      <c r="J73" s="23">
        <f t="shared" ref="J73:J84" si="1">SUM(G73:H73)</f>
        <v>2</v>
      </c>
      <c r="K73" s="23">
        <f>SUM(I73,J73)</f>
        <v>19</v>
      </c>
      <c r="L73" s="25">
        <f>IF(K73=0,0,ROUND(J73/K73*100,1))</f>
        <v>10.5</v>
      </c>
      <c r="M73" s="59">
        <f>IF(K73=0,0,ROUND(K73/K$85*100,1))</f>
        <v>7.7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14</v>
      </c>
      <c r="F74" s="24">
        <v>5</v>
      </c>
      <c r="G74" s="24">
        <v>0</v>
      </c>
      <c r="H74" s="24">
        <v>0</v>
      </c>
      <c r="I74" s="24">
        <f t="shared" si="0"/>
        <v>19</v>
      </c>
      <c r="J74" s="24">
        <f t="shared" si="1"/>
        <v>0</v>
      </c>
      <c r="K74" s="24">
        <f t="shared" ref="K74:K84" si="2">SUM(I74,J74)</f>
        <v>19</v>
      </c>
      <c r="L74" s="26">
        <f t="shared" ref="L74:L84" si="3">IF(K74=0,0,ROUND(J74/K74*100,1))</f>
        <v>0</v>
      </c>
      <c r="M74" s="60">
        <f t="shared" ref="M74:M84" si="4">IF(K74=0,0,ROUND(K74/K$85*100,1))</f>
        <v>7.7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22</v>
      </c>
      <c r="F75" s="24">
        <v>3</v>
      </c>
      <c r="G75" s="24">
        <v>1</v>
      </c>
      <c r="H75" s="24">
        <v>0</v>
      </c>
      <c r="I75" s="24">
        <f t="shared" si="0"/>
        <v>25</v>
      </c>
      <c r="J75" s="24">
        <f t="shared" si="1"/>
        <v>1</v>
      </c>
      <c r="K75" s="24">
        <f t="shared" si="2"/>
        <v>26</v>
      </c>
      <c r="L75" s="26">
        <f t="shared" si="3"/>
        <v>3.8</v>
      </c>
      <c r="M75" s="60">
        <f t="shared" si="4"/>
        <v>10.6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19</v>
      </c>
      <c r="F76" s="24">
        <v>4</v>
      </c>
      <c r="G76" s="24">
        <v>0</v>
      </c>
      <c r="H76" s="24">
        <v>0</v>
      </c>
      <c r="I76" s="24">
        <f t="shared" si="0"/>
        <v>23</v>
      </c>
      <c r="J76" s="24">
        <f t="shared" si="1"/>
        <v>0</v>
      </c>
      <c r="K76" s="24">
        <f t="shared" si="2"/>
        <v>23</v>
      </c>
      <c r="L76" s="26">
        <f t="shared" si="3"/>
        <v>0</v>
      </c>
      <c r="M76" s="60">
        <f t="shared" si="4"/>
        <v>9.3000000000000007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10</v>
      </c>
      <c r="F77" s="24">
        <v>5</v>
      </c>
      <c r="G77" s="24">
        <v>1</v>
      </c>
      <c r="H77" s="24">
        <v>0</v>
      </c>
      <c r="I77" s="24">
        <f t="shared" si="0"/>
        <v>15</v>
      </c>
      <c r="J77" s="24">
        <f t="shared" si="1"/>
        <v>1</v>
      </c>
      <c r="K77" s="24">
        <f t="shared" si="2"/>
        <v>16</v>
      </c>
      <c r="L77" s="26">
        <f t="shared" si="3"/>
        <v>6.3</v>
      </c>
      <c r="M77" s="60">
        <f t="shared" si="4"/>
        <v>6.5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12</v>
      </c>
      <c r="F78" s="24">
        <v>6</v>
      </c>
      <c r="G78" s="24">
        <v>1</v>
      </c>
      <c r="H78" s="24">
        <v>0</v>
      </c>
      <c r="I78" s="24">
        <f t="shared" si="0"/>
        <v>18</v>
      </c>
      <c r="J78" s="24">
        <f t="shared" si="1"/>
        <v>1</v>
      </c>
      <c r="K78" s="24">
        <f t="shared" si="2"/>
        <v>19</v>
      </c>
      <c r="L78" s="26">
        <f t="shared" si="3"/>
        <v>5.3</v>
      </c>
      <c r="M78" s="60">
        <f t="shared" si="4"/>
        <v>7.7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15</v>
      </c>
      <c r="F79" s="24">
        <v>4</v>
      </c>
      <c r="G79" s="24">
        <v>0</v>
      </c>
      <c r="H79" s="24">
        <v>0</v>
      </c>
      <c r="I79" s="24">
        <f t="shared" si="0"/>
        <v>19</v>
      </c>
      <c r="J79" s="24">
        <f t="shared" si="1"/>
        <v>0</v>
      </c>
      <c r="K79" s="24">
        <f t="shared" si="2"/>
        <v>19</v>
      </c>
      <c r="L79" s="26">
        <f t="shared" si="3"/>
        <v>0</v>
      </c>
      <c r="M79" s="60">
        <f t="shared" si="4"/>
        <v>7.7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14</v>
      </c>
      <c r="F80" s="24">
        <v>1</v>
      </c>
      <c r="G80" s="24">
        <v>0</v>
      </c>
      <c r="H80" s="24">
        <v>0</v>
      </c>
      <c r="I80" s="24">
        <f t="shared" si="0"/>
        <v>15</v>
      </c>
      <c r="J80" s="24">
        <f t="shared" si="1"/>
        <v>0</v>
      </c>
      <c r="K80" s="24">
        <f t="shared" si="2"/>
        <v>15</v>
      </c>
      <c r="L80" s="26">
        <f t="shared" si="3"/>
        <v>0</v>
      </c>
      <c r="M80" s="60">
        <f t="shared" si="4"/>
        <v>6.1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22</v>
      </c>
      <c r="F81" s="24">
        <v>0</v>
      </c>
      <c r="G81" s="24">
        <v>0</v>
      </c>
      <c r="H81" s="24">
        <v>0</v>
      </c>
      <c r="I81" s="24">
        <f t="shared" si="0"/>
        <v>22</v>
      </c>
      <c r="J81" s="24">
        <f t="shared" si="1"/>
        <v>0</v>
      </c>
      <c r="K81" s="24">
        <f t="shared" si="2"/>
        <v>22</v>
      </c>
      <c r="L81" s="26">
        <f t="shared" si="3"/>
        <v>0</v>
      </c>
      <c r="M81" s="60">
        <f t="shared" si="4"/>
        <v>8.9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18</v>
      </c>
      <c r="F82" s="24">
        <v>3</v>
      </c>
      <c r="G82" s="24">
        <v>0</v>
      </c>
      <c r="H82" s="24">
        <v>0</v>
      </c>
      <c r="I82" s="24">
        <f t="shared" si="0"/>
        <v>21</v>
      </c>
      <c r="J82" s="24">
        <f t="shared" si="1"/>
        <v>0</v>
      </c>
      <c r="K82" s="24">
        <f t="shared" si="2"/>
        <v>21</v>
      </c>
      <c r="L82" s="26">
        <f t="shared" si="3"/>
        <v>0</v>
      </c>
      <c r="M82" s="60">
        <f t="shared" si="4"/>
        <v>8.5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20</v>
      </c>
      <c r="F83" s="24">
        <v>7</v>
      </c>
      <c r="G83" s="24">
        <v>0</v>
      </c>
      <c r="H83" s="24">
        <v>1</v>
      </c>
      <c r="I83" s="24">
        <f t="shared" si="0"/>
        <v>27</v>
      </c>
      <c r="J83" s="24">
        <f t="shared" si="1"/>
        <v>1</v>
      </c>
      <c r="K83" s="24">
        <f t="shared" si="2"/>
        <v>28</v>
      </c>
      <c r="L83" s="26">
        <f t="shared" si="3"/>
        <v>3.6</v>
      </c>
      <c r="M83" s="60">
        <f t="shared" si="4"/>
        <v>11.4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18</v>
      </c>
      <c r="F84" s="24">
        <v>1</v>
      </c>
      <c r="G84" s="24">
        <v>0</v>
      </c>
      <c r="H84" s="24">
        <v>0</v>
      </c>
      <c r="I84" s="24">
        <f t="shared" si="0"/>
        <v>19</v>
      </c>
      <c r="J84" s="24">
        <f t="shared" si="1"/>
        <v>0</v>
      </c>
      <c r="K84" s="24">
        <f t="shared" si="2"/>
        <v>19</v>
      </c>
      <c r="L84" s="26">
        <f t="shared" si="3"/>
        <v>0</v>
      </c>
      <c r="M84" s="60">
        <f t="shared" si="4"/>
        <v>7.7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201</v>
      </c>
      <c r="F85" s="5">
        <f t="shared" si="5"/>
        <v>39</v>
      </c>
      <c r="G85" s="5">
        <f t="shared" si="5"/>
        <v>5</v>
      </c>
      <c r="H85" s="5">
        <f t="shared" si="5"/>
        <v>1</v>
      </c>
      <c r="I85" s="5">
        <f t="shared" si="5"/>
        <v>240</v>
      </c>
      <c r="J85" s="5">
        <f t="shared" si="5"/>
        <v>6</v>
      </c>
      <c r="K85" s="5">
        <f t="shared" si="5"/>
        <v>246</v>
      </c>
      <c r="L85" s="51">
        <f>IF(K85=0,0,ROUND(J85/K85*100,1))</f>
        <v>2.4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15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356"/>
      <c r="V87" s="356"/>
      <c r="W87" s="356"/>
      <c r="X87" s="356"/>
      <c r="Y87" s="356"/>
      <c r="Z87" s="356"/>
      <c r="AA87" s="356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85</v>
      </c>
      <c r="F89" s="23">
        <v>8</v>
      </c>
      <c r="G89" s="23">
        <v>1</v>
      </c>
      <c r="H89" s="23">
        <v>0</v>
      </c>
      <c r="I89" s="23">
        <f t="shared" ref="I89:I100" si="6">SUM(E89:F89)</f>
        <v>93</v>
      </c>
      <c r="J89" s="23">
        <f t="shared" ref="J89:J100" si="7">SUM(G89:H89)</f>
        <v>1</v>
      </c>
      <c r="K89" s="23">
        <f>SUM(I89,J89)</f>
        <v>94</v>
      </c>
      <c r="L89" s="25">
        <f>IF(K89=0,0,ROUND(J89/K89*100,1))</f>
        <v>1.1000000000000001</v>
      </c>
      <c r="M89" s="59">
        <f>IF(K89=0,0,ROUND(K89/K$101*100,1))</f>
        <v>13.2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75</v>
      </c>
      <c r="F90" s="24">
        <v>12</v>
      </c>
      <c r="G90" s="24">
        <v>3</v>
      </c>
      <c r="H90" s="24">
        <v>0</v>
      </c>
      <c r="I90" s="24">
        <f t="shared" si="6"/>
        <v>87</v>
      </c>
      <c r="J90" s="24">
        <f t="shared" si="7"/>
        <v>3</v>
      </c>
      <c r="K90" s="24">
        <f t="shared" ref="K90:K100" si="8">SUM(I90,J90)</f>
        <v>90</v>
      </c>
      <c r="L90" s="26">
        <f t="shared" ref="L90:L101" si="9">IF(K90=0,0,ROUND(J90/K90*100,1))</f>
        <v>3.3</v>
      </c>
      <c r="M90" s="60">
        <f t="shared" ref="M90:M101" si="10">IF(K90=0,0,ROUND(K90/K$101*100,1))</f>
        <v>12.7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34</v>
      </c>
      <c r="F91" s="24">
        <v>11</v>
      </c>
      <c r="G91" s="24">
        <v>5</v>
      </c>
      <c r="H91" s="24">
        <v>1</v>
      </c>
      <c r="I91" s="24">
        <f t="shared" si="6"/>
        <v>45</v>
      </c>
      <c r="J91" s="24">
        <f t="shared" si="7"/>
        <v>6</v>
      </c>
      <c r="K91" s="24">
        <f t="shared" si="8"/>
        <v>51</v>
      </c>
      <c r="L91" s="26">
        <f t="shared" si="9"/>
        <v>11.8</v>
      </c>
      <c r="M91" s="60">
        <f t="shared" si="10"/>
        <v>7.2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33</v>
      </c>
      <c r="F92" s="24">
        <v>11</v>
      </c>
      <c r="G92" s="24">
        <v>2</v>
      </c>
      <c r="H92" s="24">
        <v>0</v>
      </c>
      <c r="I92" s="24">
        <f t="shared" si="6"/>
        <v>44</v>
      </c>
      <c r="J92" s="24">
        <f t="shared" si="7"/>
        <v>2</v>
      </c>
      <c r="K92" s="24">
        <f t="shared" si="8"/>
        <v>46</v>
      </c>
      <c r="L92" s="26">
        <f t="shared" si="9"/>
        <v>4.3</v>
      </c>
      <c r="M92" s="60">
        <f t="shared" si="10"/>
        <v>6.5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22</v>
      </c>
      <c r="F93" s="24">
        <v>10</v>
      </c>
      <c r="G93" s="24">
        <v>1</v>
      </c>
      <c r="H93" s="24">
        <v>0</v>
      </c>
      <c r="I93" s="24">
        <f t="shared" si="6"/>
        <v>32</v>
      </c>
      <c r="J93" s="24">
        <f t="shared" si="7"/>
        <v>1</v>
      </c>
      <c r="K93" s="24">
        <f t="shared" si="8"/>
        <v>33</v>
      </c>
      <c r="L93" s="26">
        <f t="shared" si="9"/>
        <v>3</v>
      </c>
      <c r="M93" s="60">
        <f t="shared" si="10"/>
        <v>4.5999999999999996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34</v>
      </c>
      <c r="F94" s="24">
        <v>14</v>
      </c>
      <c r="G94" s="24">
        <v>2</v>
      </c>
      <c r="H94" s="24">
        <v>1</v>
      </c>
      <c r="I94" s="24">
        <f t="shared" si="6"/>
        <v>48</v>
      </c>
      <c r="J94" s="24">
        <f t="shared" si="7"/>
        <v>3</v>
      </c>
      <c r="K94" s="24">
        <f t="shared" si="8"/>
        <v>51</v>
      </c>
      <c r="L94" s="26">
        <f t="shared" si="9"/>
        <v>5.9</v>
      </c>
      <c r="M94" s="60">
        <f t="shared" si="10"/>
        <v>7.2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37</v>
      </c>
      <c r="F95" s="24">
        <v>13</v>
      </c>
      <c r="G95" s="24">
        <v>3</v>
      </c>
      <c r="H95" s="24">
        <v>0</v>
      </c>
      <c r="I95" s="24">
        <f t="shared" si="6"/>
        <v>50</v>
      </c>
      <c r="J95" s="24">
        <f t="shared" si="7"/>
        <v>3</v>
      </c>
      <c r="K95" s="24">
        <f t="shared" si="8"/>
        <v>53</v>
      </c>
      <c r="L95" s="26">
        <f t="shared" si="9"/>
        <v>5.7</v>
      </c>
      <c r="M95" s="60">
        <f t="shared" si="10"/>
        <v>7.5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40</v>
      </c>
      <c r="F96" s="24">
        <v>11</v>
      </c>
      <c r="G96" s="24">
        <v>1</v>
      </c>
      <c r="H96" s="24">
        <v>0</v>
      </c>
      <c r="I96" s="24">
        <f t="shared" si="6"/>
        <v>51</v>
      </c>
      <c r="J96" s="24">
        <f t="shared" si="7"/>
        <v>1</v>
      </c>
      <c r="K96" s="24">
        <f t="shared" si="8"/>
        <v>52</v>
      </c>
      <c r="L96" s="26">
        <f t="shared" si="9"/>
        <v>1.9</v>
      </c>
      <c r="M96" s="60">
        <f t="shared" si="10"/>
        <v>7.3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47</v>
      </c>
      <c r="F97" s="24">
        <v>13</v>
      </c>
      <c r="G97" s="24">
        <v>1</v>
      </c>
      <c r="H97" s="24">
        <v>0</v>
      </c>
      <c r="I97" s="24">
        <f t="shared" si="6"/>
        <v>60</v>
      </c>
      <c r="J97" s="24">
        <f t="shared" si="7"/>
        <v>1</v>
      </c>
      <c r="K97" s="24">
        <f t="shared" si="8"/>
        <v>61</v>
      </c>
      <c r="L97" s="26">
        <f t="shared" si="9"/>
        <v>1.6</v>
      </c>
      <c r="M97" s="60">
        <f t="shared" si="10"/>
        <v>8.6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47</v>
      </c>
      <c r="F98" s="24">
        <v>16</v>
      </c>
      <c r="G98" s="24">
        <v>1</v>
      </c>
      <c r="H98" s="24">
        <v>0</v>
      </c>
      <c r="I98" s="24">
        <f t="shared" si="6"/>
        <v>63</v>
      </c>
      <c r="J98" s="24">
        <f t="shared" si="7"/>
        <v>1</v>
      </c>
      <c r="K98" s="24">
        <f t="shared" si="8"/>
        <v>64</v>
      </c>
      <c r="L98" s="26">
        <f t="shared" si="9"/>
        <v>1.6</v>
      </c>
      <c r="M98" s="60">
        <f t="shared" si="10"/>
        <v>9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57</v>
      </c>
      <c r="F99" s="24">
        <v>8</v>
      </c>
      <c r="G99" s="24">
        <v>2</v>
      </c>
      <c r="H99" s="24">
        <v>0</v>
      </c>
      <c r="I99" s="24">
        <f t="shared" si="6"/>
        <v>65</v>
      </c>
      <c r="J99" s="24">
        <f t="shared" si="7"/>
        <v>2</v>
      </c>
      <c r="K99" s="24">
        <f t="shared" si="8"/>
        <v>67</v>
      </c>
      <c r="L99" s="26">
        <f t="shared" si="9"/>
        <v>3</v>
      </c>
      <c r="M99" s="60">
        <f t="shared" si="10"/>
        <v>9.4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43</v>
      </c>
      <c r="F100" s="24">
        <v>4</v>
      </c>
      <c r="G100" s="24">
        <v>1</v>
      </c>
      <c r="H100" s="24">
        <v>0</v>
      </c>
      <c r="I100" s="24">
        <f t="shared" si="6"/>
        <v>47</v>
      </c>
      <c r="J100" s="24">
        <f t="shared" si="7"/>
        <v>1</v>
      </c>
      <c r="K100" s="24">
        <f t="shared" si="8"/>
        <v>48</v>
      </c>
      <c r="L100" s="26">
        <f t="shared" si="9"/>
        <v>2.1</v>
      </c>
      <c r="M100" s="60">
        <f t="shared" si="10"/>
        <v>6.8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554</v>
      </c>
      <c r="F101" s="5">
        <f t="shared" si="11"/>
        <v>131</v>
      </c>
      <c r="G101" s="5">
        <f t="shared" si="11"/>
        <v>23</v>
      </c>
      <c r="H101" s="5">
        <f t="shared" si="11"/>
        <v>2</v>
      </c>
      <c r="I101" s="5">
        <f t="shared" si="11"/>
        <v>685</v>
      </c>
      <c r="J101" s="5">
        <f t="shared" si="11"/>
        <v>25</v>
      </c>
      <c r="K101" s="5">
        <f t="shared" si="11"/>
        <v>710</v>
      </c>
      <c r="L101" s="51">
        <f t="shared" si="9"/>
        <v>3.5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16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356"/>
      <c r="V103" s="356"/>
      <c r="W103" s="356"/>
      <c r="X103" s="356"/>
      <c r="Y103" s="356"/>
      <c r="Z103" s="356"/>
      <c r="AA103" s="356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108</v>
      </c>
      <c r="F105" s="23">
        <v>18</v>
      </c>
      <c r="G105" s="23">
        <v>5</v>
      </c>
      <c r="H105" s="23">
        <v>0</v>
      </c>
      <c r="I105" s="23">
        <f t="shared" ref="I105:I116" si="12">SUM(E105:F105)</f>
        <v>126</v>
      </c>
      <c r="J105" s="23">
        <f t="shared" ref="J105:J116" si="13">SUM(G105:H105)</f>
        <v>5</v>
      </c>
      <c r="K105" s="23">
        <f>SUM(I105,J105)</f>
        <v>131</v>
      </c>
      <c r="L105" s="25">
        <f t="shared" ref="L105:L117" si="14">IF(K105=0,0,ROUND(J105/K105*100,1))</f>
        <v>3.8</v>
      </c>
      <c r="M105" s="59">
        <f>IF(K105=0,0,ROUND(K105/K$117*100,1))</f>
        <v>6.8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120</v>
      </c>
      <c r="F106" s="24">
        <v>45</v>
      </c>
      <c r="G106" s="24">
        <v>11</v>
      </c>
      <c r="H106" s="24">
        <v>0</v>
      </c>
      <c r="I106" s="24">
        <f t="shared" si="12"/>
        <v>165</v>
      </c>
      <c r="J106" s="24">
        <f t="shared" si="13"/>
        <v>11</v>
      </c>
      <c r="K106" s="24">
        <f t="shared" ref="K106:K116" si="15">SUM(I106,J106)</f>
        <v>176</v>
      </c>
      <c r="L106" s="26">
        <f t="shared" si="14"/>
        <v>6.3</v>
      </c>
      <c r="M106" s="60">
        <f t="shared" ref="M106:M117" si="16">IF(K106=0,0,ROUND(K106/K$117*100,1))</f>
        <v>9.1999999999999993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106</v>
      </c>
      <c r="F107" s="24">
        <v>24</v>
      </c>
      <c r="G107" s="24">
        <v>9</v>
      </c>
      <c r="H107" s="24">
        <v>0</v>
      </c>
      <c r="I107" s="24">
        <f t="shared" si="12"/>
        <v>130</v>
      </c>
      <c r="J107" s="24">
        <f t="shared" si="13"/>
        <v>9</v>
      </c>
      <c r="K107" s="24">
        <f t="shared" si="15"/>
        <v>139</v>
      </c>
      <c r="L107" s="26">
        <f t="shared" si="14"/>
        <v>6.5</v>
      </c>
      <c r="M107" s="60">
        <f t="shared" si="16"/>
        <v>7.3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83</v>
      </c>
      <c r="F108" s="24">
        <v>21</v>
      </c>
      <c r="G108" s="24">
        <v>9</v>
      </c>
      <c r="H108" s="24">
        <v>0</v>
      </c>
      <c r="I108" s="24">
        <f t="shared" si="12"/>
        <v>104</v>
      </c>
      <c r="J108" s="24">
        <f t="shared" si="13"/>
        <v>9</v>
      </c>
      <c r="K108" s="24">
        <f t="shared" si="15"/>
        <v>113</v>
      </c>
      <c r="L108" s="26">
        <f t="shared" si="14"/>
        <v>8</v>
      </c>
      <c r="M108" s="60">
        <f t="shared" si="16"/>
        <v>5.9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98</v>
      </c>
      <c r="F109" s="24">
        <v>39</v>
      </c>
      <c r="G109" s="24">
        <v>7</v>
      </c>
      <c r="H109" s="24">
        <v>0</v>
      </c>
      <c r="I109" s="24">
        <f t="shared" si="12"/>
        <v>137</v>
      </c>
      <c r="J109" s="24">
        <f t="shared" si="13"/>
        <v>7</v>
      </c>
      <c r="K109" s="24">
        <f t="shared" si="15"/>
        <v>144</v>
      </c>
      <c r="L109" s="26">
        <f t="shared" si="14"/>
        <v>4.9000000000000004</v>
      </c>
      <c r="M109" s="60">
        <f t="shared" si="16"/>
        <v>7.5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110</v>
      </c>
      <c r="F110" s="24">
        <v>29</v>
      </c>
      <c r="G110" s="24">
        <v>4</v>
      </c>
      <c r="H110" s="24">
        <v>0</v>
      </c>
      <c r="I110" s="24">
        <f t="shared" si="12"/>
        <v>139</v>
      </c>
      <c r="J110" s="24">
        <f t="shared" si="13"/>
        <v>4</v>
      </c>
      <c r="K110" s="24">
        <f t="shared" si="15"/>
        <v>143</v>
      </c>
      <c r="L110" s="26">
        <f t="shared" si="14"/>
        <v>2.8</v>
      </c>
      <c r="M110" s="60">
        <f t="shared" si="16"/>
        <v>7.5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123</v>
      </c>
      <c r="F111" s="24">
        <v>32</v>
      </c>
      <c r="G111" s="24">
        <v>12</v>
      </c>
      <c r="H111" s="24">
        <v>0</v>
      </c>
      <c r="I111" s="24">
        <f t="shared" si="12"/>
        <v>155</v>
      </c>
      <c r="J111" s="24">
        <f t="shared" si="13"/>
        <v>12</v>
      </c>
      <c r="K111" s="24">
        <f t="shared" si="15"/>
        <v>167</v>
      </c>
      <c r="L111" s="26">
        <f t="shared" si="14"/>
        <v>7.2</v>
      </c>
      <c r="M111" s="60">
        <f t="shared" si="16"/>
        <v>8.6999999999999993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110</v>
      </c>
      <c r="F112" s="24">
        <v>38</v>
      </c>
      <c r="G112" s="24">
        <v>10</v>
      </c>
      <c r="H112" s="24">
        <v>0</v>
      </c>
      <c r="I112" s="24">
        <f t="shared" si="12"/>
        <v>148</v>
      </c>
      <c r="J112" s="24">
        <f t="shared" si="13"/>
        <v>10</v>
      </c>
      <c r="K112" s="24">
        <f t="shared" si="15"/>
        <v>158</v>
      </c>
      <c r="L112" s="26">
        <f t="shared" si="14"/>
        <v>6.3</v>
      </c>
      <c r="M112" s="60">
        <f t="shared" si="16"/>
        <v>8.3000000000000007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131</v>
      </c>
      <c r="F113" s="24">
        <v>32</v>
      </c>
      <c r="G113" s="24">
        <v>10</v>
      </c>
      <c r="H113" s="24">
        <v>0</v>
      </c>
      <c r="I113" s="24">
        <f t="shared" si="12"/>
        <v>163</v>
      </c>
      <c r="J113" s="24">
        <f t="shared" si="13"/>
        <v>10</v>
      </c>
      <c r="K113" s="24">
        <f t="shared" si="15"/>
        <v>173</v>
      </c>
      <c r="L113" s="26">
        <f t="shared" si="14"/>
        <v>5.8</v>
      </c>
      <c r="M113" s="60">
        <f t="shared" si="16"/>
        <v>9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130</v>
      </c>
      <c r="F114" s="24">
        <v>32</v>
      </c>
      <c r="G114" s="24">
        <v>8</v>
      </c>
      <c r="H114" s="24">
        <v>1</v>
      </c>
      <c r="I114" s="24">
        <f t="shared" si="12"/>
        <v>162</v>
      </c>
      <c r="J114" s="24">
        <f t="shared" si="13"/>
        <v>9</v>
      </c>
      <c r="K114" s="24">
        <f t="shared" si="15"/>
        <v>171</v>
      </c>
      <c r="L114" s="26">
        <f t="shared" si="14"/>
        <v>5.3</v>
      </c>
      <c r="M114" s="60">
        <f t="shared" si="16"/>
        <v>8.9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170</v>
      </c>
      <c r="F115" s="24">
        <v>38</v>
      </c>
      <c r="G115" s="24">
        <v>5</v>
      </c>
      <c r="H115" s="24">
        <v>0</v>
      </c>
      <c r="I115" s="24">
        <f t="shared" si="12"/>
        <v>208</v>
      </c>
      <c r="J115" s="24">
        <f t="shared" si="13"/>
        <v>5</v>
      </c>
      <c r="K115" s="24">
        <f t="shared" si="15"/>
        <v>213</v>
      </c>
      <c r="L115" s="26">
        <f t="shared" si="14"/>
        <v>2.2999999999999998</v>
      </c>
      <c r="M115" s="60">
        <f t="shared" si="16"/>
        <v>11.1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152</v>
      </c>
      <c r="F116" s="24">
        <v>33</v>
      </c>
      <c r="G116" s="24">
        <v>2</v>
      </c>
      <c r="H116" s="24">
        <v>0</v>
      </c>
      <c r="I116" s="24">
        <f t="shared" si="12"/>
        <v>185</v>
      </c>
      <c r="J116" s="24">
        <f t="shared" si="13"/>
        <v>2</v>
      </c>
      <c r="K116" s="24">
        <f t="shared" si="15"/>
        <v>187</v>
      </c>
      <c r="L116" s="26">
        <f t="shared" si="14"/>
        <v>1.1000000000000001</v>
      </c>
      <c r="M116" s="60">
        <f t="shared" si="16"/>
        <v>9.8000000000000007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1441</v>
      </c>
      <c r="F117" s="5">
        <f t="shared" si="17"/>
        <v>381</v>
      </c>
      <c r="G117" s="5">
        <f t="shared" si="17"/>
        <v>92</v>
      </c>
      <c r="H117" s="5">
        <f t="shared" si="17"/>
        <v>1</v>
      </c>
      <c r="I117" s="5">
        <f t="shared" si="17"/>
        <v>1822</v>
      </c>
      <c r="J117" s="5">
        <f t="shared" si="17"/>
        <v>93</v>
      </c>
      <c r="K117" s="5">
        <f t="shared" si="17"/>
        <v>1915</v>
      </c>
      <c r="L117" s="51">
        <f t="shared" si="14"/>
        <v>4.9000000000000004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17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356"/>
      <c r="V119" s="356"/>
      <c r="W119" s="356"/>
      <c r="X119" s="356"/>
      <c r="Y119" s="356"/>
      <c r="Z119" s="356"/>
      <c r="AA119" s="356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83</v>
      </c>
      <c r="F121" s="23">
        <v>6</v>
      </c>
      <c r="G121" s="23">
        <v>2</v>
      </c>
      <c r="H121" s="23">
        <v>0</v>
      </c>
      <c r="I121" s="23">
        <f t="shared" ref="I121:I132" si="18">SUM(E121:F121)</f>
        <v>89</v>
      </c>
      <c r="J121" s="23">
        <f t="shared" ref="J121:J132" si="19">SUM(G121:H121)</f>
        <v>2</v>
      </c>
      <c r="K121" s="23">
        <f>SUM(I121,J121)</f>
        <v>91</v>
      </c>
      <c r="L121" s="25">
        <f t="shared" ref="L121:L133" si="20">IF(K121=0,0,ROUND(J121/K121*100,1))</f>
        <v>2.2000000000000002</v>
      </c>
      <c r="M121" s="59">
        <f>IF(K121=0,0,ROUND(K121/K$133*100,1))</f>
        <v>8.8000000000000007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71</v>
      </c>
      <c r="F122" s="24">
        <v>14</v>
      </c>
      <c r="G122" s="24">
        <v>5</v>
      </c>
      <c r="H122" s="24">
        <v>0</v>
      </c>
      <c r="I122" s="24">
        <f t="shared" si="18"/>
        <v>85</v>
      </c>
      <c r="J122" s="24">
        <f t="shared" si="19"/>
        <v>5</v>
      </c>
      <c r="K122" s="24">
        <f t="shared" ref="K122:K132" si="21">SUM(I122,J122)</f>
        <v>90</v>
      </c>
      <c r="L122" s="26">
        <f t="shared" si="20"/>
        <v>5.6</v>
      </c>
      <c r="M122" s="60">
        <f t="shared" ref="M122:M133" si="22">IF(K122=0,0,ROUND(K122/K$133*100,1))</f>
        <v>8.6999999999999993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65</v>
      </c>
      <c r="F123" s="24">
        <v>19</v>
      </c>
      <c r="G123" s="24">
        <v>8</v>
      </c>
      <c r="H123" s="24">
        <v>0</v>
      </c>
      <c r="I123" s="24">
        <f t="shared" si="18"/>
        <v>84</v>
      </c>
      <c r="J123" s="24">
        <f t="shared" si="19"/>
        <v>8</v>
      </c>
      <c r="K123" s="24">
        <f t="shared" si="21"/>
        <v>92</v>
      </c>
      <c r="L123" s="26">
        <f t="shared" si="20"/>
        <v>8.6999999999999993</v>
      </c>
      <c r="M123" s="60">
        <f t="shared" si="22"/>
        <v>8.9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60</v>
      </c>
      <c r="F124" s="24">
        <v>17</v>
      </c>
      <c r="G124" s="24">
        <v>4</v>
      </c>
      <c r="H124" s="24">
        <v>0</v>
      </c>
      <c r="I124" s="24">
        <f t="shared" si="18"/>
        <v>77</v>
      </c>
      <c r="J124" s="24">
        <f t="shared" si="19"/>
        <v>4</v>
      </c>
      <c r="K124" s="24">
        <f t="shared" si="21"/>
        <v>81</v>
      </c>
      <c r="L124" s="26">
        <f t="shared" si="20"/>
        <v>4.9000000000000004</v>
      </c>
      <c r="M124" s="60">
        <f t="shared" si="22"/>
        <v>7.8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64</v>
      </c>
      <c r="F125" s="24">
        <v>23</v>
      </c>
      <c r="G125" s="24">
        <v>6</v>
      </c>
      <c r="H125" s="24">
        <v>0</v>
      </c>
      <c r="I125" s="24">
        <f t="shared" si="18"/>
        <v>87</v>
      </c>
      <c r="J125" s="24">
        <f t="shared" si="19"/>
        <v>6</v>
      </c>
      <c r="K125" s="24">
        <f t="shared" si="21"/>
        <v>93</v>
      </c>
      <c r="L125" s="26">
        <f t="shared" si="20"/>
        <v>6.5</v>
      </c>
      <c r="M125" s="60">
        <f t="shared" si="22"/>
        <v>9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71</v>
      </c>
      <c r="F126" s="24">
        <v>12</v>
      </c>
      <c r="G126" s="24">
        <v>7</v>
      </c>
      <c r="H126" s="24">
        <v>0</v>
      </c>
      <c r="I126" s="24">
        <f t="shared" si="18"/>
        <v>83</v>
      </c>
      <c r="J126" s="24">
        <f t="shared" si="19"/>
        <v>7</v>
      </c>
      <c r="K126" s="24">
        <f t="shared" si="21"/>
        <v>90</v>
      </c>
      <c r="L126" s="26">
        <f t="shared" si="20"/>
        <v>7.8</v>
      </c>
      <c r="M126" s="60">
        <f t="shared" si="22"/>
        <v>8.6999999999999993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47</v>
      </c>
      <c r="F127" s="24">
        <v>9</v>
      </c>
      <c r="G127" s="24">
        <v>1</v>
      </c>
      <c r="H127" s="24">
        <v>0</v>
      </c>
      <c r="I127" s="24">
        <f t="shared" si="18"/>
        <v>56</v>
      </c>
      <c r="J127" s="24">
        <f t="shared" si="19"/>
        <v>1</v>
      </c>
      <c r="K127" s="24">
        <f t="shared" si="21"/>
        <v>57</v>
      </c>
      <c r="L127" s="26">
        <f t="shared" si="20"/>
        <v>1.8</v>
      </c>
      <c r="M127" s="60">
        <f t="shared" si="22"/>
        <v>5.5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60</v>
      </c>
      <c r="F128" s="24">
        <v>19</v>
      </c>
      <c r="G128" s="24">
        <v>0</v>
      </c>
      <c r="H128" s="24">
        <v>0</v>
      </c>
      <c r="I128" s="24">
        <f t="shared" si="18"/>
        <v>79</v>
      </c>
      <c r="J128" s="24">
        <f t="shared" si="19"/>
        <v>0</v>
      </c>
      <c r="K128" s="24">
        <f t="shared" si="21"/>
        <v>79</v>
      </c>
      <c r="L128" s="26">
        <f t="shared" si="20"/>
        <v>0</v>
      </c>
      <c r="M128" s="60">
        <f t="shared" si="22"/>
        <v>7.6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48</v>
      </c>
      <c r="F129" s="24">
        <v>20</v>
      </c>
      <c r="G129" s="24">
        <v>5</v>
      </c>
      <c r="H129" s="24">
        <v>0</v>
      </c>
      <c r="I129" s="24">
        <f t="shared" si="18"/>
        <v>68</v>
      </c>
      <c r="J129" s="24">
        <f t="shared" si="19"/>
        <v>5</v>
      </c>
      <c r="K129" s="24">
        <f t="shared" si="21"/>
        <v>73</v>
      </c>
      <c r="L129" s="26">
        <f t="shared" si="20"/>
        <v>6.8</v>
      </c>
      <c r="M129" s="60">
        <f t="shared" si="22"/>
        <v>7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67</v>
      </c>
      <c r="F130" s="24">
        <v>37</v>
      </c>
      <c r="G130" s="24">
        <v>8</v>
      </c>
      <c r="H130" s="24">
        <v>0</v>
      </c>
      <c r="I130" s="24">
        <f t="shared" si="18"/>
        <v>104</v>
      </c>
      <c r="J130" s="24">
        <f t="shared" si="19"/>
        <v>8</v>
      </c>
      <c r="K130" s="24">
        <f t="shared" si="21"/>
        <v>112</v>
      </c>
      <c r="L130" s="26">
        <f t="shared" si="20"/>
        <v>7.1</v>
      </c>
      <c r="M130" s="60">
        <f t="shared" si="22"/>
        <v>10.8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72</v>
      </c>
      <c r="F131" s="24">
        <v>14</v>
      </c>
      <c r="G131" s="24">
        <v>5</v>
      </c>
      <c r="H131" s="24">
        <v>0</v>
      </c>
      <c r="I131" s="24">
        <f t="shared" si="18"/>
        <v>86</v>
      </c>
      <c r="J131" s="24">
        <f t="shared" si="19"/>
        <v>5</v>
      </c>
      <c r="K131" s="24">
        <f t="shared" si="21"/>
        <v>91</v>
      </c>
      <c r="L131" s="26">
        <f t="shared" si="20"/>
        <v>5.5</v>
      </c>
      <c r="M131" s="60">
        <f t="shared" si="22"/>
        <v>8.8000000000000007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73</v>
      </c>
      <c r="F132" s="24">
        <v>14</v>
      </c>
      <c r="G132" s="24">
        <v>2</v>
      </c>
      <c r="H132" s="24">
        <v>0</v>
      </c>
      <c r="I132" s="24">
        <f t="shared" si="18"/>
        <v>87</v>
      </c>
      <c r="J132" s="24">
        <f t="shared" si="19"/>
        <v>2</v>
      </c>
      <c r="K132" s="24">
        <f t="shared" si="21"/>
        <v>89</v>
      </c>
      <c r="L132" s="26">
        <f t="shared" si="20"/>
        <v>2.2000000000000002</v>
      </c>
      <c r="M132" s="60">
        <f t="shared" si="22"/>
        <v>8.6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781</v>
      </c>
      <c r="F133" s="5">
        <f t="shared" si="23"/>
        <v>204</v>
      </c>
      <c r="G133" s="5">
        <f t="shared" si="23"/>
        <v>53</v>
      </c>
      <c r="H133" s="5">
        <f t="shared" si="23"/>
        <v>0</v>
      </c>
      <c r="I133" s="5">
        <f t="shared" si="23"/>
        <v>985</v>
      </c>
      <c r="J133" s="5">
        <f t="shared" si="23"/>
        <v>53</v>
      </c>
      <c r="K133" s="5">
        <f t="shared" si="23"/>
        <v>1038</v>
      </c>
      <c r="L133" s="51">
        <f t="shared" si="20"/>
        <v>5.0999999999999996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357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357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357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357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357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357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357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357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357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358" t="str">
        <f>E71</f>
        <v>(5)</v>
      </c>
      <c r="C43" s="358"/>
      <c r="D43" s="358"/>
      <c r="E43" s="358"/>
      <c r="F43" s="358"/>
      <c r="G43" s="358"/>
      <c r="H43" s="358"/>
      <c r="I43" s="358"/>
      <c r="J43" s="358" t="str">
        <f>E87</f>
        <v>(6)</v>
      </c>
      <c r="K43" s="358"/>
      <c r="L43" s="358"/>
      <c r="M43" s="358"/>
      <c r="N43" s="358"/>
      <c r="O43" s="358"/>
      <c r="P43" s="358"/>
      <c r="Q43" s="358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358" t="str">
        <f>E103</f>
        <v>(7)</v>
      </c>
      <c r="C69" s="358"/>
      <c r="D69" s="358"/>
      <c r="E69" s="358"/>
      <c r="F69" s="358"/>
      <c r="G69" s="358"/>
      <c r="H69" s="358"/>
      <c r="I69" s="358"/>
      <c r="J69" s="358" t="str">
        <f>E119</f>
        <v>(8)</v>
      </c>
      <c r="K69" s="358"/>
      <c r="L69" s="358"/>
      <c r="M69" s="358"/>
      <c r="N69" s="358"/>
      <c r="O69" s="358"/>
      <c r="P69" s="358"/>
      <c r="Q69" s="358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41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356"/>
      <c r="V71" s="356"/>
      <c r="W71" s="356"/>
      <c r="X71" s="356"/>
      <c r="Y71" s="356"/>
      <c r="Z71" s="356"/>
      <c r="AA71" s="356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238</v>
      </c>
      <c r="F73" s="23">
        <v>19</v>
      </c>
      <c r="G73" s="23">
        <v>19</v>
      </c>
      <c r="H73" s="23">
        <v>12</v>
      </c>
      <c r="I73" s="23">
        <f t="shared" ref="I73:I84" si="0">SUM(E73:F73)</f>
        <v>257</v>
      </c>
      <c r="J73" s="23">
        <f t="shared" ref="J73:J84" si="1">SUM(G73:H73)</f>
        <v>31</v>
      </c>
      <c r="K73" s="23">
        <f>SUM(I73,J73)</f>
        <v>288</v>
      </c>
      <c r="L73" s="25">
        <f>IF(K73=0,0,ROUND(J73/K73*100,1))</f>
        <v>10.8</v>
      </c>
      <c r="M73" s="59">
        <f>IF(K73=0,0,ROUND(K73/K$85*100,1))</f>
        <v>9.1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280</v>
      </c>
      <c r="F74" s="24">
        <v>36</v>
      </c>
      <c r="G74" s="24">
        <v>16</v>
      </c>
      <c r="H74" s="24">
        <v>13</v>
      </c>
      <c r="I74" s="24">
        <f t="shared" si="0"/>
        <v>316</v>
      </c>
      <c r="J74" s="24">
        <f t="shared" si="1"/>
        <v>29</v>
      </c>
      <c r="K74" s="24">
        <f t="shared" ref="K74:K84" si="2">SUM(I74,J74)</f>
        <v>345</v>
      </c>
      <c r="L74" s="26">
        <f t="shared" ref="L74:L84" si="3">IF(K74=0,0,ROUND(J74/K74*100,1))</f>
        <v>8.4</v>
      </c>
      <c r="M74" s="60">
        <f t="shared" ref="M74:M84" si="4">IF(K74=0,0,ROUND(K74/K$85*100,1))</f>
        <v>10.9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250</v>
      </c>
      <c r="F75" s="24">
        <v>36</v>
      </c>
      <c r="G75" s="24">
        <v>18</v>
      </c>
      <c r="H75" s="24">
        <v>8</v>
      </c>
      <c r="I75" s="24">
        <f t="shared" si="0"/>
        <v>286</v>
      </c>
      <c r="J75" s="24">
        <f t="shared" si="1"/>
        <v>26</v>
      </c>
      <c r="K75" s="24">
        <f t="shared" si="2"/>
        <v>312</v>
      </c>
      <c r="L75" s="26">
        <f t="shared" si="3"/>
        <v>8.3000000000000007</v>
      </c>
      <c r="M75" s="60">
        <f t="shared" si="4"/>
        <v>9.8000000000000007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241</v>
      </c>
      <c r="F76" s="24">
        <v>33</v>
      </c>
      <c r="G76" s="24">
        <v>23</v>
      </c>
      <c r="H76" s="24">
        <v>8</v>
      </c>
      <c r="I76" s="24">
        <f t="shared" si="0"/>
        <v>274</v>
      </c>
      <c r="J76" s="24">
        <f t="shared" si="1"/>
        <v>31</v>
      </c>
      <c r="K76" s="24">
        <f t="shared" si="2"/>
        <v>305</v>
      </c>
      <c r="L76" s="26">
        <f t="shared" si="3"/>
        <v>10.199999999999999</v>
      </c>
      <c r="M76" s="60">
        <f t="shared" si="4"/>
        <v>9.6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232</v>
      </c>
      <c r="F77" s="24">
        <v>29</v>
      </c>
      <c r="G77" s="24">
        <v>10</v>
      </c>
      <c r="H77" s="24">
        <v>9</v>
      </c>
      <c r="I77" s="24">
        <f t="shared" si="0"/>
        <v>261</v>
      </c>
      <c r="J77" s="24">
        <f t="shared" si="1"/>
        <v>19</v>
      </c>
      <c r="K77" s="24">
        <f t="shared" si="2"/>
        <v>280</v>
      </c>
      <c r="L77" s="26">
        <f t="shared" si="3"/>
        <v>6.8</v>
      </c>
      <c r="M77" s="60">
        <f t="shared" si="4"/>
        <v>8.8000000000000007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190</v>
      </c>
      <c r="F78" s="24">
        <v>28</v>
      </c>
      <c r="G78" s="24">
        <v>17</v>
      </c>
      <c r="H78" s="24">
        <v>8</v>
      </c>
      <c r="I78" s="24">
        <f t="shared" si="0"/>
        <v>218</v>
      </c>
      <c r="J78" s="24">
        <f t="shared" si="1"/>
        <v>25</v>
      </c>
      <c r="K78" s="24">
        <f t="shared" si="2"/>
        <v>243</v>
      </c>
      <c r="L78" s="26">
        <f t="shared" si="3"/>
        <v>10.3</v>
      </c>
      <c r="M78" s="60">
        <f t="shared" si="4"/>
        <v>7.7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180</v>
      </c>
      <c r="F79" s="24">
        <v>30</v>
      </c>
      <c r="G79" s="24">
        <v>9</v>
      </c>
      <c r="H79" s="24">
        <v>8</v>
      </c>
      <c r="I79" s="24">
        <f t="shared" si="0"/>
        <v>210</v>
      </c>
      <c r="J79" s="24">
        <f t="shared" si="1"/>
        <v>17</v>
      </c>
      <c r="K79" s="24">
        <f t="shared" si="2"/>
        <v>227</v>
      </c>
      <c r="L79" s="26">
        <f t="shared" si="3"/>
        <v>7.5</v>
      </c>
      <c r="M79" s="60">
        <f t="shared" si="4"/>
        <v>7.2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192</v>
      </c>
      <c r="F80" s="24">
        <v>24</v>
      </c>
      <c r="G80" s="24">
        <v>6</v>
      </c>
      <c r="H80" s="24">
        <v>9</v>
      </c>
      <c r="I80" s="24">
        <f t="shared" si="0"/>
        <v>216</v>
      </c>
      <c r="J80" s="24">
        <f t="shared" si="1"/>
        <v>15</v>
      </c>
      <c r="K80" s="24">
        <f t="shared" si="2"/>
        <v>231</v>
      </c>
      <c r="L80" s="26">
        <f t="shared" si="3"/>
        <v>6.5</v>
      </c>
      <c r="M80" s="60">
        <f t="shared" si="4"/>
        <v>7.3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194</v>
      </c>
      <c r="F81" s="24">
        <v>28</v>
      </c>
      <c r="G81" s="24">
        <v>8</v>
      </c>
      <c r="H81" s="24">
        <v>10</v>
      </c>
      <c r="I81" s="24">
        <f t="shared" si="0"/>
        <v>222</v>
      </c>
      <c r="J81" s="24">
        <f t="shared" si="1"/>
        <v>18</v>
      </c>
      <c r="K81" s="24">
        <f t="shared" si="2"/>
        <v>240</v>
      </c>
      <c r="L81" s="26">
        <f t="shared" si="3"/>
        <v>7.5</v>
      </c>
      <c r="M81" s="60">
        <f t="shared" si="4"/>
        <v>7.6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224</v>
      </c>
      <c r="F82" s="24">
        <v>20</v>
      </c>
      <c r="G82" s="24">
        <v>8</v>
      </c>
      <c r="H82" s="24">
        <v>11</v>
      </c>
      <c r="I82" s="24">
        <f t="shared" si="0"/>
        <v>244</v>
      </c>
      <c r="J82" s="24">
        <f t="shared" si="1"/>
        <v>19</v>
      </c>
      <c r="K82" s="24">
        <f t="shared" si="2"/>
        <v>263</v>
      </c>
      <c r="L82" s="26">
        <f t="shared" si="3"/>
        <v>7.2</v>
      </c>
      <c r="M82" s="60">
        <f t="shared" si="4"/>
        <v>8.3000000000000007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201</v>
      </c>
      <c r="F83" s="24">
        <v>24</v>
      </c>
      <c r="G83" s="24">
        <v>6</v>
      </c>
      <c r="H83" s="24">
        <v>11</v>
      </c>
      <c r="I83" s="24">
        <f t="shared" si="0"/>
        <v>225</v>
      </c>
      <c r="J83" s="24">
        <f t="shared" si="1"/>
        <v>17</v>
      </c>
      <c r="K83" s="24">
        <f t="shared" si="2"/>
        <v>242</v>
      </c>
      <c r="L83" s="26">
        <f t="shared" si="3"/>
        <v>7</v>
      </c>
      <c r="M83" s="60">
        <f t="shared" si="4"/>
        <v>7.6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160</v>
      </c>
      <c r="F84" s="24">
        <v>19</v>
      </c>
      <c r="G84" s="24">
        <v>6</v>
      </c>
      <c r="H84" s="24">
        <v>9</v>
      </c>
      <c r="I84" s="24">
        <f t="shared" si="0"/>
        <v>179</v>
      </c>
      <c r="J84" s="24">
        <f t="shared" si="1"/>
        <v>15</v>
      </c>
      <c r="K84" s="24">
        <f t="shared" si="2"/>
        <v>194</v>
      </c>
      <c r="L84" s="26">
        <f t="shared" si="3"/>
        <v>7.7</v>
      </c>
      <c r="M84" s="60">
        <f t="shared" si="4"/>
        <v>6.1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2582</v>
      </c>
      <c r="F85" s="5">
        <f t="shared" si="5"/>
        <v>326</v>
      </c>
      <c r="G85" s="5">
        <f t="shared" si="5"/>
        <v>146</v>
      </c>
      <c r="H85" s="5">
        <f t="shared" si="5"/>
        <v>116</v>
      </c>
      <c r="I85" s="5">
        <f t="shared" si="5"/>
        <v>2908</v>
      </c>
      <c r="J85" s="5">
        <f t="shared" si="5"/>
        <v>262</v>
      </c>
      <c r="K85" s="5">
        <f t="shared" si="5"/>
        <v>3170</v>
      </c>
      <c r="L85" s="51">
        <f>IF(K85=0,0,ROUND(J85/K85*100,1))</f>
        <v>8.3000000000000007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42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356"/>
      <c r="V87" s="356"/>
      <c r="W87" s="356"/>
      <c r="X87" s="356"/>
      <c r="Y87" s="356"/>
      <c r="Z87" s="356"/>
      <c r="AA87" s="356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8</v>
      </c>
      <c r="F89" s="23">
        <v>1</v>
      </c>
      <c r="G89" s="23">
        <v>0</v>
      </c>
      <c r="H89" s="23">
        <v>0</v>
      </c>
      <c r="I89" s="23">
        <f t="shared" ref="I89:I100" si="6">SUM(E89:F89)</f>
        <v>9</v>
      </c>
      <c r="J89" s="23">
        <f t="shared" ref="J89:J100" si="7">SUM(G89:H89)</f>
        <v>0</v>
      </c>
      <c r="K89" s="23">
        <f>SUM(I89,J89)</f>
        <v>9</v>
      </c>
      <c r="L89" s="25">
        <f>IF(K89=0,0,ROUND(J89/K89*100,1))</f>
        <v>0</v>
      </c>
      <c r="M89" s="59">
        <f>IF(K89=0,0,ROUND(K89/K$101*100,1))</f>
        <v>7.9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4</v>
      </c>
      <c r="F90" s="24">
        <v>0</v>
      </c>
      <c r="G90" s="24">
        <v>2</v>
      </c>
      <c r="H90" s="24">
        <v>0</v>
      </c>
      <c r="I90" s="24">
        <f t="shared" si="6"/>
        <v>4</v>
      </c>
      <c r="J90" s="24">
        <f t="shared" si="7"/>
        <v>2</v>
      </c>
      <c r="K90" s="24">
        <f t="shared" ref="K90:K100" si="8">SUM(I90,J90)</f>
        <v>6</v>
      </c>
      <c r="L90" s="26">
        <f t="shared" ref="L90:L101" si="9">IF(K90=0,0,ROUND(J90/K90*100,1))</f>
        <v>33.299999999999997</v>
      </c>
      <c r="M90" s="60">
        <f t="shared" ref="M90:M101" si="10">IF(K90=0,0,ROUND(K90/K$101*100,1))</f>
        <v>5.3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2</v>
      </c>
      <c r="F91" s="24">
        <v>2</v>
      </c>
      <c r="G91" s="24">
        <v>2</v>
      </c>
      <c r="H91" s="24">
        <v>0</v>
      </c>
      <c r="I91" s="24">
        <f t="shared" si="6"/>
        <v>4</v>
      </c>
      <c r="J91" s="24">
        <f t="shared" si="7"/>
        <v>2</v>
      </c>
      <c r="K91" s="24">
        <f t="shared" si="8"/>
        <v>6</v>
      </c>
      <c r="L91" s="26">
        <f t="shared" si="9"/>
        <v>33.299999999999997</v>
      </c>
      <c r="M91" s="60">
        <f t="shared" si="10"/>
        <v>5.3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7</v>
      </c>
      <c r="F92" s="24">
        <v>2</v>
      </c>
      <c r="G92" s="24">
        <v>0</v>
      </c>
      <c r="H92" s="24">
        <v>0</v>
      </c>
      <c r="I92" s="24">
        <f t="shared" si="6"/>
        <v>9</v>
      </c>
      <c r="J92" s="24">
        <f t="shared" si="7"/>
        <v>0</v>
      </c>
      <c r="K92" s="24">
        <f t="shared" si="8"/>
        <v>9</v>
      </c>
      <c r="L92" s="26">
        <f t="shared" si="9"/>
        <v>0</v>
      </c>
      <c r="M92" s="60">
        <f t="shared" si="10"/>
        <v>7.9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3</v>
      </c>
      <c r="F93" s="24">
        <v>1</v>
      </c>
      <c r="G93" s="24">
        <v>2</v>
      </c>
      <c r="H93" s="24">
        <v>0</v>
      </c>
      <c r="I93" s="24">
        <f t="shared" si="6"/>
        <v>4</v>
      </c>
      <c r="J93" s="24">
        <f t="shared" si="7"/>
        <v>2</v>
      </c>
      <c r="K93" s="24">
        <f t="shared" si="8"/>
        <v>6</v>
      </c>
      <c r="L93" s="26">
        <f t="shared" si="9"/>
        <v>33.299999999999997</v>
      </c>
      <c r="M93" s="60">
        <f t="shared" si="10"/>
        <v>5.3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11</v>
      </c>
      <c r="F94" s="24">
        <v>2</v>
      </c>
      <c r="G94" s="24">
        <v>2</v>
      </c>
      <c r="H94" s="24">
        <v>0</v>
      </c>
      <c r="I94" s="24">
        <f t="shared" si="6"/>
        <v>13</v>
      </c>
      <c r="J94" s="24">
        <f t="shared" si="7"/>
        <v>2</v>
      </c>
      <c r="K94" s="24">
        <f t="shared" si="8"/>
        <v>15</v>
      </c>
      <c r="L94" s="26">
        <f t="shared" si="9"/>
        <v>13.3</v>
      </c>
      <c r="M94" s="60">
        <f t="shared" si="10"/>
        <v>13.2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12</v>
      </c>
      <c r="F95" s="24">
        <v>3</v>
      </c>
      <c r="G95" s="24">
        <v>1</v>
      </c>
      <c r="H95" s="24">
        <v>0</v>
      </c>
      <c r="I95" s="24">
        <f t="shared" si="6"/>
        <v>15</v>
      </c>
      <c r="J95" s="24">
        <f t="shared" si="7"/>
        <v>1</v>
      </c>
      <c r="K95" s="24">
        <f t="shared" si="8"/>
        <v>16</v>
      </c>
      <c r="L95" s="26">
        <f t="shared" si="9"/>
        <v>6.3</v>
      </c>
      <c r="M95" s="60">
        <f t="shared" si="10"/>
        <v>14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8</v>
      </c>
      <c r="F96" s="24">
        <v>1</v>
      </c>
      <c r="G96" s="24">
        <v>1</v>
      </c>
      <c r="H96" s="24">
        <v>0</v>
      </c>
      <c r="I96" s="24">
        <f t="shared" si="6"/>
        <v>9</v>
      </c>
      <c r="J96" s="24">
        <f t="shared" si="7"/>
        <v>1</v>
      </c>
      <c r="K96" s="24">
        <f t="shared" si="8"/>
        <v>10</v>
      </c>
      <c r="L96" s="26">
        <f t="shared" si="9"/>
        <v>10</v>
      </c>
      <c r="M96" s="60">
        <f t="shared" si="10"/>
        <v>8.8000000000000007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8</v>
      </c>
      <c r="F97" s="24">
        <v>1</v>
      </c>
      <c r="G97" s="24">
        <v>0</v>
      </c>
      <c r="H97" s="24">
        <v>0</v>
      </c>
      <c r="I97" s="24">
        <f t="shared" si="6"/>
        <v>9</v>
      </c>
      <c r="J97" s="24">
        <f t="shared" si="7"/>
        <v>0</v>
      </c>
      <c r="K97" s="24">
        <f t="shared" si="8"/>
        <v>9</v>
      </c>
      <c r="L97" s="26">
        <f t="shared" si="9"/>
        <v>0</v>
      </c>
      <c r="M97" s="60">
        <f t="shared" si="10"/>
        <v>7.9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3</v>
      </c>
      <c r="F98" s="24">
        <v>3</v>
      </c>
      <c r="G98" s="24">
        <v>0</v>
      </c>
      <c r="H98" s="24">
        <v>0</v>
      </c>
      <c r="I98" s="24">
        <f t="shared" si="6"/>
        <v>6</v>
      </c>
      <c r="J98" s="24">
        <f t="shared" si="7"/>
        <v>0</v>
      </c>
      <c r="K98" s="24">
        <f t="shared" si="8"/>
        <v>6</v>
      </c>
      <c r="L98" s="26">
        <f t="shared" si="9"/>
        <v>0</v>
      </c>
      <c r="M98" s="60">
        <f t="shared" si="10"/>
        <v>5.3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8</v>
      </c>
      <c r="F99" s="24">
        <v>1</v>
      </c>
      <c r="G99" s="24">
        <v>0</v>
      </c>
      <c r="H99" s="24">
        <v>0</v>
      </c>
      <c r="I99" s="24">
        <f t="shared" si="6"/>
        <v>9</v>
      </c>
      <c r="J99" s="24">
        <f t="shared" si="7"/>
        <v>0</v>
      </c>
      <c r="K99" s="24">
        <f t="shared" si="8"/>
        <v>9</v>
      </c>
      <c r="L99" s="26">
        <f t="shared" si="9"/>
        <v>0</v>
      </c>
      <c r="M99" s="60">
        <f t="shared" si="10"/>
        <v>7.9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11</v>
      </c>
      <c r="F100" s="24">
        <v>2</v>
      </c>
      <c r="G100" s="24">
        <v>0</v>
      </c>
      <c r="H100" s="24">
        <v>0</v>
      </c>
      <c r="I100" s="24">
        <f t="shared" si="6"/>
        <v>13</v>
      </c>
      <c r="J100" s="24">
        <f t="shared" si="7"/>
        <v>0</v>
      </c>
      <c r="K100" s="24">
        <f t="shared" si="8"/>
        <v>13</v>
      </c>
      <c r="L100" s="26">
        <f t="shared" si="9"/>
        <v>0</v>
      </c>
      <c r="M100" s="60">
        <f t="shared" si="10"/>
        <v>11.4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85</v>
      </c>
      <c r="F101" s="5">
        <f t="shared" si="11"/>
        <v>19</v>
      </c>
      <c r="G101" s="5">
        <f t="shared" si="11"/>
        <v>10</v>
      </c>
      <c r="H101" s="5">
        <f t="shared" si="11"/>
        <v>0</v>
      </c>
      <c r="I101" s="5">
        <f t="shared" si="11"/>
        <v>104</v>
      </c>
      <c r="J101" s="5">
        <f t="shared" si="11"/>
        <v>10</v>
      </c>
      <c r="K101" s="5">
        <f t="shared" si="11"/>
        <v>114</v>
      </c>
      <c r="L101" s="51">
        <f t="shared" si="9"/>
        <v>8.8000000000000007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43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356"/>
      <c r="V103" s="356"/>
      <c r="W103" s="356"/>
      <c r="X103" s="356"/>
      <c r="Y103" s="356"/>
      <c r="Z103" s="356"/>
      <c r="AA103" s="356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4</v>
      </c>
      <c r="F105" s="23">
        <v>0</v>
      </c>
      <c r="G105" s="23">
        <v>1</v>
      </c>
      <c r="H105" s="23">
        <v>0</v>
      </c>
      <c r="I105" s="23">
        <f t="shared" ref="I105:I116" si="12">SUM(E105:F105)</f>
        <v>4</v>
      </c>
      <c r="J105" s="23">
        <f t="shared" ref="J105:J116" si="13">SUM(G105:H105)</f>
        <v>1</v>
      </c>
      <c r="K105" s="23">
        <f>SUM(I105,J105)</f>
        <v>5</v>
      </c>
      <c r="L105" s="25">
        <f t="shared" ref="L105:L117" si="14">IF(K105=0,0,ROUND(J105/K105*100,1))</f>
        <v>20</v>
      </c>
      <c r="M105" s="59">
        <f>IF(K105=0,0,ROUND(K105/K$117*100,1))</f>
        <v>4.0999999999999996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3</v>
      </c>
      <c r="F106" s="24">
        <v>1</v>
      </c>
      <c r="G106" s="24">
        <v>0</v>
      </c>
      <c r="H106" s="24">
        <v>0</v>
      </c>
      <c r="I106" s="24">
        <f t="shared" si="12"/>
        <v>4</v>
      </c>
      <c r="J106" s="24">
        <f t="shared" si="13"/>
        <v>0</v>
      </c>
      <c r="K106" s="24">
        <f t="shared" ref="K106:K116" si="15">SUM(I106,J106)</f>
        <v>4</v>
      </c>
      <c r="L106" s="26">
        <f t="shared" si="14"/>
        <v>0</v>
      </c>
      <c r="M106" s="60">
        <f t="shared" ref="M106:M117" si="16">IF(K106=0,0,ROUND(K106/K$117*100,1))</f>
        <v>3.3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6</v>
      </c>
      <c r="F107" s="24">
        <v>0</v>
      </c>
      <c r="G107" s="24">
        <v>0</v>
      </c>
      <c r="H107" s="24">
        <v>0</v>
      </c>
      <c r="I107" s="24">
        <f t="shared" si="12"/>
        <v>6</v>
      </c>
      <c r="J107" s="24">
        <f t="shared" si="13"/>
        <v>0</v>
      </c>
      <c r="K107" s="24">
        <f t="shared" si="15"/>
        <v>6</v>
      </c>
      <c r="L107" s="26">
        <f t="shared" si="14"/>
        <v>0</v>
      </c>
      <c r="M107" s="60">
        <f t="shared" si="16"/>
        <v>5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7</v>
      </c>
      <c r="F108" s="24">
        <v>2</v>
      </c>
      <c r="G108" s="24">
        <v>0</v>
      </c>
      <c r="H108" s="24">
        <v>0</v>
      </c>
      <c r="I108" s="24">
        <f t="shared" si="12"/>
        <v>9</v>
      </c>
      <c r="J108" s="24">
        <f t="shared" si="13"/>
        <v>0</v>
      </c>
      <c r="K108" s="24">
        <f t="shared" si="15"/>
        <v>9</v>
      </c>
      <c r="L108" s="26">
        <f t="shared" si="14"/>
        <v>0</v>
      </c>
      <c r="M108" s="60">
        <f t="shared" si="16"/>
        <v>7.4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6</v>
      </c>
      <c r="F109" s="24">
        <v>2</v>
      </c>
      <c r="G109" s="24">
        <v>0</v>
      </c>
      <c r="H109" s="24">
        <v>0</v>
      </c>
      <c r="I109" s="24">
        <f t="shared" si="12"/>
        <v>8</v>
      </c>
      <c r="J109" s="24">
        <f t="shared" si="13"/>
        <v>0</v>
      </c>
      <c r="K109" s="24">
        <f t="shared" si="15"/>
        <v>8</v>
      </c>
      <c r="L109" s="26">
        <f t="shared" si="14"/>
        <v>0</v>
      </c>
      <c r="M109" s="60">
        <f t="shared" si="16"/>
        <v>6.6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11</v>
      </c>
      <c r="F110" s="24">
        <v>1</v>
      </c>
      <c r="G110" s="24">
        <v>0</v>
      </c>
      <c r="H110" s="24">
        <v>0</v>
      </c>
      <c r="I110" s="24">
        <f t="shared" si="12"/>
        <v>12</v>
      </c>
      <c r="J110" s="24">
        <f t="shared" si="13"/>
        <v>0</v>
      </c>
      <c r="K110" s="24">
        <f t="shared" si="15"/>
        <v>12</v>
      </c>
      <c r="L110" s="26">
        <f t="shared" si="14"/>
        <v>0</v>
      </c>
      <c r="M110" s="60">
        <f t="shared" si="16"/>
        <v>9.9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4</v>
      </c>
      <c r="F111" s="24">
        <v>2</v>
      </c>
      <c r="G111" s="24">
        <v>4</v>
      </c>
      <c r="H111" s="24">
        <v>0</v>
      </c>
      <c r="I111" s="24">
        <f t="shared" si="12"/>
        <v>6</v>
      </c>
      <c r="J111" s="24">
        <f t="shared" si="13"/>
        <v>4</v>
      </c>
      <c r="K111" s="24">
        <f t="shared" si="15"/>
        <v>10</v>
      </c>
      <c r="L111" s="26">
        <f t="shared" si="14"/>
        <v>40</v>
      </c>
      <c r="M111" s="60">
        <f t="shared" si="16"/>
        <v>8.3000000000000007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9</v>
      </c>
      <c r="F112" s="24">
        <v>1</v>
      </c>
      <c r="G112" s="24">
        <v>1</v>
      </c>
      <c r="H112" s="24">
        <v>0</v>
      </c>
      <c r="I112" s="24">
        <f t="shared" si="12"/>
        <v>10</v>
      </c>
      <c r="J112" s="24">
        <f t="shared" si="13"/>
        <v>1</v>
      </c>
      <c r="K112" s="24">
        <f t="shared" si="15"/>
        <v>11</v>
      </c>
      <c r="L112" s="26">
        <f t="shared" si="14"/>
        <v>9.1</v>
      </c>
      <c r="M112" s="60">
        <f t="shared" si="16"/>
        <v>9.1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6</v>
      </c>
      <c r="F113" s="24">
        <v>5</v>
      </c>
      <c r="G113" s="24">
        <v>2</v>
      </c>
      <c r="H113" s="24">
        <v>0</v>
      </c>
      <c r="I113" s="24">
        <f t="shared" si="12"/>
        <v>11</v>
      </c>
      <c r="J113" s="24">
        <f t="shared" si="13"/>
        <v>2</v>
      </c>
      <c r="K113" s="24">
        <f t="shared" si="15"/>
        <v>13</v>
      </c>
      <c r="L113" s="26">
        <f t="shared" si="14"/>
        <v>15.4</v>
      </c>
      <c r="M113" s="60">
        <f t="shared" si="16"/>
        <v>10.7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8</v>
      </c>
      <c r="F114" s="24">
        <v>6</v>
      </c>
      <c r="G114" s="24">
        <v>1</v>
      </c>
      <c r="H114" s="24">
        <v>0</v>
      </c>
      <c r="I114" s="24">
        <f t="shared" si="12"/>
        <v>14</v>
      </c>
      <c r="J114" s="24">
        <f t="shared" si="13"/>
        <v>1</v>
      </c>
      <c r="K114" s="24">
        <f t="shared" si="15"/>
        <v>15</v>
      </c>
      <c r="L114" s="26">
        <f t="shared" si="14"/>
        <v>6.7</v>
      </c>
      <c r="M114" s="60">
        <f t="shared" si="16"/>
        <v>12.4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11</v>
      </c>
      <c r="F115" s="24">
        <v>2</v>
      </c>
      <c r="G115" s="24">
        <v>0</v>
      </c>
      <c r="H115" s="24">
        <v>0</v>
      </c>
      <c r="I115" s="24">
        <f t="shared" si="12"/>
        <v>13</v>
      </c>
      <c r="J115" s="24">
        <f t="shared" si="13"/>
        <v>0</v>
      </c>
      <c r="K115" s="24">
        <f t="shared" si="15"/>
        <v>13</v>
      </c>
      <c r="L115" s="26">
        <f t="shared" si="14"/>
        <v>0</v>
      </c>
      <c r="M115" s="60">
        <f t="shared" si="16"/>
        <v>10.7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10</v>
      </c>
      <c r="F116" s="24">
        <v>5</v>
      </c>
      <c r="G116" s="24">
        <v>0</v>
      </c>
      <c r="H116" s="24">
        <v>0</v>
      </c>
      <c r="I116" s="24">
        <f t="shared" si="12"/>
        <v>15</v>
      </c>
      <c r="J116" s="24">
        <f t="shared" si="13"/>
        <v>0</v>
      </c>
      <c r="K116" s="24">
        <f t="shared" si="15"/>
        <v>15</v>
      </c>
      <c r="L116" s="26">
        <f t="shared" si="14"/>
        <v>0</v>
      </c>
      <c r="M116" s="60">
        <f t="shared" si="16"/>
        <v>12.4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85</v>
      </c>
      <c r="F117" s="5">
        <f t="shared" si="17"/>
        <v>27</v>
      </c>
      <c r="G117" s="5">
        <f t="shared" si="17"/>
        <v>9</v>
      </c>
      <c r="H117" s="5">
        <f t="shared" si="17"/>
        <v>0</v>
      </c>
      <c r="I117" s="5">
        <f t="shared" si="17"/>
        <v>112</v>
      </c>
      <c r="J117" s="5">
        <f t="shared" si="17"/>
        <v>9</v>
      </c>
      <c r="K117" s="5">
        <f t="shared" si="17"/>
        <v>121</v>
      </c>
      <c r="L117" s="51">
        <f t="shared" si="14"/>
        <v>7.4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44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356"/>
      <c r="V119" s="356"/>
      <c r="W119" s="356"/>
      <c r="X119" s="356"/>
      <c r="Y119" s="356"/>
      <c r="Z119" s="356"/>
      <c r="AA119" s="356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48</v>
      </c>
      <c r="F121" s="23">
        <v>7</v>
      </c>
      <c r="G121" s="23">
        <v>2</v>
      </c>
      <c r="H121" s="23">
        <v>0</v>
      </c>
      <c r="I121" s="23">
        <f t="shared" ref="I121:I132" si="18">SUM(E121:F121)</f>
        <v>55</v>
      </c>
      <c r="J121" s="23">
        <f t="shared" ref="J121:J132" si="19">SUM(G121:H121)</f>
        <v>2</v>
      </c>
      <c r="K121" s="23">
        <f>SUM(I121,J121)</f>
        <v>57</v>
      </c>
      <c r="L121" s="25">
        <f t="shared" ref="L121:L133" si="20">IF(K121=0,0,ROUND(J121/K121*100,1))</f>
        <v>3.5</v>
      </c>
      <c r="M121" s="59">
        <f>IF(K121=0,0,ROUND(K121/K$133*100,1))</f>
        <v>10.8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47</v>
      </c>
      <c r="F122" s="24">
        <v>7</v>
      </c>
      <c r="G122" s="24">
        <v>1</v>
      </c>
      <c r="H122" s="24">
        <v>0</v>
      </c>
      <c r="I122" s="24">
        <f t="shared" si="18"/>
        <v>54</v>
      </c>
      <c r="J122" s="24">
        <f t="shared" si="19"/>
        <v>1</v>
      </c>
      <c r="K122" s="24">
        <f t="shared" ref="K122:K132" si="21">SUM(I122,J122)</f>
        <v>55</v>
      </c>
      <c r="L122" s="26">
        <f t="shared" si="20"/>
        <v>1.8</v>
      </c>
      <c r="M122" s="60">
        <f t="shared" ref="M122:M133" si="22">IF(K122=0,0,ROUND(K122/K$133*100,1))</f>
        <v>10.5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33</v>
      </c>
      <c r="F123" s="24">
        <v>7</v>
      </c>
      <c r="G123" s="24">
        <v>0</v>
      </c>
      <c r="H123" s="24">
        <v>0</v>
      </c>
      <c r="I123" s="24">
        <f t="shared" si="18"/>
        <v>40</v>
      </c>
      <c r="J123" s="24">
        <f t="shared" si="19"/>
        <v>0</v>
      </c>
      <c r="K123" s="24">
        <f t="shared" si="21"/>
        <v>40</v>
      </c>
      <c r="L123" s="26">
        <f t="shared" si="20"/>
        <v>0</v>
      </c>
      <c r="M123" s="60">
        <f t="shared" si="22"/>
        <v>7.6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30</v>
      </c>
      <c r="F124" s="24">
        <v>3</v>
      </c>
      <c r="G124" s="24">
        <v>0</v>
      </c>
      <c r="H124" s="24">
        <v>0</v>
      </c>
      <c r="I124" s="24">
        <f t="shared" si="18"/>
        <v>33</v>
      </c>
      <c r="J124" s="24">
        <f t="shared" si="19"/>
        <v>0</v>
      </c>
      <c r="K124" s="24">
        <f t="shared" si="21"/>
        <v>33</v>
      </c>
      <c r="L124" s="26">
        <f t="shared" si="20"/>
        <v>0</v>
      </c>
      <c r="M124" s="60">
        <f t="shared" si="22"/>
        <v>6.3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25</v>
      </c>
      <c r="F125" s="24">
        <v>9</v>
      </c>
      <c r="G125" s="24">
        <v>0</v>
      </c>
      <c r="H125" s="24">
        <v>0</v>
      </c>
      <c r="I125" s="24">
        <f t="shared" si="18"/>
        <v>34</v>
      </c>
      <c r="J125" s="24">
        <f t="shared" si="19"/>
        <v>0</v>
      </c>
      <c r="K125" s="24">
        <f t="shared" si="21"/>
        <v>34</v>
      </c>
      <c r="L125" s="26">
        <f t="shared" si="20"/>
        <v>0</v>
      </c>
      <c r="M125" s="60">
        <f t="shared" si="22"/>
        <v>6.5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19</v>
      </c>
      <c r="F126" s="24">
        <v>11</v>
      </c>
      <c r="G126" s="24">
        <v>1</v>
      </c>
      <c r="H126" s="24">
        <v>0</v>
      </c>
      <c r="I126" s="24">
        <f t="shared" si="18"/>
        <v>30</v>
      </c>
      <c r="J126" s="24">
        <f t="shared" si="19"/>
        <v>1</v>
      </c>
      <c r="K126" s="24">
        <f t="shared" si="21"/>
        <v>31</v>
      </c>
      <c r="L126" s="26">
        <f t="shared" si="20"/>
        <v>3.2</v>
      </c>
      <c r="M126" s="60">
        <f t="shared" si="22"/>
        <v>5.9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23</v>
      </c>
      <c r="F127" s="24">
        <v>7</v>
      </c>
      <c r="G127" s="24">
        <v>2</v>
      </c>
      <c r="H127" s="24">
        <v>0</v>
      </c>
      <c r="I127" s="24">
        <f t="shared" si="18"/>
        <v>30</v>
      </c>
      <c r="J127" s="24">
        <f t="shared" si="19"/>
        <v>2</v>
      </c>
      <c r="K127" s="24">
        <f t="shared" si="21"/>
        <v>32</v>
      </c>
      <c r="L127" s="26">
        <f t="shared" si="20"/>
        <v>6.3</v>
      </c>
      <c r="M127" s="60">
        <f t="shared" si="22"/>
        <v>6.1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24</v>
      </c>
      <c r="F128" s="24">
        <v>10</v>
      </c>
      <c r="G128" s="24">
        <v>1</v>
      </c>
      <c r="H128" s="24">
        <v>0</v>
      </c>
      <c r="I128" s="24">
        <f t="shared" si="18"/>
        <v>34</v>
      </c>
      <c r="J128" s="24">
        <f t="shared" si="19"/>
        <v>1</v>
      </c>
      <c r="K128" s="24">
        <f t="shared" si="21"/>
        <v>35</v>
      </c>
      <c r="L128" s="26">
        <f t="shared" si="20"/>
        <v>2.9</v>
      </c>
      <c r="M128" s="60">
        <f t="shared" si="22"/>
        <v>6.7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32</v>
      </c>
      <c r="F129" s="24">
        <v>9</v>
      </c>
      <c r="G129" s="24">
        <v>1</v>
      </c>
      <c r="H129" s="24">
        <v>0</v>
      </c>
      <c r="I129" s="24">
        <f t="shared" si="18"/>
        <v>41</v>
      </c>
      <c r="J129" s="24">
        <f t="shared" si="19"/>
        <v>1</v>
      </c>
      <c r="K129" s="24">
        <f t="shared" si="21"/>
        <v>42</v>
      </c>
      <c r="L129" s="26">
        <f t="shared" si="20"/>
        <v>2.4</v>
      </c>
      <c r="M129" s="60">
        <f t="shared" si="22"/>
        <v>8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37</v>
      </c>
      <c r="F130" s="24">
        <v>10</v>
      </c>
      <c r="G130" s="24">
        <v>0</v>
      </c>
      <c r="H130" s="24">
        <v>0</v>
      </c>
      <c r="I130" s="24">
        <f t="shared" si="18"/>
        <v>47</v>
      </c>
      <c r="J130" s="24">
        <f t="shared" si="19"/>
        <v>0</v>
      </c>
      <c r="K130" s="24">
        <f t="shared" si="21"/>
        <v>47</v>
      </c>
      <c r="L130" s="26">
        <f t="shared" si="20"/>
        <v>0</v>
      </c>
      <c r="M130" s="60">
        <f t="shared" si="22"/>
        <v>8.9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42</v>
      </c>
      <c r="F131" s="24">
        <v>12</v>
      </c>
      <c r="G131" s="24">
        <v>6</v>
      </c>
      <c r="H131" s="24">
        <v>0</v>
      </c>
      <c r="I131" s="24">
        <f t="shared" si="18"/>
        <v>54</v>
      </c>
      <c r="J131" s="24">
        <f t="shared" si="19"/>
        <v>6</v>
      </c>
      <c r="K131" s="24">
        <f t="shared" si="21"/>
        <v>60</v>
      </c>
      <c r="L131" s="26">
        <f t="shared" si="20"/>
        <v>10</v>
      </c>
      <c r="M131" s="60">
        <f t="shared" si="22"/>
        <v>11.4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49</v>
      </c>
      <c r="F132" s="24">
        <v>9</v>
      </c>
      <c r="G132" s="24">
        <v>2</v>
      </c>
      <c r="H132" s="24">
        <v>0</v>
      </c>
      <c r="I132" s="24">
        <f t="shared" si="18"/>
        <v>58</v>
      </c>
      <c r="J132" s="24">
        <f t="shared" si="19"/>
        <v>2</v>
      </c>
      <c r="K132" s="24">
        <f t="shared" si="21"/>
        <v>60</v>
      </c>
      <c r="L132" s="26">
        <f t="shared" si="20"/>
        <v>3.3</v>
      </c>
      <c r="M132" s="60">
        <f t="shared" si="22"/>
        <v>11.4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409</v>
      </c>
      <c r="F133" s="5">
        <f t="shared" si="23"/>
        <v>101</v>
      </c>
      <c r="G133" s="5">
        <f t="shared" si="23"/>
        <v>16</v>
      </c>
      <c r="H133" s="5">
        <f t="shared" si="23"/>
        <v>0</v>
      </c>
      <c r="I133" s="5">
        <f t="shared" si="23"/>
        <v>510</v>
      </c>
      <c r="J133" s="5">
        <f t="shared" si="23"/>
        <v>16</v>
      </c>
      <c r="K133" s="5">
        <f t="shared" si="23"/>
        <v>526</v>
      </c>
      <c r="L133" s="51">
        <f t="shared" si="20"/>
        <v>3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357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357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357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357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357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357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357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357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357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358" t="str">
        <f>E71</f>
        <v>(9)</v>
      </c>
      <c r="C43" s="358"/>
      <c r="D43" s="358"/>
      <c r="E43" s="358"/>
      <c r="F43" s="358"/>
      <c r="G43" s="358"/>
      <c r="H43" s="358"/>
      <c r="I43" s="358"/>
      <c r="J43" s="358" t="str">
        <f>E87</f>
        <v>(10)</v>
      </c>
      <c r="K43" s="358"/>
      <c r="L43" s="358"/>
      <c r="M43" s="358"/>
      <c r="N43" s="358"/>
      <c r="O43" s="358"/>
      <c r="P43" s="358"/>
      <c r="Q43" s="358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358" t="str">
        <f>E103</f>
        <v>(11)</v>
      </c>
      <c r="C69" s="358"/>
      <c r="D69" s="358"/>
      <c r="E69" s="358"/>
      <c r="F69" s="358"/>
      <c r="G69" s="358"/>
      <c r="H69" s="358"/>
      <c r="I69" s="358"/>
      <c r="J69" s="358" t="str">
        <f>E119</f>
        <v>(12)</v>
      </c>
      <c r="K69" s="358"/>
      <c r="L69" s="358"/>
      <c r="M69" s="358"/>
      <c r="N69" s="358"/>
      <c r="O69" s="358"/>
      <c r="P69" s="358"/>
      <c r="Q69" s="358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37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356"/>
      <c r="V71" s="356"/>
      <c r="W71" s="356"/>
      <c r="X71" s="356"/>
      <c r="Y71" s="356"/>
      <c r="Z71" s="356"/>
      <c r="AA71" s="356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35</v>
      </c>
      <c r="F73" s="23">
        <v>2</v>
      </c>
      <c r="G73" s="23">
        <v>1</v>
      </c>
      <c r="H73" s="23">
        <v>1</v>
      </c>
      <c r="I73" s="23">
        <f t="shared" ref="I73:I84" si="0">SUM(E73:F73)</f>
        <v>37</v>
      </c>
      <c r="J73" s="23">
        <f t="shared" ref="J73:J84" si="1">SUM(G73:H73)</f>
        <v>2</v>
      </c>
      <c r="K73" s="23">
        <f>SUM(I73,J73)</f>
        <v>39</v>
      </c>
      <c r="L73" s="25">
        <f>IF(K73=0,0,ROUND(J73/K73*100,1))</f>
        <v>5.0999999999999996</v>
      </c>
      <c r="M73" s="59">
        <f>IF(K73=0,0,ROUND(K73/K$85*100,1))</f>
        <v>14.8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32</v>
      </c>
      <c r="F74" s="24">
        <v>5</v>
      </c>
      <c r="G74" s="24">
        <v>2</v>
      </c>
      <c r="H74" s="24">
        <v>1</v>
      </c>
      <c r="I74" s="24">
        <f t="shared" si="0"/>
        <v>37</v>
      </c>
      <c r="J74" s="24">
        <f t="shared" si="1"/>
        <v>3</v>
      </c>
      <c r="K74" s="24">
        <f t="shared" ref="K74:K84" si="2">SUM(I74,J74)</f>
        <v>40</v>
      </c>
      <c r="L74" s="26">
        <f t="shared" ref="L74:L84" si="3">IF(K74=0,0,ROUND(J74/K74*100,1))</f>
        <v>7.5</v>
      </c>
      <c r="M74" s="60">
        <f t="shared" ref="M74:M84" si="4">IF(K74=0,0,ROUND(K74/K$85*100,1))</f>
        <v>15.2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19</v>
      </c>
      <c r="F75" s="24">
        <v>4</v>
      </c>
      <c r="G75" s="24">
        <v>4</v>
      </c>
      <c r="H75" s="24">
        <v>0</v>
      </c>
      <c r="I75" s="24">
        <f t="shared" si="0"/>
        <v>23</v>
      </c>
      <c r="J75" s="24">
        <f t="shared" si="1"/>
        <v>4</v>
      </c>
      <c r="K75" s="24">
        <f t="shared" si="2"/>
        <v>27</v>
      </c>
      <c r="L75" s="26">
        <f t="shared" si="3"/>
        <v>14.8</v>
      </c>
      <c r="M75" s="60">
        <f t="shared" si="4"/>
        <v>10.199999999999999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10</v>
      </c>
      <c r="F76" s="24">
        <v>3</v>
      </c>
      <c r="G76" s="24">
        <v>0</v>
      </c>
      <c r="H76" s="24">
        <v>0</v>
      </c>
      <c r="I76" s="24">
        <f t="shared" si="0"/>
        <v>13</v>
      </c>
      <c r="J76" s="24">
        <f t="shared" si="1"/>
        <v>0</v>
      </c>
      <c r="K76" s="24">
        <f t="shared" si="2"/>
        <v>13</v>
      </c>
      <c r="L76" s="26">
        <f t="shared" si="3"/>
        <v>0</v>
      </c>
      <c r="M76" s="60">
        <f t="shared" si="4"/>
        <v>4.9000000000000004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15</v>
      </c>
      <c r="F77" s="24">
        <v>4</v>
      </c>
      <c r="G77" s="24">
        <v>0</v>
      </c>
      <c r="H77" s="24">
        <v>0</v>
      </c>
      <c r="I77" s="24">
        <f t="shared" si="0"/>
        <v>19</v>
      </c>
      <c r="J77" s="24">
        <f t="shared" si="1"/>
        <v>0</v>
      </c>
      <c r="K77" s="24">
        <f t="shared" si="2"/>
        <v>19</v>
      </c>
      <c r="L77" s="26">
        <f t="shared" si="3"/>
        <v>0</v>
      </c>
      <c r="M77" s="60">
        <f t="shared" si="4"/>
        <v>7.2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11</v>
      </c>
      <c r="F78" s="24">
        <v>1</v>
      </c>
      <c r="G78" s="24">
        <v>3</v>
      </c>
      <c r="H78" s="24">
        <v>0</v>
      </c>
      <c r="I78" s="24">
        <f t="shared" si="0"/>
        <v>12</v>
      </c>
      <c r="J78" s="24">
        <f t="shared" si="1"/>
        <v>3</v>
      </c>
      <c r="K78" s="24">
        <f t="shared" si="2"/>
        <v>15</v>
      </c>
      <c r="L78" s="26">
        <f t="shared" si="3"/>
        <v>20</v>
      </c>
      <c r="M78" s="60">
        <f t="shared" si="4"/>
        <v>5.7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11</v>
      </c>
      <c r="F79" s="24">
        <v>4</v>
      </c>
      <c r="G79" s="24">
        <v>1</v>
      </c>
      <c r="H79" s="24">
        <v>0</v>
      </c>
      <c r="I79" s="24">
        <f t="shared" si="0"/>
        <v>15</v>
      </c>
      <c r="J79" s="24">
        <f t="shared" si="1"/>
        <v>1</v>
      </c>
      <c r="K79" s="24">
        <f t="shared" si="2"/>
        <v>16</v>
      </c>
      <c r="L79" s="26">
        <f t="shared" si="3"/>
        <v>6.3</v>
      </c>
      <c r="M79" s="60">
        <f t="shared" si="4"/>
        <v>6.1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14</v>
      </c>
      <c r="F80" s="24">
        <v>5</v>
      </c>
      <c r="G80" s="24">
        <v>2</v>
      </c>
      <c r="H80" s="24">
        <v>1</v>
      </c>
      <c r="I80" s="24">
        <f t="shared" si="0"/>
        <v>19</v>
      </c>
      <c r="J80" s="24">
        <f t="shared" si="1"/>
        <v>3</v>
      </c>
      <c r="K80" s="24">
        <f t="shared" si="2"/>
        <v>22</v>
      </c>
      <c r="L80" s="26">
        <f t="shared" si="3"/>
        <v>13.6</v>
      </c>
      <c r="M80" s="60">
        <f t="shared" si="4"/>
        <v>8.3000000000000007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11</v>
      </c>
      <c r="F81" s="24">
        <v>7</v>
      </c>
      <c r="G81" s="24">
        <v>0</v>
      </c>
      <c r="H81" s="24">
        <v>0</v>
      </c>
      <c r="I81" s="24">
        <f t="shared" si="0"/>
        <v>18</v>
      </c>
      <c r="J81" s="24">
        <f t="shared" si="1"/>
        <v>0</v>
      </c>
      <c r="K81" s="24">
        <f t="shared" si="2"/>
        <v>18</v>
      </c>
      <c r="L81" s="26">
        <f t="shared" si="3"/>
        <v>0</v>
      </c>
      <c r="M81" s="60">
        <f t="shared" si="4"/>
        <v>6.8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13</v>
      </c>
      <c r="F82" s="24">
        <v>1</v>
      </c>
      <c r="G82" s="24">
        <v>1</v>
      </c>
      <c r="H82" s="24">
        <v>0</v>
      </c>
      <c r="I82" s="24">
        <f t="shared" si="0"/>
        <v>14</v>
      </c>
      <c r="J82" s="24">
        <f t="shared" si="1"/>
        <v>1</v>
      </c>
      <c r="K82" s="24">
        <f t="shared" si="2"/>
        <v>15</v>
      </c>
      <c r="L82" s="26">
        <f t="shared" si="3"/>
        <v>6.7</v>
      </c>
      <c r="M82" s="60">
        <f t="shared" si="4"/>
        <v>5.7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15</v>
      </c>
      <c r="F83" s="24">
        <v>3</v>
      </c>
      <c r="G83" s="24">
        <v>0</v>
      </c>
      <c r="H83" s="24">
        <v>0</v>
      </c>
      <c r="I83" s="24">
        <f t="shared" si="0"/>
        <v>18</v>
      </c>
      <c r="J83" s="24">
        <f t="shared" si="1"/>
        <v>0</v>
      </c>
      <c r="K83" s="24">
        <f t="shared" si="2"/>
        <v>18</v>
      </c>
      <c r="L83" s="26">
        <f t="shared" si="3"/>
        <v>0</v>
      </c>
      <c r="M83" s="60">
        <f t="shared" si="4"/>
        <v>6.8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19</v>
      </c>
      <c r="F84" s="24">
        <v>3</v>
      </c>
      <c r="G84" s="24">
        <v>0</v>
      </c>
      <c r="H84" s="24">
        <v>0</v>
      </c>
      <c r="I84" s="24">
        <f t="shared" si="0"/>
        <v>22</v>
      </c>
      <c r="J84" s="24">
        <f t="shared" si="1"/>
        <v>0</v>
      </c>
      <c r="K84" s="24">
        <f t="shared" si="2"/>
        <v>22</v>
      </c>
      <c r="L84" s="26">
        <f t="shared" si="3"/>
        <v>0</v>
      </c>
      <c r="M84" s="60">
        <f t="shared" si="4"/>
        <v>8.3000000000000007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205</v>
      </c>
      <c r="F85" s="5">
        <f t="shared" si="5"/>
        <v>42</v>
      </c>
      <c r="G85" s="5">
        <f t="shared" si="5"/>
        <v>14</v>
      </c>
      <c r="H85" s="5">
        <f t="shared" si="5"/>
        <v>3</v>
      </c>
      <c r="I85" s="5">
        <f t="shared" si="5"/>
        <v>247</v>
      </c>
      <c r="J85" s="5">
        <f t="shared" si="5"/>
        <v>17</v>
      </c>
      <c r="K85" s="5">
        <f t="shared" si="5"/>
        <v>264</v>
      </c>
      <c r="L85" s="51">
        <f>IF(K85=0,0,ROUND(J85/K85*100,1))</f>
        <v>6.4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38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356"/>
      <c r="V87" s="356"/>
      <c r="W87" s="356"/>
      <c r="X87" s="356"/>
      <c r="Y87" s="356"/>
      <c r="Z87" s="356"/>
      <c r="AA87" s="356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14</v>
      </c>
      <c r="F89" s="23">
        <v>5</v>
      </c>
      <c r="G89" s="23">
        <v>2</v>
      </c>
      <c r="H89" s="23">
        <v>0</v>
      </c>
      <c r="I89" s="23">
        <f t="shared" ref="I89:I100" si="6">SUM(E89:F89)</f>
        <v>19</v>
      </c>
      <c r="J89" s="23">
        <f t="shared" ref="J89:J100" si="7">SUM(G89:H89)</f>
        <v>2</v>
      </c>
      <c r="K89" s="23">
        <f>SUM(I89,J89)</f>
        <v>21</v>
      </c>
      <c r="L89" s="25">
        <f>IF(K89=0,0,ROUND(J89/K89*100,1))</f>
        <v>9.5</v>
      </c>
      <c r="M89" s="59">
        <f>IF(K89=0,0,ROUND(K89/K$101*100,1))</f>
        <v>6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22</v>
      </c>
      <c r="F90" s="24">
        <v>3</v>
      </c>
      <c r="G90" s="24">
        <v>3</v>
      </c>
      <c r="H90" s="24">
        <v>1</v>
      </c>
      <c r="I90" s="24">
        <f t="shared" si="6"/>
        <v>25</v>
      </c>
      <c r="J90" s="24">
        <f t="shared" si="7"/>
        <v>4</v>
      </c>
      <c r="K90" s="24">
        <f t="shared" ref="K90:K100" si="8">SUM(I90,J90)</f>
        <v>29</v>
      </c>
      <c r="L90" s="26">
        <f t="shared" ref="L90:L101" si="9">IF(K90=0,0,ROUND(J90/K90*100,1))</f>
        <v>13.8</v>
      </c>
      <c r="M90" s="60">
        <f t="shared" ref="M90:M101" si="10">IF(K90=0,0,ROUND(K90/K$101*100,1))</f>
        <v>8.3000000000000007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25</v>
      </c>
      <c r="F91" s="24">
        <v>4</v>
      </c>
      <c r="G91" s="24">
        <v>2</v>
      </c>
      <c r="H91" s="24">
        <v>0</v>
      </c>
      <c r="I91" s="24">
        <f t="shared" si="6"/>
        <v>29</v>
      </c>
      <c r="J91" s="24">
        <f t="shared" si="7"/>
        <v>2</v>
      </c>
      <c r="K91" s="24">
        <f t="shared" si="8"/>
        <v>31</v>
      </c>
      <c r="L91" s="26">
        <f t="shared" si="9"/>
        <v>6.5</v>
      </c>
      <c r="M91" s="60">
        <f t="shared" si="10"/>
        <v>8.9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17</v>
      </c>
      <c r="F92" s="24">
        <v>5</v>
      </c>
      <c r="G92" s="24">
        <v>3</v>
      </c>
      <c r="H92" s="24">
        <v>0</v>
      </c>
      <c r="I92" s="24">
        <f t="shared" si="6"/>
        <v>22</v>
      </c>
      <c r="J92" s="24">
        <f t="shared" si="7"/>
        <v>3</v>
      </c>
      <c r="K92" s="24">
        <f t="shared" si="8"/>
        <v>25</v>
      </c>
      <c r="L92" s="26">
        <f t="shared" si="9"/>
        <v>12</v>
      </c>
      <c r="M92" s="60">
        <f t="shared" si="10"/>
        <v>7.1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23</v>
      </c>
      <c r="F93" s="24">
        <v>7</v>
      </c>
      <c r="G93" s="24">
        <v>1</v>
      </c>
      <c r="H93" s="24">
        <v>0</v>
      </c>
      <c r="I93" s="24">
        <f t="shared" si="6"/>
        <v>30</v>
      </c>
      <c r="J93" s="24">
        <f t="shared" si="7"/>
        <v>1</v>
      </c>
      <c r="K93" s="24">
        <f t="shared" si="8"/>
        <v>31</v>
      </c>
      <c r="L93" s="26">
        <f t="shared" si="9"/>
        <v>3.2</v>
      </c>
      <c r="M93" s="60">
        <f t="shared" si="10"/>
        <v>8.9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14</v>
      </c>
      <c r="F94" s="24">
        <v>3</v>
      </c>
      <c r="G94" s="24">
        <v>0</v>
      </c>
      <c r="H94" s="24">
        <v>0</v>
      </c>
      <c r="I94" s="24">
        <f t="shared" si="6"/>
        <v>17</v>
      </c>
      <c r="J94" s="24">
        <f t="shared" si="7"/>
        <v>0</v>
      </c>
      <c r="K94" s="24">
        <f t="shared" si="8"/>
        <v>17</v>
      </c>
      <c r="L94" s="26">
        <f t="shared" si="9"/>
        <v>0</v>
      </c>
      <c r="M94" s="60">
        <f t="shared" si="10"/>
        <v>4.9000000000000004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21</v>
      </c>
      <c r="F95" s="24">
        <v>5</v>
      </c>
      <c r="G95" s="24">
        <v>4</v>
      </c>
      <c r="H95" s="24">
        <v>0</v>
      </c>
      <c r="I95" s="24">
        <f t="shared" si="6"/>
        <v>26</v>
      </c>
      <c r="J95" s="24">
        <f t="shared" si="7"/>
        <v>4</v>
      </c>
      <c r="K95" s="24">
        <f t="shared" si="8"/>
        <v>30</v>
      </c>
      <c r="L95" s="26">
        <f t="shared" si="9"/>
        <v>13.3</v>
      </c>
      <c r="M95" s="60">
        <f t="shared" si="10"/>
        <v>8.6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24</v>
      </c>
      <c r="F96" s="24">
        <v>6</v>
      </c>
      <c r="G96" s="24">
        <v>1</v>
      </c>
      <c r="H96" s="24">
        <v>0</v>
      </c>
      <c r="I96" s="24">
        <f t="shared" si="6"/>
        <v>30</v>
      </c>
      <c r="J96" s="24">
        <f t="shared" si="7"/>
        <v>1</v>
      </c>
      <c r="K96" s="24">
        <f t="shared" si="8"/>
        <v>31</v>
      </c>
      <c r="L96" s="26">
        <f t="shared" si="9"/>
        <v>3.2</v>
      </c>
      <c r="M96" s="60">
        <f t="shared" si="10"/>
        <v>8.9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27</v>
      </c>
      <c r="F97" s="24">
        <v>7</v>
      </c>
      <c r="G97" s="24">
        <v>1</v>
      </c>
      <c r="H97" s="24">
        <v>0</v>
      </c>
      <c r="I97" s="24">
        <f t="shared" si="6"/>
        <v>34</v>
      </c>
      <c r="J97" s="24">
        <f t="shared" si="7"/>
        <v>1</v>
      </c>
      <c r="K97" s="24">
        <f t="shared" si="8"/>
        <v>35</v>
      </c>
      <c r="L97" s="26">
        <f t="shared" si="9"/>
        <v>2.9</v>
      </c>
      <c r="M97" s="60">
        <f t="shared" si="10"/>
        <v>10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26</v>
      </c>
      <c r="F98" s="24">
        <v>6</v>
      </c>
      <c r="G98" s="24">
        <v>2</v>
      </c>
      <c r="H98" s="24">
        <v>0</v>
      </c>
      <c r="I98" s="24">
        <f t="shared" si="6"/>
        <v>32</v>
      </c>
      <c r="J98" s="24">
        <f t="shared" si="7"/>
        <v>2</v>
      </c>
      <c r="K98" s="24">
        <f t="shared" si="8"/>
        <v>34</v>
      </c>
      <c r="L98" s="26">
        <f t="shared" si="9"/>
        <v>5.9</v>
      </c>
      <c r="M98" s="60">
        <f t="shared" si="10"/>
        <v>9.6999999999999993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25</v>
      </c>
      <c r="F99" s="24">
        <v>7</v>
      </c>
      <c r="G99" s="24">
        <v>1</v>
      </c>
      <c r="H99" s="24">
        <v>0</v>
      </c>
      <c r="I99" s="24">
        <f t="shared" si="6"/>
        <v>32</v>
      </c>
      <c r="J99" s="24">
        <f t="shared" si="7"/>
        <v>1</v>
      </c>
      <c r="K99" s="24">
        <f t="shared" si="8"/>
        <v>33</v>
      </c>
      <c r="L99" s="26">
        <f t="shared" si="9"/>
        <v>3</v>
      </c>
      <c r="M99" s="60">
        <f t="shared" si="10"/>
        <v>9.4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25</v>
      </c>
      <c r="F100" s="24">
        <v>8</v>
      </c>
      <c r="G100" s="24">
        <v>0</v>
      </c>
      <c r="H100" s="24">
        <v>0</v>
      </c>
      <c r="I100" s="24">
        <f t="shared" si="6"/>
        <v>33</v>
      </c>
      <c r="J100" s="24">
        <f t="shared" si="7"/>
        <v>0</v>
      </c>
      <c r="K100" s="24">
        <f t="shared" si="8"/>
        <v>33</v>
      </c>
      <c r="L100" s="26">
        <f t="shared" si="9"/>
        <v>0</v>
      </c>
      <c r="M100" s="60">
        <f t="shared" si="10"/>
        <v>9.4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263</v>
      </c>
      <c r="F101" s="5">
        <f t="shared" si="11"/>
        <v>66</v>
      </c>
      <c r="G101" s="5">
        <f t="shared" si="11"/>
        <v>20</v>
      </c>
      <c r="H101" s="5">
        <f t="shared" si="11"/>
        <v>1</v>
      </c>
      <c r="I101" s="5">
        <f t="shared" si="11"/>
        <v>329</v>
      </c>
      <c r="J101" s="5">
        <f t="shared" si="11"/>
        <v>21</v>
      </c>
      <c r="K101" s="5">
        <f t="shared" si="11"/>
        <v>350</v>
      </c>
      <c r="L101" s="51">
        <f t="shared" si="9"/>
        <v>6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39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356"/>
      <c r="V103" s="356"/>
      <c r="W103" s="356"/>
      <c r="X103" s="356"/>
      <c r="Y103" s="356"/>
      <c r="Z103" s="356"/>
      <c r="AA103" s="356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129</v>
      </c>
      <c r="F105" s="23">
        <v>14</v>
      </c>
      <c r="G105" s="23">
        <v>11</v>
      </c>
      <c r="H105" s="23">
        <v>10</v>
      </c>
      <c r="I105" s="23">
        <f t="shared" ref="I105:I116" si="12">SUM(E105:F105)</f>
        <v>143</v>
      </c>
      <c r="J105" s="23">
        <f t="shared" ref="J105:J116" si="13">SUM(G105:H105)</f>
        <v>21</v>
      </c>
      <c r="K105" s="23">
        <f>SUM(I105,J105)</f>
        <v>164</v>
      </c>
      <c r="L105" s="25">
        <f t="shared" ref="L105:L117" si="14">IF(K105=0,0,ROUND(J105/K105*100,1))</f>
        <v>12.8</v>
      </c>
      <c r="M105" s="59">
        <f>IF(K105=0,0,ROUND(K105/K$117*100,1))</f>
        <v>5.7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110</v>
      </c>
      <c r="F106" s="24">
        <v>13</v>
      </c>
      <c r="G106" s="24">
        <v>28</v>
      </c>
      <c r="H106" s="24">
        <v>17</v>
      </c>
      <c r="I106" s="24">
        <f t="shared" si="12"/>
        <v>123</v>
      </c>
      <c r="J106" s="24">
        <f t="shared" si="13"/>
        <v>45</v>
      </c>
      <c r="K106" s="24">
        <f t="shared" ref="K106:K116" si="15">SUM(I106,J106)</f>
        <v>168</v>
      </c>
      <c r="L106" s="26">
        <f t="shared" si="14"/>
        <v>26.8</v>
      </c>
      <c r="M106" s="60">
        <f t="shared" ref="M106:M117" si="16">IF(K106=0,0,ROUND(K106/K$117*100,1))</f>
        <v>5.8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117</v>
      </c>
      <c r="F107" s="24">
        <v>20</v>
      </c>
      <c r="G107" s="24">
        <v>15</v>
      </c>
      <c r="H107" s="24">
        <v>12</v>
      </c>
      <c r="I107" s="24">
        <f t="shared" si="12"/>
        <v>137</v>
      </c>
      <c r="J107" s="24">
        <f t="shared" si="13"/>
        <v>27</v>
      </c>
      <c r="K107" s="24">
        <f t="shared" si="15"/>
        <v>164</v>
      </c>
      <c r="L107" s="26">
        <f t="shared" si="14"/>
        <v>16.5</v>
      </c>
      <c r="M107" s="60">
        <f t="shared" si="16"/>
        <v>5.7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115</v>
      </c>
      <c r="F108" s="24">
        <v>18</v>
      </c>
      <c r="G108" s="24">
        <v>19</v>
      </c>
      <c r="H108" s="24">
        <v>10</v>
      </c>
      <c r="I108" s="24">
        <f t="shared" si="12"/>
        <v>133</v>
      </c>
      <c r="J108" s="24">
        <f t="shared" si="13"/>
        <v>29</v>
      </c>
      <c r="K108" s="24">
        <f t="shared" si="15"/>
        <v>162</v>
      </c>
      <c r="L108" s="26">
        <f t="shared" si="14"/>
        <v>17.899999999999999</v>
      </c>
      <c r="M108" s="60">
        <f t="shared" si="16"/>
        <v>5.6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178</v>
      </c>
      <c r="F109" s="24">
        <v>22</v>
      </c>
      <c r="G109" s="24">
        <v>15</v>
      </c>
      <c r="H109" s="24">
        <v>6</v>
      </c>
      <c r="I109" s="24">
        <f t="shared" si="12"/>
        <v>200</v>
      </c>
      <c r="J109" s="24">
        <f t="shared" si="13"/>
        <v>21</v>
      </c>
      <c r="K109" s="24">
        <f t="shared" si="15"/>
        <v>221</v>
      </c>
      <c r="L109" s="26">
        <f t="shared" si="14"/>
        <v>9.5</v>
      </c>
      <c r="M109" s="60">
        <f t="shared" si="16"/>
        <v>7.6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192</v>
      </c>
      <c r="F110" s="24">
        <v>27</v>
      </c>
      <c r="G110" s="24">
        <v>4</v>
      </c>
      <c r="H110" s="24">
        <v>10</v>
      </c>
      <c r="I110" s="24">
        <f t="shared" si="12"/>
        <v>219</v>
      </c>
      <c r="J110" s="24">
        <f t="shared" si="13"/>
        <v>14</v>
      </c>
      <c r="K110" s="24">
        <f t="shared" si="15"/>
        <v>233</v>
      </c>
      <c r="L110" s="26">
        <f t="shared" si="14"/>
        <v>6</v>
      </c>
      <c r="M110" s="60">
        <f t="shared" si="16"/>
        <v>8.1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194</v>
      </c>
      <c r="F111" s="24">
        <v>30</v>
      </c>
      <c r="G111" s="24">
        <v>14</v>
      </c>
      <c r="H111" s="24">
        <v>9</v>
      </c>
      <c r="I111" s="24">
        <f t="shared" si="12"/>
        <v>224</v>
      </c>
      <c r="J111" s="24">
        <f t="shared" si="13"/>
        <v>23</v>
      </c>
      <c r="K111" s="24">
        <f t="shared" si="15"/>
        <v>247</v>
      </c>
      <c r="L111" s="26">
        <f t="shared" si="14"/>
        <v>9.3000000000000007</v>
      </c>
      <c r="M111" s="60">
        <f t="shared" si="16"/>
        <v>8.5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201</v>
      </c>
      <c r="F112" s="24">
        <v>22</v>
      </c>
      <c r="G112" s="24">
        <v>18</v>
      </c>
      <c r="H112" s="24">
        <v>10</v>
      </c>
      <c r="I112" s="24">
        <f t="shared" si="12"/>
        <v>223</v>
      </c>
      <c r="J112" s="24">
        <f t="shared" si="13"/>
        <v>28</v>
      </c>
      <c r="K112" s="24">
        <f t="shared" si="15"/>
        <v>251</v>
      </c>
      <c r="L112" s="26">
        <f t="shared" si="14"/>
        <v>11.2</v>
      </c>
      <c r="M112" s="60">
        <f t="shared" si="16"/>
        <v>8.6999999999999993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209</v>
      </c>
      <c r="F113" s="24">
        <v>26</v>
      </c>
      <c r="G113" s="24">
        <v>11</v>
      </c>
      <c r="H113" s="24">
        <v>9</v>
      </c>
      <c r="I113" s="24">
        <f t="shared" si="12"/>
        <v>235</v>
      </c>
      <c r="J113" s="24">
        <f t="shared" si="13"/>
        <v>20</v>
      </c>
      <c r="K113" s="24">
        <f t="shared" si="15"/>
        <v>255</v>
      </c>
      <c r="L113" s="26">
        <f t="shared" si="14"/>
        <v>7.8</v>
      </c>
      <c r="M113" s="60">
        <f t="shared" si="16"/>
        <v>8.8000000000000007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240</v>
      </c>
      <c r="F114" s="24">
        <v>26</v>
      </c>
      <c r="G114" s="24">
        <v>16</v>
      </c>
      <c r="H114" s="24">
        <v>10</v>
      </c>
      <c r="I114" s="24">
        <f t="shared" si="12"/>
        <v>266</v>
      </c>
      <c r="J114" s="24">
        <f t="shared" si="13"/>
        <v>26</v>
      </c>
      <c r="K114" s="24">
        <f t="shared" si="15"/>
        <v>292</v>
      </c>
      <c r="L114" s="26">
        <f t="shared" si="14"/>
        <v>8.9</v>
      </c>
      <c r="M114" s="60">
        <f t="shared" si="16"/>
        <v>10.1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310</v>
      </c>
      <c r="F115" s="24">
        <v>31</v>
      </c>
      <c r="G115" s="24">
        <v>17</v>
      </c>
      <c r="H115" s="24">
        <v>7</v>
      </c>
      <c r="I115" s="24">
        <f t="shared" si="12"/>
        <v>341</v>
      </c>
      <c r="J115" s="24">
        <f t="shared" si="13"/>
        <v>24</v>
      </c>
      <c r="K115" s="24">
        <f t="shared" si="15"/>
        <v>365</v>
      </c>
      <c r="L115" s="26">
        <f t="shared" si="14"/>
        <v>6.6</v>
      </c>
      <c r="M115" s="60">
        <f t="shared" si="16"/>
        <v>12.6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324</v>
      </c>
      <c r="F116" s="24">
        <v>27</v>
      </c>
      <c r="G116" s="24">
        <v>9</v>
      </c>
      <c r="H116" s="24">
        <v>12</v>
      </c>
      <c r="I116" s="24">
        <f t="shared" si="12"/>
        <v>351</v>
      </c>
      <c r="J116" s="24">
        <f t="shared" si="13"/>
        <v>21</v>
      </c>
      <c r="K116" s="24">
        <f t="shared" si="15"/>
        <v>372</v>
      </c>
      <c r="L116" s="26">
        <f t="shared" si="14"/>
        <v>5.6</v>
      </c>
      <c r="M116" s="60">
        <f t="shared" si="16"/>
        <v>12.9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2319</v>
      </c>
      <c r="F117" s="5">
        <f t="shared" si="17"/>
        <v>276</v>
      </c>
      <c r="G117" s="5">
        <f t="shared" si="17"/>
        <v>177</v>
      </c>
      <c r="H117" s="5">
        <f t="shared" si="17"/>
        <v>122</v>
      </c>
      <c r="I117" s="5">
        <f t="shared" si="17"/>
        <v>2595</v>
      </c>
      <c r="J117" s="5">
        <f t="shared" si="17"/>
        <v>299</v>
      </c>
      <c r="K117" s="5">
        <f t="shared" si="17"/>
        <v>2894</v>
      </c>
      <c r="L117" s="51">
        <f t="shared" si="14"/>
        <v>10.3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40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356"/>
      <c r="V119" s="356"/>
      <c r="W119" s="356"/>
      <c r="X119" s="356"/>
      <c r="Y119" s="356"/>
      <c r="Z119" s="356"/>
      <c r="AA119" s="356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4</v>
      </c>
      <c r="F121" s="23">
        <v>0</v>
      </c>
      <c r="G121" s="23">
        <v>1</v>
      </c>
      <c r="H121" s="23">
        <v>2</v>
      </c>
      <c r="I121" s="23">
        <f t="shared" ref="I121:I132" si="18">SUM(E121:F121)</f>
        <v>4</v>
      </c>
      <c r="J121" s="23">
        <f t="shared" ref="J121:J132" si="19">SUM(G121:H121)</f>
        <v>3</v>
      </c>
      <c r="K121" s="23">
        <f>SUM(I121,J121)</f>
        <v>7</v>
      </c>
      <c r="L121" s="25">
        <f t="shared" ref="L121:L133" si="20">IF(K121=0,0,ROUND(J121/K121*100,1))</f>
        <v>42.9</v>
      </c>
      <c r="M121" s="59">
        <f>IF(K121=0,0,ROUND(K121/K$133*100,1))</f>
        <v>5.7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6</v>
      </c>
      <c r="F122" s="24">
        <v>1</v>
      </c>
      <c r="G122" s="24">
        <v>1</v>
      </c>
      <c r="H122" s="24">
        <v>0</v>
      </c>
      <c r="I122" s="24">
        <f t="shared" si="18"/>
        <v>7</v>
      </c>
      <c r="J122" s="24">
        <f t="shared" si="19"/>
        <v>1</v>
      </c>
      <c r="K122" s="24">
        <f t="shared" ref="K122:K132" si="21">SUM(I122,J122)</f>
        <v>8</v>
      </c>
      <c r="L122" s="26">
        <f t="shared" si="20"/>
        <v>12.5</v>
      </c>
      <c r="M122" s="60">
        <f t="shared" ref="M122:M133" si="22">IF(K122=0,0,ROUND(K122/K$133*100,1))</f>
        <v>6.6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8</v>
      </c>
      <c r="F123" s="24">
        <v>0</v>
      </c>
      <c r="G123" s="24">
        <v>1</v>
      </c>
      <c r="H123" s="24">
        <v>0</v>
      </c>
      <c r="I123" s="24">
        <f t="shared" si="18"/>
        <v>8</v>
      </c>
      <c r="J123" s="24">
        <f t="shared" si="19"/>
        <v>1</v>
      </c>
      <c r="K123" s="24">
        <f t="shared" si="21"/>
        <v>9</v>
      </c>
      <c r="L123" s="26">
        <f t="shared" si="20"/>
        <v>11.1</v>
      </c>
      <c r="M123" s="60">
        <f t="shared" si="22"/>
        <v>7.4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4</v>
      </c>
      <c r="F124" s="24">
        <v>1</v>
      </c>
      <c r="G124" s="24">
        <v>2</v>
      </c>
      <c r="H124" s="24">
        <v>0</v>
      </c>
      <c r="I124" s="24">
        <f t="shared" si="18"/>
        <v>5</v>
      </c>
      <c r="J124" s="24">
        <f t="shared" si="19"/>
        <v>2</v>
      </c>
      <c r="K124" s="24">
        <f t="shared" si="21"/>
        <v>7</v>
      </c>
      <c r="L124" s="26">
        <f t="shared" si="20"/>
        <v>28.6</v>
      </c>
      <c r="M124" s="60">
        <f t="shared" si="22"/>
        <v>5.7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13</v>
      </c>
      <c r="F125" s="24">
        <v>3</v>
      </c>
      <c r="G125" s="24">
        <v>0</v>
      </c>
      <c r="H125" s="24">
        <v>0</v>
      </c>
      <c r="I125" s="24">
        <f t="shared" si="18"/>
        <v>16</v>
      </c>
      <c r="J125" s="24">
        <f t="shared" si="19"/>
        <v>0</v>
      </c>
      <c r="K125" s="24">
        <f t="shared" si="21"/>
        <v>16</v>
      </c>
      <c r="L125" s="26">
        <f t="shared" si="20"/>
        <v>0</v>
      </c>
      <c r="M125" s="60">
        <f t="shared" si="22"/>
        <v>13.1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9</v>
      </c>
      <c r="F126" s="24">
        <v>2</v>
      </c>
      <c r="G126" s="24">
        <v>2</v>
      </c>
      <c r="H126" s="24">
        <v>0</v>
      </c>
      <c r="I126" s="24">
        <f t="shared" si="18"/>
        <v>11</v>
      </c>
      <c r="J126" s="24">
        <f t="shared" si="19"/>
        <v>2</v>
      </c>
      <c r="K126" s="24">
        <f t="shared" si="21"/>
        <v>13</v>
      </c>
      <c r="L126" s="26">
        <f t="shared" si="20"/>
        <v>15.4</v>
      </c>
      <c r="M126" s="60">
        <f t="shared" si="22"/>
        <v>10.7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12</v>
      </c>
      <c r="F127" s="24">
        <v>1</v>
      </c>
      <c r="G127" s="24">
        <v>0</v>
      </c>
      <c r="H127" s="24">
        <v>0</v>
      </c>
      <c r="I127" s="24">
        <f t="shared" si="18"/>
        <v>13</v>
      </c>
      <c r="J127" s="24">
        <f t="shared" si="19"/>
        <v>0</v>
      </c>
      <c r="K127" s="24">
        <f t="shared" si="21"/>
        <v>13</v>
      </c>
      <c r="L127" s="26">
        <f t="shared" si="20"/>
        <v>0</v>
      </c>
      <c r="M127" s="60">
        <f t="shared" si="22"/>
        <v>10.7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7</v>
      </c>
      <c r="F128" s="24">
        <v>1</v>
      </c>
      <c r="G128" s="24">
        <v>2</v>
      </c>
      <c r="H128" s="24">
        <v>1</v>
      </c>
      <c r="I128" s="24">
        <f t="shared" si="18"/>
        <v>8</v>
      </c>
      <c r="J128" s="24">
        <f t="shared" si="19"/>
        <v>3</v>
      </c>
      <c r="K128" s="24">
        <f t="shared" si="21"/>
        <v>11</v>
      </c>
      <c r="L128" s="26">
        <f t="shared" si="20"/>
        <v>27.3</v>
      </c>
      <c r="M128" s="60">
        <f t="shared" si="22"/>
        <v>9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15</v>
      </c>
      <c r="F129" s="24">
        <v>2</v>
      </c>
      <c r="G129" s="24">
        <v>0</v>
      </c>
      <c r="H129" s="24">
        <v>0</v>
      </c>
      <c r="I129" s="24">
        <f t="shared" si="18"/>
        <v>17</v>
      </c>
      <c r="J129" s="24">
        <f t="shared" si="19"/>
        <v>0</v>
      </c>
      <c r="K129" s="24">
        <f t="shared" si="21"/>
        <v>17</v>
      </c>
      <c r="L129" s="26">
        <f t="shared" si="20"/>
        <v>0</v>
      </c>
      <c r="M129" s="60">
        <f t="shared" si="22"/>
        <v>13.9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6</v>
      </c>
      <c r="F130" s="24">
        <v>3</v>
      </c>
      <c r="G130" s="24">
        <v>0</v>
      </c>
      <c r="H130" s="24">
        <v>0</v>
      </c>
      <c r="I130" s="24">
        <f t="shared" si="18"/>
        <v>9</v>
      </c>
      <c r="J130" s="24">
        <f t="shared" si="19"/>
        <v>0</v>
      </c>
      <c r="K130" s="24">
        <f t="shared" si="21"/>
        <v>9</v>
      </c>
      <c r="L130" s="26">
        <f t="shared" si="20"/>
        <v>0</v>
      </c>
      <c r="M130" s="60">
        <f t="shared" si="22"/>
        <v>7.4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5</v>
      </c>
      <c r="F131" s="24">
        <v>0</v>
      </c>
      <c r="G131" s="24">
        <v>0</v>
      </c>
      <c r="H131" s="24">
        <v>0</v>
      </c>
      <c r="I131" s="24">
        <f t="shared" si="18"/>
        <v>5</v>
      </c>
      <c r="J131" s="24">
        <f t="shared" si="19"/>
        <v>0</v>
      </c>
      <c r="K131" s="24">
        <f t="shared" si="21"/>
        <v>5</v>
      </c>
      <c r="L131" s="26">
        <f t="shared" si="20"/>
        <v>0</v>
      </c>
      <c r="M131" s="60">
        <f t="shared" si="22"/>
        <v>4.0999999999999996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6</v>
      </c>
      <c r="F132" s="24">
        <v>1</v>
      </c>
      <c r="G132" s="24">
        <v>0</v>
      </c>
      <c r="H132" s="24">
        <v>0</v>
      </c>
      <c r="I132" s="24">
        <f t="shared" si="18"/>
        <v>7</v>
      </c>
      <c r="J132" s="24">
        <f t="shared" si="19"/>
        <v>0</v>
      </c>
      <c r="K132" s="24">
        <f t="shared" si="21"/>
        <v>7</v>
      </c>
      <c r="L132" s="26">
        <f t="shared" si="20"/>
        <v>0</v>
      </c>
      <c r="M132" s="60">
        <f t="shared" si="22"/>
        <v>5.7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95</v>
      </c>
      <c r="F133" s="5">
        <f t="shared" si="23"/>
        <v>15</v>
      </c>
      <c r="G133" s="5">
        <f t="shared" si="23"/>
        <v>9</v>
      </c>
      <c r="H133" s="5">
        <f t="shared" si="23"/>
        <v>3</v>
      </c>
      <c r="I133" s="5">
        <f t="shared" si="23"/>
        <v>110</v>
      </c>
      <c r="J133" s="5">
        <f t="shared" si="23"/>
        <v>12</v>
      </c>
      <c r="K133" s="5">
        <f t="shared" si="23"/>
        <v>122</v>
      </c>
      <c r="L133" s="51">
        <f t="shared" si="20"/>
        <v>9.8000000000000007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357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357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357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357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357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357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357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357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357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358" t="str">
        <f>E71</f>
        <v>A断面流入計(1+2+3)</v>
      </c>
      <c r="C43" s="358"/>
      <c r="D43" s="358"/>
      <c r="E43" s="358"/>
      <c r="F43" s="358"/>
      <c r="G43" s="358"/>
      <c r="H43" s="358"/>
      <c r="I43" s="358"/>
      <c r="J43" s="358" t="str">
        <f>E87</f>
        <v>A断面流出計(4+8+12)</v>
      </c>
      <c r="K43" s="358"/>
      <c r="L43" s="358"/>
      <c r="M43" s="358"/>
      <c r="N43" s="358"/>
      <c r="O43" s="358"/>
      <c r="P43" s="358"/>
      <c r="Q43" s="358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358" t="str">
        <f>E103</f>
        <v>A断面計(1+2+3+4+8+12)</v>
      </c>
      <c r="C69" s="358"/>
      <c r="D69" s="358"/>
      <c r="E69" s="358"/>
      <c r="F69" s="358"/>
      <c r="G69" s="358"/>
      <c r="H69" s="358"/>
      <c r="I69" s="358"/>
      <c r="J69" s="358" t="str">
        <f>E119</f>
        <v>B断面流入計(4+5+6)</v>
      </c>
      <c r="K69" s="358"/>
      <c r="L69" s="358"/>
      <c r="M69" s="358"/>
      <c r="N69" s="358"/>
      <c r="O69" s="358"/>
      <c r="P69" s="358"/>
      <c r="Q69" s="358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35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356"/>
      <c r="V71" s="356"/>
      <c r="W71" s="356"/>
      <c r="X71" s="356"/>
      <c r="Y71" s="356"/>
      <c r="Z71" s="356"/>
      <c r="AA71" s="356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210</v>
      </c>
      <c r="F73" s="23">
        <v>26</v>
      </c>
      <c r="G73" s="23">
        <v>8</v>
      </c>
      <c r="H73" s="23">
        <v>0</v>
      </c>
      <c r="I73" s="23">
        <f t="shared" ref="I73:I84" si="0">SUM(E73:F73)</f>
        <v>236</v>
      </c>
      <c r="J73" s="23">
        <f t="shared" ref="J73:J84" si="1">SUM(G73:H73)</f>
        <v>8</v>
      </c>
      <c r="K73" s="23">
        <f>SUM(I73,J73)</f>
        <v>244</v>
      </c>
      <c r="L73" s="25">
        <f>IF(K73=0,0,ROUND(J73/K73*100,1))</f>
        <v>3.3</v>
      </c>
      <c r="M73" s="59">
        <f>IF(K73=0,0,ROUND(K73/K$85*100,1))</f>
        <v>8.5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209</v>
      </c>
      <c r="F74" s="24">
        <v>62</v>
      </c>
      <c r="G74" s="24">
        <v>14</v>
      </c>
      <c r="H74" s="24">
        <v>0</v>
      </c>
      <c r="I74" s="24">
        <f t="shared" si="0"/>
        <v>271</v>
      </c>
      <c r="J74" s="24">
        <f t="shared" si="1"/>
        <v>14</v>
      </c>
      <c r="K74" s="24">
        <f t="shared" ref="K74:K84" si="2">SUM(I74,J74)</f>
        <v>285</v>
      </c>
      <c r="L74" s="26">
        <f t="shared" ref="L74:L84" si="3">IF(K74=0,0,ROUND(J74/K74*100,1))</f>
        <v>4.9000000000000004</v>
      </c>
      <c r="M74" s="60">
        <f t="shared" ref="M74:M84" si="4">IF(K74=0,0,ROUND(K74/K$85*100,1))</f>
        <v>9.9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162</v>
      </c>
      <c r="F75" s="24">
        <v>38</v>
      </c>
      <c r="G75" s="24">
        <v>15</v>
      </c>
      <c r="H75" s="24">
        <v>1</v>
      </c>
      <c r="I75" s="24">
        <f t="shared" si="0"/>
        <v>200</v>
      </c>
      <c r="J75" s="24">
        <f t="shared" si="1"/>
        <v>16</v>
      </c>
      <c r="K75" s="24">
        <f t="shared" si="2"/>
        <v>216</v>
      </c>
      <c r="L75" s="26">
        <f t="shared" si="3"/>
        <v>7.4</v>
      </c>
      <c r="M75" s="60">
        <f t="shared" si="4"/>
        <v>7.5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135</v>
      </c>
      <c r="F76" s="24">
        <v>36</v>
      </c>
      <c r="G76" s="24">
        <v>11</v>
      </c>
      <c r="H76" s="24">
        <v>0</v>
      </c>
      <c r="I76" s="24">
        <f t="shared" si="0"/>
        <v>171</v>
      </c>
      <c r="J76" s="24">
        <f t="shared" si="1"/>
        <v>11</v>
      </c>
      <c r="K76" s="24">
        <f t="shared" si="2"/>
        <v>182</v>
      </c>
      <c r="L76" s="26">
        <f t="shared" si="3"/>
        <v>6</v>
      </c>
      <c r="M76" s="60">
        <f t="shared" si="4"/>
        <v>6.3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130</v>
      </c>
      <c r="F77" s="24">
        <v>54</v>
      </c>
      <c r="G77" s="24">
        <v>9</v>
      </c>
      <c r="H77" s="24">
        <v>0</v>
      </c>
      <c r="I77" s="24">
        <f t="shared" si="0"/>
        <v>184</v>
      </c>
      <c r="J77" s="24">
        <f t="shared" si="1"/>
        <v>9</v>
      </c>
      <c r="K77" s="24">
        <f t="shared" si="2"/>
        <v>193</v>
      </c>
      <c r="L77" s="26">
        <f t="shared" si="3"/>
        <v>4.7</v>
      </c>
      <c r="M77" s="60">
        <f t="shared" si="4"/>
        <v>6.7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156</v>
      </c>
      <c r="F78" s="24">
        <v>49</v>
      </c>
      <c r="G78" s="24">
        <v>7</v>
      </c>
      <c r="H78" s="24">
        <v>1</v>
      </c>
      <c r="I78" s="24">
        <f t="shared" si="0"/>
        <v>205</v>
      </c>
      <c r="J78" s="24">
        <f t="shared" si="1"/>
        <v>8</v>
      </c>
      <c r="K78" s="24">
        <f t="shared" si="2"/>
        <v>213</v>
      </c>
      <c r="L78" s="26">
        <f t="shared" si="3"/>
        <v>3.8</v>
      </c>
      <c r="M78" s="60">
        <f t="shared" si="4"/>
        <v>7.4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175</v>
      </c>
      <c r="F79" s="24">
        <v>49</v>
      </c>
      <c r="G79" s="24">
        <v>15</v>
      </c>
      <c r="H79" s="24">
        <v>0</v>
      </c>
      <c r="I79" s="24">
        <f t="shared" si="0"/>
        <v>224</v>
      </c>
      <c r="J79" s="24">
        <f t="shared" si="1"/>
        <v>15</v>
      </c>
      <c r="K79" s="24">
        <f t="shared" si="2"/>
        <v>239</v>
      </c>
      <c r="L79" s="26">
        <f t="shared" si="3"/>
        <v>6.3</v>
      </c>
      <c r="M79" s="60">
        <f t="shared" si="4"/>
        <v>8.3000000000000007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164</v>
      </c>
      <c r="F80" s="24">
        <v>50</v>
      </c>
      <c r="G80" s="24">
        <v>11</v>
      </c>
      <c r="H80" s="24">
        <v>0</v>
      </c>
      <c r="I80" s="24">
        <f t="shared" si="0"/>
        <v>214</v>
      </c>
      <c r="J80" s="24">
        <f t="shared" si="1"/>
        <v>11</v>
      </c>
      <c r="K80" s="24">
        <f t="shared" si="2"/>
        <v>225</v>
      </c>
      <c r="L80" s="26">
        <f t="shared" si="3"/>
        <v>4.9000000000000004</v>
      </c>
      <c r="M80" s="60">
        <f t="shared" si="4"/>
        <v>7.8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200</v>
      </c>
      <c r="F81" s="24">
        <v>45</v>
      </c>
      <c r="G81" s="24">
        <v>11</v>
      </c>
      <c r="H81" s="24">
        <v>0</v>
      </c>
      <c r="I81" s="24">
        <f t="shared" si="0"/>
        <v>245</v>
      </c>
      <c r="J81" s="24">
        <f t="shared" si="1"/>
        <v>11</v>
      </c>
      <c r="K81" s="24">
        <f t="shared" si="2"/>
        <v>256</v>
      </c>
      <c r="L81" s="26">
        <f t="shared" si="3"/>
        <v>4.3</v>
      </c>
      <c r="M81" s="60">
        <f t="shared" si="4"/>
        <v>8.9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195</v>
      </c>
      <c r="F82" s="24">
        <v>51</v>
      </c>
      <c r="G82" s="24">
        <v>9</v>
      </c>
      <c r="H82" s="24">
        <v>1</v>
      </c>
      <c r="I82" s="24">
        <f t="shared" si="0"/>
        <v>246</v>
      </c>
      <c r="J82" s="24">
        <f t="shared" si="1"/>
        <v>10</v>
      </c>
      <c r="K82" s="24">
        <f t="shared" si="2"/>
        <v>256</v>
      </c>
      <c r="L82" s="26">
        <f t="shared" si="3"/>
        <v>3.9</v>
      </c>
      <c r="M82" s="60">
        <f t="shared" si="4"/>
        <v>8.9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247</v>
      </c>
      <c r="F83" s="24">
        <v>53</v>
      </c>
      <c r="G83" s="24">
        <v>7</v>
      </c>
      <c r="H83" s="24">
        <v>1</v>
      </c>
      <c r="I83" s="24">
        <f t="shared" si="0"/>
        <v>300</v>
      </c>
      <c r="J83" s="24">
        <f t="shared" si="1"/>
        <v>8</v>
      </c>
      <c r="K83" s="24">
        <f t="shared" si="2"/>
        <v>308</v>
      </c>
      <c r="L83" s="26">
        <f t="shared" si="3"/>
        <v>2.6</v>
      </c>
      <c r="M83" s="60">
        <f t="shared" si="4"/>
        <v>10.7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213</v>
      </c>
      <c r="F84" s="24">
        <v>38</v>
      </c>
      <c r="G84" s="24">
        <v>3</v>
      </c>
      <c r="H84" s="24">
        <v>0</v>
      </c>
      <c r="I84" s="24">
        <f t="shared" si="0"/>
        <v>251</v>
      </c>
      <c r="J84" s="24">
        <f t="shared" si="1"/>
        <v>3</v>
      </c>
      <c r="K84" s="24">
        <f t="shared" si="2"/>
        <v>254</v>
      </c>
      <c r="L84" s="26">
        <f t="shared" si="3"/>
        <v>1.2</v>
      </c>
      <c r="M84" s="60">
        <f t="shared" si="4"/>
        <v>8.8000000000000007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2196</v>
      </c>
      <c r="F85" s="5">
        <f t="shared" si="5"/>
        <v>551</v>
      </c>
      <c r="G85" s="5">
        <f t="shared" si="5"/>
        <v>120</v>
      </c>
      <c r="H85" s="5">
        <f t="shared" si="5"/>
        <v>4</v>
      </c>
      <c r="I85" s="5">
        <f t="shared" si="5"/>
        <v>2747</v>
      </c>
      <c r="J85" s="5">
        <f t="shared" si="5"/>
        <v>124</v>
      </c>
      <c r="K85" s="5">
        <f t="shared" si="5"/>
        <v>2871</v>
      </c>
      <c r="L85" s="51">
        <f>IF(K85=0,0,ROUND(J85/K85*100,1))</f>
        <v>4.3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36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356"/>
      <c r="V87" s="356"/>
      <c r="W87" s="356"/>
      <c r="X87" s="356"/>
      <c r="Y87" s="356"/>
      <c r="Z87" s="356"/>
      <c r="AA87" s="356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135</v>
      </c>
      <c r="F89" s="23">
        <v>13</v>
      </c>
      <c r="G89" s="23">
        <v>5</v>
      </c>
      <c r="H89" s="23">
        <v>2</v>
      </c>
      <c r="I89" s="23">
        <f t="shared" ref="I89:I100" si="6">SUM(E89:F89)</f>
        <v>148</v>
      </c>
      <c r="J89" s="23">
        <f t="shared" ref="J89:J100" si="7">SUM(G89:H89)</f>
        <v>7</v>
      </c>
      <c r="K89" s="23">
        <f>SUM(I89,J89)</f>
        <v>155</v>
      </c>
      <c r="L89" s="25">
        <f>IF(K89=0,0,ROUND(J89/K89*100,1))</f>
        <v>4.5</v>
      </c>
      <c r="M89" s="59">
        <f>IF(K89=0,0,ROUND(K89/K$101*100,1))</f>
        <v>9.1999999999999993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124</v>
      </c>
      <c r="F90" s="24">
        <v>22</v>
      </c>
      <c r="G90" s="24">
        <v>7</v>
      </c>
      <c r="H90" s="24">
        <v>0</v>
      </c>
      <c r="I90" s="24">
        <f t="shared" si="6"/>
        <v>146</v>
      </c>
      <c r="J90" s="24">
        <f t="shared" si="7"/>
        <v>7</v>
      </c>
      <c r="K90" s="24">
        <f t="shared" ref="K90:K100" si="8">SUM(I90,J90)</f>
        <v>153</v>
      </c>
      <c r="L90" s="26">
        <f t="shared" ref="L90:L101" si="9">IF(K90=0,0,ROUND(J90/K90*100,1))</f>
        <v>4.5999999999999996</v>
      </c>
      <c r="M90" s="60">
        <f t="shared" ref="M90:M101" si="10">IF(K90=0,0,ROUND(K90/K$101*100,1))</f>
        <v>9.1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106</v>
      </c>
      <c r="F91" s="24">
        <v>26</v>
      </c>
      <c r="G91" s="24">
        <v>9</v>
      </c>
      <c r="H91" s="24">
        <v>0</v>
      </c>
      <c r="I91" s="24">
        <f t="shared" si="6"/>
        <v>132</v>
      </c>
      <c r="J91" s="24">
        <f t="shared" si="7"/>
        <v>9</v>
      </c>
      <c r="K91" s="24">
        <f t="shared" si="8"/>
        <v>141</v>
      </c>
      <c r="L91" s="26">
        <f t="shared" si="9"/>
        <v>6.4</v>
      </c>
      <c r="M91" s="60">
        <f t="shared" si="10"/>
        <v>8.4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94</v>
      </c>
      <c r="F92" s="24">
        <v>21</v>
      </c>
      <c r="G92" s="24">
        <v>6</v>
      </c>
      <c r="H92" s="24">
        <v>0</v>
      </c>
      <c r="I92" s="24">
        <f t="shared" si="6"/>
        <v>115</v>
      </c>
      <c r="J92" s="24">
        <f t="shared" si="7"/>
        <v>6</v>
      </c>
      <c r="K92" s="24">
        <f t="shared" si="8"/>
        <v>121</v>
      </c>
      <c r="L92" s="26">
        <f t="shared" si="9"/>
        <v>5</v>
      </c>
      <c r="M92" s="60">
        <f t="shared" si="10"/>
        <v>7.2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102</v>
      </c>
      <c r="F93" s="24">
        <v>35</v>
      </c>
      <c r="G93" s="24">
        <v>6</v>
      </c>
      <c r="H93" s="24">
        <v>0</v>
      </c>
      <c r="I93" s="24">
        <f t="shared" si="6"/>
        <v>137</v>
      </c>
      <c r="J93" s="24">
        <f t="shared" si="7"/>
        <v>6</v>
      </c>
      <c r="K93" s="24">
        <f t="shared" si="8"/>
        <v>143</v>
      </c>
      <c r="L93" s="26">
        <f t="shared" si="9"/>
        <v>4.2</v>
      </c>
      <c r="M93" s="60">
        <f t="shared" si="10"/>
        <v>8.5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99</v>
      </c>
      <c r="F94" s="24">
        <v>25</v>
      </c>
      <c r="G94" s="24">
        <v>10</v>
      </c>
      <c r="H94" s="24">
        <v>0</v>
      </c>
      <c r="I94" s="24">
        <f t="shared" si="6"/>
        <v>124</v>
      </c>
      <c r="J94" s="24">
        <f t="shared" si="7"/>
        <v>10</v>
      </c>
      <c r="K94" s="24">
        <f t="shared" si="8"/>
        <v>134</v>
      </c>
      <c r="L94" s="26">
        <f t="shared" si="9"/>
        <v>7.5</v>
      </c>
      <c r="M94" s="60">
        <f t="shared" si="10"/>
        <v>7.9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82</v>
      </c>
      <c r="F95" s="24">
        <v>17</v>
      </c>
      <c r="G95" s="24">
        <v>3</v>
      </c>
      <c r="H95" s="24">
        <v>0</v>
      </c>
      <c r="I95" s="24">
        <f t="shared" si="6"/>
        <v>99</v>
      </c>
      <c r="J95" s="24">
        <f t="shared" si="7"/>
        <v>3</v>
      </c>
      <c r="K95" s="24">
        <f t="shared" si="8"/>
        <v>102</v>
      </c>
      <c r="L95" s="26">
        <f t="shared" si="9"/>
        <v>2.9</v>
      </c>
      <c r="M95" s="60">
        <f t="shared" si="10"/>
        <v>6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91</v>
      </c>
      <c r="F96" s="24">
        <v>30</v>
      </c>
      <c r="G96" s="24">
        <v>3</v>
      </c>
      <c r="H96" s="24">
        <v>1</v>
      </c>
      <c r="I96" s="24">
        <f t="shared" si="6"/>
        <v>121</v>
      </c>
      <c r="J96" s="24">
        <f t="shared" si="7"/>
        <v>4</v>
      </c>
      <c r="K96" s="24">
        <f t="shared" si="8"/>
        <v>125</v>
      </c>
      <c r="L96" s="26">
        <f t="shared" si="9"/>
        <v>3.2</v>
      </c>
      <c r="M96" s="60">
        <f t="shared" si="10"/>
        <v>7.4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95</v>
      </c>
      <c r="F97" s="24">
        <v>31</v>
      </c>
      <c r="G97" s="24">
        <v>6</v>
      </c>
      <c r="H97" s="24">
        <v>0</v>
      </c>
      <c r="I97" s="24">
        <f t="shared" si="6"/>
        <v>126</v>
      </c>
      <c r="J97" s="24">
        <f t="shared" si="7"/>
        <v>6</v>
      </c>
      <c r="K97" s="24">
        <f t="shared" si="8"/>
        <v>132</v>
      </c>
      <c r="L97" s="26">
        <f t="shared" si="9"/>
        <v>4.5</v>
      </c>
      <c r="M97" s="60">
        <f t="shared" si="10"/>
        <v>7.8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110</v>
      </c>
      <c r="F98" s="24">
        <v>50</v>
      </c>
      <c r="G98" s="24">
        <v>8</v>
      </c>
      <c r="H98" s="24">
        <v>0</v>
      </c>
      <c r="I98" s="24">
        <f t="shared" si="6"/>
        <v>160</v>
      </c>
      <c r="J98" s="24">
        <f t="shared" si="7"/>
        <v>8</v>
      </c>
      <c r="K98" s="24">
        <f t="shared" si="8"/>
        <v>168</v>
      </c>
      <c r="L98" s="26">
        <f t="shared" si="9"/>
        <v>4.8</v>
      </c>
      <c r="M98" s="60">
        <f t="shared" si="10"/>
        <v>10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119</v>
      </c>
      <c r="F99" s="24">
        <v>26</v>
      </c>
      <c r="G99" s="24">
        <v>11</v>
      </c>
      <c r="H99" s="24">
        <v>0</v>
      </c>
      <c r="I99" s="24">
        <f t="shared" si="6"/>
        <v>145</v>
      </c>
      <c r="J99" s="24">
        <f t="shared" si="7"/>
        <v>11</v>
      </c>
      <c r="K99" s="24">
        <f t="shared" si="8"/>
        <v>156</v>
      </c>
      <c r="L99" s="26">
        <f t="shared" si="9"/>
        <v>7.1</v>
      </c>
      <c r="M99" s="60">
        <f t="shared" si="10"/>
        <v>9.3000000000000007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128</v>
      </c>
      <c r="F100" s="24">
        <v>24</v>
      </c>
      <c r="G100" s="24">
        <v>4</v>
      </c>
      <c r="H100" s="24">
        <v>0</v>
      </c>
      <c r="I100" s="24">
        <f t="shared" si="6"/>
        <v>152</v>
      </c>
      <c r="J100" s="24">
        <f t="shared" si="7"/>
        <v>4</v>
      </c>
      <c r="K100" s="24">
        <f t="shared" si="8"/>
        <v>156</v>
      </c>
      <c r="L100" s="26">
        <f t="shared" si="9"/>
        <v>2.6</v>
      </c>
      <c r="M100" s="60">
        <f t="shared" si="10"/>
        <v>9.3000000000000007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1285</v>
      </c>
      <c r="F101" s="5">
        <f t="shared" si="11"/>
        <v>320</v>
      </c>
      <c r="G101" s="5">
        <f t="shared" si="11"/>
        <v>78</v>
      </c>
      <c r="H101" s="5">
        <f t="shared" si="11"/>
        <v>3</v>
      </c>
      <c r="I101" s="5">
        <f t="shared" si="11"/>
        <v>1605</v>
      </c>
      <c r="J101" s="5">
        <f t="shared" si="11"/>
        <v>81</v>
      </c>
      <c r="K101" s="5">
        <f t="shared" si="11"/>
        <v>1686</v>
      </c>
      <c r="L101" s="51">
        <f t="shared" si="9"/>
        <v>4.8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34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356"/>
      <c r="V103" s="356"/>
      <c r="W103" s="356"/>
      <c r="X103" s="356"/>
      <c r="Y103" s="356"/>
      <c r="Z103" s="356"/>
      <c r="AA103" s="356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345</v>
      </c>
      <c r="F105" s="23">
        <v>39</v>
      </c>
      <c r="G105" s="23">
        <v>13</v>
      </c>
      <c r="H105" s="23">
        <v>2</v>
      </c>
      <c r="I105" s="23">
        <f t="shared" ref="I105:I116" si="12">SUM(E105:F105)</f>
        <v>384</v>
      </c>
      <c r="J105" s="23">
        <f t="shared" ref="J105:J116" si="13">SUM(G105:H105)</f>
        <v>15</v>
      </c>
      <c r="K105" s="23">
        <f>SUM(I105,J105)</f>
        <v>399</v>
      </c>
      <c r="L105" s="25">
        <f t="shared" ref="L105:L117" si="14">IF(K105=0,0,ROUND(J105/K105*100,1))</f>
        <v>3.8</v>
      </c>
      <c r="M105" s="59">
        <f>IF(K105=0,0,ROUND(K105/K$117*100,1))</f>
        <v>8.8000000000000007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333</v>
      </c>
      <c r="F106" s="24">
        <v>84</v>
      </c>
      <c r="G106" s="24">
        <v>21</v>
      </c>
      <c r="H106" s="24">
        <v>0</v>
      </c>
      <c r="I106" s="24">
        <f t="shared" si="12"/>
        <v>417</v>
      </c>
      <c r="J106" s="24">
        <f t="shared" si="13"/>
        <v>21</v>
      </c>
      <c r="K106" s="24">
        <f t="shared" ref="K106:K116" si="15">SUM(I106,J106)</f>
        <v>438</v>
      </c>
      <c r="L106" s="26">
        <f t="shared" si="14"/>
        <v>4.8</v>
      </c>
      <c r="M106" s="60">
        <f t="shared" ref="M106:M117" si="16">IF(K106=0,0,ROUND(K106/K$117*100,1))</f>
        <v>9.6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268</v>
      </c>
      <c r="F107" s="24">
        <v>64</v>
      </c>
      <c r="G107" s="24">
        <v>24</v>
      </c>
      <c r="H107" s="24">
        <v>1</v>
      </c>
      <c r="I107" s="24">
        <f t="shared" si="12"/>
        <v>332</v>
      </c>
      <c r="J107" s="24">
        <f t="shared" si="13"/>
        <v>25</v>
      </c>
      <c r="K107" s="24">
        <f t="shared" si="15"/>
        <v>357</v>
      </c>
      <c r="L107" s="26">
        <f t="shared" si="14"/>
        <v>7</v>
      </c>
      <c r="M107" s="60">
        <f t="shared" si="16"/>
        <v>7.8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229</v>
      </c>
      <c r="F108" s="24">
        <v>57</v>
      </c>
      <c r="G108" s="24">
        <v>17</v>
      </c>
      <c r="H108" s="24">
        <v>0</v>
      </c>
      <c r="I108" s="24">
        <f t="shared" si="12"/>
        <v>286</v>
      </c>
      <c r="J108" s="24">
        <f t="shared" si="13"/>
        <v>17</v>
      </c>
      <c r="K108" s="24">
        <f t="shared" si="15"/>
        <v>303</v>
      </c>
      <c r="L108" s="26">
        <f t="shared" si="14"/>
        <v>5.6</v>
      </c>
      <c r="M108" s="60">
        <f t="shared" si="16"/>
        <v>6.6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232</v>
      </c>
      <c r="F109" s="24">
        <v>89</v>
      </c>
      <c r="G109" s="24">
        <v>15</v>
      </c>
      <c r="H109" s="24">
        <v>0</v>
      </c>
      <c r="I109" s="24">
        <f t="shared" si="12"/>
        <v>321</v>
      </c>
      <c r="J109" s="24">
        <f t="shared" si="13"/>
        <v>15</v>
      </c>
      <c r="K109" s="24">
        <f t="shared" si="15"/>
        <v>336</v>
      </c>
      <c r="L109" s="26">
        <f t="shared" si="14"/>
        <v>4.5</v>
      </c>
      <c r="M109" s="60">
        <f t="shared" si="16"/>
        <v>7.4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255</v>
      </c>
      <c r="F110" s="24">
        <v>74</v>
      </c>
      <c r="G110" s="24">
        <v>17</v>
      </c>
      <c r="H110" s="24">
        <v>1</v>
      </c>
      <c r="I110" s="24">
        <f t="shared" si="12"/>
        <v>329</v>
      </c>
      <c r="J110" s="24">
        <f t="shared" si="13"/>
        <v>18</v>
      </c>
      <c r="K110" s="24">
        <f t="shared" si="15"/>
        <v>347</v>
      </c>
      <c r="L110" s="26">
        <f t="shared" si="14"/>
        <v>5.2</v>
      </c>
      <c r="M110" s="60">
        <f t="shared" si="16"/>
        <v>7.6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257</v>
      </c>
      <c r="F111" s="24">
        <v>66</v>
      </c>
      <c r="G111" s="24">
        <v>18</v>
      </c>
      <c r="H111" s="24">
        <v>0</v>
      </c>
      <c r="I111" s="24">
        <f t="shared" si="12"/>
        <v>323</v>
      </c>
      <c r="J111" s="24">
        <f t="shared" si="13"/>
        <v>18</v>
      </c>
      <c r="K111" s="24">
        <f t="shared" si="15"/>
        <v>341</v>
      </c>
      <c r="L111" s="26">
        <f t="shared" si="14"/>
        <v>5.3</v>
      </c>
      <c r="M111" s="60">
        <f t="shared" si="16"/>
        <v>7.5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255</v>
      </c>
      <c r="F112" s="24">
        <v>80</v>
      </c>
      <c r="G112" s="24">
        <v>14</v>
      </c>
      <c r="H112" s="24">
        <v>1</v>
      </c>
      <c r="I112" s="24">
        <f t="shared" si="12"/>
        <v>335</v>
      </c>
      <c r="J112" s="24">
        <f t="shared" si="13"/>
        <v>15</v>
      </c>
      <c r="K112" s="24">
        <f t="shared" si="15"/>
        <v>350</v>
      </c>
      <c r="L112" s="26">
        <f t="shared" si="14"/>
        <v>4.3</v>
      </c>
      <c r="M112" s="60">
        <f t="shared" si="16"/>
        <v>7.7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295</v>
      </c>
      <c r="F113" s="24">
        <v>76</v>
      </c>
      <c r="G113" s="24">
        <v>17</v>
      </c>
      <c r="H113" s="24">
        <v>0</v>
      </c>
      <c r="I113" s="24">
        <f t="shared" si="12"/>
        <v>371</v>
      </c>
      <c r="J113" s="24">
        <f t="shared" si="13"/>
        <v>17</v>
      </c>
      <c r="K113" s="24">
        <f t="shared" si="15"/>
        <v>388</v>
      </c>
      <c r="L113" s="26">
        <f t="shared" si="14"/>
        <v>4.4000000000000004</v>
      </c>
      <c r="M113" s="60">
        <f t="shared" si="16"/>
        <v>8.5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305</v>
      </c>
      <c r="F114" s="24">
        <v>101</v>
      </c>
      <c r="G114" s="24">
        <v>17</v>
      </c>
      <c r="H114" s="24">
        <v>1</v>
      </c>
      <c r="I114" s="24">
        <f t="shared" si="12"/>
        <v>406</v>
      </c>
      <c r="J114" s="24">
        <f t="shared" si="13"/>
        <v>18</v>
      </c>
      <c r="K114" s="24">
        <f t="shared" si="15"/>
        <v>424</v>
      </c>
      <c r="L114" s="26">
        <f t="shared" si="14"/>
        <v>4.2</v>
      </c>
      <c r="M114" s="60">
        <f t="shared" si="16"/>
        <v>9.3000000000000007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366</v>
      </c>
      <c r="F115" s="24">
        <v>79</v>
      </c>
      <c r="G115" s="24">
        <v>18</v>
      </c>
      <c r="H115" s="24">
        <v>1</v>
      </c>
      <c r="I115" s="24">
        <f t="shared" si="12"/>
        <v>445</v>
      </c>
      <c r="J115" s="24">
        <f t="shared" si="13"/>
        <v>19</v>
      </c>
      <c r="K115" s="24">
        <f t="shared" si="15"/>
        <v>464</v>
      </c>
      <c r="L115" s="26">
        <f t="shared" si="14"/>
        <v>4.0999999999999996</v>
      </c>
      <c r="M115" s="60">
        <f t="shared" si="16"/>
        <v>10.199999999999999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341</v>
      </c>
      <c r="F116" s="24">
        <v>62</v>
      </c>
      <c r="G116" s="24">
        <v>7</v>
      </c>
      <c r="H116" s="24">
        <v>0</v>
      </c>
      <c r="I116" s="24">
        <f t="shared" si="12"/>
        <v>403</v>
      </c>
      <c r="J116" s="24">
        <f t="shared" si="13"/>
        <v>7</v>
      </c>
      <c r="K116" s="24">
        <f t="shared" si="15"/>
        <v>410</v>
      </c>
      <c r="L116" s="26">
        <f t="shared" si="14"/>
        <v>1.7</v>
      </c>
      <c r="M116" s="60">
        <f t="shared" si="16"/>
        <v>9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3481</v>
      </c>
      <c r="F117" s="5">
        <f t="shared" si="17"/>
        <v>871</v>
      </c>
      <c r="G117" s="5">
        <f t="shared" si="17"/>
        <v>198</v>
      </c>
      <c r="H117" s="5">
        <f t="shared" si="17"/>
        <v>7</v>
      </c>
      <c r="I117" s="5">
        <f t="shared" si="17"/>
        <v>4352</v>
      </c>
      <c r="J117" s="5">
        <f t="shared" si="17"/>
        <v>205</v>
      </c>
      <c r="K117" s="5">
        <f t="shared" si="17"/>
        <v>4557</v>
      </c>
      <c r="L117" s="51">
        <f t="shared" si="14"/>
        <v>4.5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51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356"/>
      <c r="V119" s="356"/>
      <c r="W119" s="356"/>
      <c r="X119" s="356"/>
      <c r="Y119" s="356"/>
      <c r="Z119" s="356"/>
      <c r="AA119" s="356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329</v>
      </c>
      <c r="F121" s="23">
        <v>26</v>
      </c>
      <c r="G121" s="23">
        <v>21</v>
      </c>
      <c r="H121" s="23">
        <v>12</v>
      </c>
      <c r="I121" s="23">
        <f t="shared" ref="I121:I132" si="18">SUM(E121:F121)</f>
        <v>355</v>
      </c>
      <c r="J121" s="23">
        <f t="shared" ref="J121:J132" si="19">SUM(G121:H121)</f>
        <v>33</v>
      </c>
      <c r="K121" s="23">
        <f>SUM(I121,J121)</f>
        <v>388</v>
      </c>
      <c r="L121" s="25">
        <f t="shared" ref="L121:L133" si="20">IF(K121=0,0,ROUND(J121/K121*100,1))</f>
        <v>8.5</v>
      </c>
      <c r="M121" s="59">
        <f>IF(K121=0,0,ROUND(K121/K$133*100,1))</f>
        <v>9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355</v>
      </c>
      <c r="F122" s="24">
        <v>50</v>
      </c>
      <c r="G122" s="24">
        <v>23</v>
      </c>
      <c r="H122" s="24">
        <v>13</v>
      </c>
      <c r="I122" s="24">
        <f t="shared" si="18"/>
        <v>405</v>
      </c>
      <c r="J122" s="24">
        <f t="shared" si="19"/>
        <v>36</v>
      </c>
      <c r="K122" s="24">
        <f t="shared" ref="K122:K132" si="21">SUM(I122,J122)</f>
        <v>441</v>
      </c>
      <c r="L122" s="26">
        <f t="shared" si="20"/>
        <v>8.1999999999999993</v>
      </c>
      <c r="M122" s="60">
        <f t="shared" ref="M122:M133" si="22">IF(K122=0,0,ROUND(K122/K$133*100,1))</f>
        <v>10.199999999999999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317</v>
      </c>
      <c r="F123" s="24">
        <v>57</v>
      </c>
      <c r="G123" s="24">
        <v>28</v>
      </c>
      <c r="H123" s="24">
        <v>8</v>
      </c>
      <c r="I123" s="24">
        <f t="shared" si="18"/>
        <v>374</v>
      </c>
      <c r="J123" s="24">
        <f t="shared" si="19"/>
        <v>36</v>
      </c>
      <c r="K123" s="24">
        <f t="shared" si="21"/>
        <v>410</v>
      </c>
      <c r="L123" s="26">
        <f t="shared" si="20"/>
        <v>8.8000000000000007</v>
      </c>
      <c r="M123" s="60">
        <f t="shared" si="22"/>
        <v>9.5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308</v>
      </c>
      <c r="F124" s="24">
        <v>52</v>
      </c>
      <c r="G124" s="24">
        <v>27</v>
      </c>
      <c r="H124" s="24">
        <v>8</v>
      </c>
      <c r="I124" s="24">
        <f t="shared" si="18"/>
        <v>360</v>
      </c>
      <c r="J124" s="24">
        <f t="shared" si="19"/>
        <v>35</v>
      </c>
      <c r="K124" s="24">
        <f t="shared" si="21"/>
        <v>395</v>
      </c>
      <c r="L124" s="26">
        <f t="shared" si="20"/>
        <v>8.9</v>
      </c>
      <c r="M124" s="60">
        <f t="shared" si="22"/>
        <v>9.1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299</v>
      </c>
      <c r="F125" s="24">
        <v>53</v>
      </c>
      <c r="G125" s="24">
        <v>18</v>
      </c>
      <c r="H125" s="24">
        <v>9</v>
      </c>
      <c r="I125" s="24">
        <f t="shared" si="18"/>
        <v>352</v>
      </c>
      <c r="J125" s="24">
        <f t="shared" si="19"/>
        <v>27</v>
      </c>
      <c r="K125" s="24">
        <f t="shared" si="21"/>
        <v>379</v>
      </c>
      <c r="L125" s="26">
        <f t="shared" si="20"/>
        <v>7.1</v>
      </c>
      <c r="M125" s="60">
        <f t="shared" si="22"/>
        <v>8.8000000000000007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272</v>
      </c>
      <c r="F126" s="24">
        <v>42</v>
      </c>
      <c r="G126" s="24">
        <v>26</v>
      </c>
      <c r="H126" s="24">
        <v>8</v>
      </c>
      <c r="I126" s="24">
        <f t="shared" si="18"/>
        <v>314</v>
      </c>
      <c r="J126" s="24">
        <f t="shared" si="19"/>
        <v>34</v>
      </c>
      <c r="K126" s="24">
        <f t="shared" si="21"/>
        <v>348</v>
      </c>
      <c r="L126" s="26">
        <f t="shared" si="20"/>
        <v>9.8000000000000007</v>
      </c>
      <c r="M126" s="60">
        <f t="shared" si="22"/>
        <v>8.1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239</v>
      </c>
      <c r="F127" s="24">
        <v>42</v>
      </c>
      <c r="G127" s="24">
        <v>11</v>
      </c>
      <c r="H127" s="24">
        <v>8</v>
      </c>
      <c r="I127" s="24">
        <f t="shared" si="18"/>
        <v>281</v>
      </c>
      <c r="J127" s="24">
        <f t="shared" si="19"/>
        <v>19</v>
      </c>
      <c r="K127" s="24">
        <f t="shared" si="21"/>
        <v>300</v>
      </c>
      <c r="L127" s="26">
        <f t="shared" si="20"/>
        <v>6.3</v>
      </c>
      <c r="M127" s="60">
        <f t="shared" si="22"/>
        <v>6.9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260</v>
      </c>
      <c r="F128" s="24">
        <v>44</v>
      </c>
      <c r="G128" s="24">
        <v>7</v>
      </c>
      <c r="H128" s="24">
        <v>9</v>
      </c>
      <c r="I128" s="24">
        <f t="shared" si="18"/>
        <v>304</v>
      </c>
      <c r="J128" s="24">
        <f t="shared" si="19"/>
        <v>16</v>
      </c>
      <c r="K128" s="24">
        <f t="shared" si="21"/>
        <v>320</v>
      </c>
      <c r="L128" s="26">
        <f t="shared" si="20"/>
        <v>5</v>
      </c>
      <c r="M128" s="60">
        <f t="shared" si="22"/>
        <v>7.4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250</v>
      </c>
      <c r="F129" s="24">
        <v>49</v>
      </c>
      <c r="G129" s="24">
        <v>13</v>
      </c>
      <c r="H129" s="24">
        <v>10</v>
      </c>
      <c r="I129" s="24">
        <f t="shared" si="18"/>
        <v>299</v>
      </c>
      <c r="J129" s="24">
        <f t="shared" si="19"/>
        <v>23</v>
      </c>
      <c r="K129" s="24">
        <f t="shared" si="21"/>
        <v>322</v>
      </c>
      <c r="L129" s="26">
        <f t="shared" si="20"/>
        <v>7.1</v>
      </c>
      <c r="M129" s="60">
        <f t="shared" si="22"/>
        <v>7.5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294</v>
      </c>
      <c r="F130" s="24">
        <v>60</v>
      </c>
      <c r="G130" s="24">
        <v>16</v>
      </c>
      <c r="H130" s="24">
        <v>11</v>
      </c>
      <c r="I130" s="24">
        <f t="shared" si="18"/>
        <v>354</v>
      </c>
      <c r="J130" s="24">
        <f t="shared" si="19"/>
        <v>27</v>
      </c>
      <c r="K130" s="24">
        <f t="shared" si="21"/>
        <v>381</v>
      </c>
      <c r="L130" s="26">
        <f t="shared" si="20"/>
        <v>7.1</v>
      </c>
      <c r="M130" s="60">
        <f t="shared" si="22"/>
        <v>8.8000000000000007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281</v>
      </c>
      <c r="F131" s="24">
        <v>39</v>
      </c>
      <c r="G131" s="24">
        <v>11</v>
      </c>
      <c r="H131" s="24">
        <v>11</v>
      </c>
      <c r="I131" s="24">
        <f t="shared" si="18"/>
        <v>320</v>
      </c>
      <c r="J131" s="24">
        <f t="shared" si="19"/>
        <v>22</v>
      </c>
      <c r="K131" s="24">
        <f t="shared" si="21"/>
        <v>342</v>
      </c>
      <c r="L131" s="26">
        <f t="shared" si="20"/>
        <v>6.4</v>
      </c>
      <c r="M131" s="60">
        <f t="shared" si="22"/>
        <v>7.9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244</v>
      </c>
      <c r="F132" s="24">
        <v>35</v>
      </c>
      <c r="G132" s="24">
        <v>8</v>
      </c>
      <c r="H132" s="24">
        <v>9</v>
      </c>
      <c r="I132" s="24">
        <f t="shared" si="18"/>
        <v>279</v>
      </c>
      <c r="J132" s="24">
        <f t="shared" si="19"/>
        <v>17</v>
      </c>
      <c r="K132" s="24">
        <f t="shared" si="21"/>
        <v>296</v>
      </c>
      <c r="L132" s="26">
        <f t="shared" si="20"/>
        <v>5.7</v>
      </c>
      <c r="M132" s="60">
        <f t="shared" si="22"/>
        <v>6.8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3448</v>
      </c>
      <c r="F133" s="5">
        <f t="shared" si="23"/>
        <v>549</v>
      </c>
      <c r="G133" s="5">
        <f t="shared" si="23"/>
        <v>209</v>
      </c>
      <c r="H133" s="5">
        <f t="shared" si="23"/>
        <v>116</v>
      </c>
      <c r="I133" s="5">
        <f t="shared" si="23"/>
        <v>3997</v>
      </c>
      <c r="J133" s="5">
        <f t="shared" si="23"/>
        <v>325</v>
      </c>
      <c r="K133" s="5">
        <f t="shared" si="23"/>
        <v>4322</v>
      </c>
      <c r="L133" s="51">
        <f t="shared" si="20"/>
        <v>7.5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357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357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357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357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357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357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357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357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357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358" t="str">
        <f>E71</f>
        <v>B断面流出計(3+7+11)</v>
      </c>
      <c r="C43" s="358"/>
      <c r="D43" s="358"/>
      <c r="E43" s="358"/>
      <c r="F43" s="358"/>
      <c r="G43" s="358"/>
      <c r="H43" s="358"/>
      <c r="I43" s="358"/>
      <c r="J43" s="358" t="str">
        <f>E87</f>
        <v>B断面計(4+5+6+3+7+11)</v>
      </c>
      <c r="K43" s="358"/>
      <c r="L43" s="358"/>
      <c r="M43" s="358"/>
      <c r="N43" s="358"/>
      <c r="O43" s="358"/>
      <c r="P43" s="358"/>
      <c r="Q43" s="358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358" t="str">
        <f>E103</f>
        <v>C断面流入計(7+8+9)</v>
      </c>
      <c r="C69" s="358"/>
      <c r="D69" s="358"/>
      <c r="E69" s="358"/>
      <c r="F69" s="358"/>
      <c r="G69" s="358"/>
      <c r="H69" s="358"/>
      <c r="I69" s="358"/>
      <c r="J69" s="358" t="str">
        <f>E119</f>
        <v>C断面流出計(2+6+10)</v>
      </c>
      <c r="K69" s="358"/>
      <c r="L69" s="358"/>
      <c r="M69" s="358"/>
      <c r="N69" s="358"/>
      <c r="O69" s="358"/>
      <c r="P69" s="358"/>
      <c r="Q69" s="358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49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356"/>
      <c r="V71" s="356"/>
      <c r="W71" s="356"/>
      <c r="X71" s="356"/>
      <c r="Y71" s="356"/>
      <c r="Z71" s="356"/>
      <c r="AA71" s="356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241</v>
      </c>
      <c r="F73" s="23">
        <v>32</v>
      </c>
      <c r="G73" s="23">
        <v>17</v>
      </c>
      <c r="H73" s="23">
        <v>10</v>
      </c>
      <c r="I73" s="23">
        <f t="shared" ref="I73:I84" si="0">SUM(E73:F73)</f>
        <v>273</v>
      </c>
      <c r="J73" s="23">
        <f t="shared" ref="J73:J84" si="1">SUM(G73:H73)</f>
        <v>27</v>
      </c>
      <c r="K73" s="23">
        <f>SUM(I73,J73)</f>
        <v>300</v>
      </c>
      <c r="L73" s="25">
        <f>IF(K73=0,0,ROUND(J73/K73*100,1))</f>
        <v>9</v>
      </c>
      <c r="M73" s="59">
        <f>IF(K73=0,0,ROUND(K73/K$85*100,1))</f>
        <v>6.1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233</v>
      </c>
      <c r="F74" s="24">
        <v>59</v>
      </c>
      <c r="G74" s="24">
        <v>39</v>
      </c>
      <c r="H74" s="24">
        <v>17</v>
      </c>
      <c r="I74" s="24">
        <f t="shared" si="0"/>
        <v>292</v>
      </c>
      <c r="J74" s="24">
        <f t="shared" si="1"/>
        <v>56</v>
      </c>
      <c r="K74" s="24">
        <f t="shared" ref="K74:K84" si="2">SUM(I74,J74)</f>
        <v>348</v>
      </c>
      <c r="L74" s="26">
        <f t="shared" ref="L74:L84" si="3">IF(K74=0,0,ROUND(J74/K74*100,1))</f>
        <v>16.100000000000001</v>
      </c>
      <c r="M74" s="60">
        <f t="shared" ref="M74:M84" si="4">IF(K74=0,0,ROUND(K74/K$85*100,1))</f>
        <v>7.1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229</v>
      </c>
      <c r="F75" s="24">
        <v>44</v>
      </c>
      <c r="G75" s="24">
        <v>24</v>
      </c>
      <c r="H75" s="24">
        <v>12</v>
      </c>
      <c r="I75" s="24">
        <f t="shared" si="0"/>
        <v>273</v>
      </c>
      <c r="J75" s="24">
        <f t="shared" si="1"/>
        <v>36</v>
      </c>
      <c r="K75" s="24">
        <f t="shared" si="2"/>
        <v>309</v>
      </c>
      <c r="L75" s="26">
        <f t="shared" si="3"/>
        <v>11.7</v>
      </c>
      <c r="M75" s="60">
        <f t="shared" si="4"/>
        <v>6.3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205</v>
      </c>
      <c r="F76" s="24">
        <v>41</v>
      </c>
      <c r="G76" s="24">
        <v>28</v>
      </c>
      <c r="H76" s="24">
        <v>10</v>
      </c>
      <c r="I76" s="24">
        <f t="shared" si="0"/>
        <v>246</v>
      </c>
      <c r="J76" s="24">
        <f t="shared" si="1"/>
        <v>38</v>
      </c>
      <c r="K76" s="24">
        <f t="shared" si="2"/>
        <v>284</v>
      </c>
      <c r="L76" s="26">
        <f t="shared" si="3"/>
        <v>13.4</v>
      </c>
      <c r="M76" s="60">
        <f t="shared" si="4"/>
        <v>5.8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282</v>
      </c>
      <c r="F77" s="24">
        <v>63</v>
      </c>
      <c r="G77" s="24">
        <v>22</v>
      </c>
      <c r="H77" s="24">
        <v>6</v>
      </c>
      <c r="I77" s="24">
        <f t="shared" si="0"/>
        <v>345</v>
      </c>
      <c r="J77" s="24">
        <f t="shared" si="1"/>
        <v>28</v>
      </c>
      <c r="K77" s="24">
        <f t="shared" si="2"/>
        <v>373</v>
      </c>
      <c r="L77" s="26">
        <f t="shared" si="3"/>
        <v>7.5</v>
      </c>
      <c r="M77" s="60">
        <f t="shared" si="4"/>
        <v>7.6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313</v>
      </c>
      <c r="F78" s="24">
        <v>57</v>
      </c>
      <c r="G78" s="24">
        <v>8</v>
      </c>
      <c r="H78" s="24">
        <v>10</v>
      </c>
      <c r="I78" s="24">
        <f t="shared" si="0"/>
        <v>370</v>
      </c>
      <c r="J78" s="24">
        <f t="shared" si="1"/>
        <v>18</v>
      </c>
      <c r="K78" s="24">
        <f t="shared" si="2"/>
        <v>388</v>
      </c>
      <c r="L78" s="26">
        <f t="shared" si="3"/>
        <v>4.5999999999999996</v>
      </c>
      <c r="M78" s="60">
        <f t="shared" si="4"/>
        <v>7.9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321</v>
      </c>
      <c r="F79" s="24">
        <v>64</v>
      </c>
      <c r="G79" s="24">
        <v>30</v>
      </c>
      <c r="H79" s="24">
        <v>9</v>
      </c>
      <c r="I79" s="24">
        <f t="shared" si="0"/>
        <v>385</v>
      </c>
      <c r="J79" s="24">
        <f t="shared" si="1"/>
        <v>39</v>
      </c>
      <c r="K79" s="24">
        <f t="shared" si="2"/>
        <v>424</v>
      </c>
      <c r="L79" s="26">
        <f t="shared" si="3"/>
        <v>9.1999999999999993</v>
      </c>
      <c r="M79" s="60">
        <f t="shared" si="4"/>
        <v>8.6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320</v>
      </c>
      <c r="F80" s="24">
        <v>61</v>
      </c>
      <c r="G80" s="24">
        <v>29</v>
      </c>
      <c r="H80" s="24">
        <v>10</v>
      </c>
      <c r="I80" s="24">
        <f t="shared" si="0"/>
        <v>381</v>
      </c>
      <c r="J80" s="24">
        <f t="shared" si="1"/>
        <v>39</v>
      </c>
      <c r="K80" s="24">
        <f t="shared" si="2"/>
        <v>420</v>
      </c>
      <c r="L80" s="26">
        <f t="shared" si="3"/>
        <v>9.3000000000000007</v>
      </c>
      <c r="M80" s="60">
        <f t="shared" si="4"/>
        <v>8.5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346</v>
      </c>
      <c r="F81" s="24">
        <v>63</v>
      </c>
      <c r="G81" s="24">
        <v>23</v>
      </c>
      <c r="H81" s="24">
        <v>9</v>
      </c>
      <c r="I81" s="24">
        <f t="shared" si="0"/>
        <v>409</v>
      </c>
      <c r="J81" s="24">
        <f t="shared" si="1"/>
        <v>32</v>
      </c>
      <c r="K81" s="24">
        <f t="shared" si="2"/>
        <v>441</v>
      </c>
      <c r="L81" s="26">
        <f t="shared" si="3"/>
        <v>7.3</v>
      </c>
      <c r="M81" s="60">
        <f t="shared" si="4"/>
        <v>8.9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378</v>
      </c>
      <c r="F82" s="24">
        <v>64</v>
      </c>
      <c r="G82" s="24">
        <v>25</v>
      </c>
      <c r="H82" s="24">
        <v>11</v>
      </c>
      <c r="I82" s="24">
        <f t="shared" si="0"/>
        <v>442</v>
      </c>
      <c r="J82" s="24">
        <f t="shared" si="1"/>
        <v>36</v>
      </c>
      <c r="K82" s="24">
        <f t="shared" si="2"/>
        <v>478</v>
      </c>
      <c r="L82" s="26">
        <f t="shared" si="3"/>
        <v>7.5</v>
      </c>
      <c r="M82" s="60">
        <f t="shared" si="4"/>
        <v>9.6999999999999993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491</v>
      </c>
      <c r="F83" s="24">
        <v>71</v>
      </c>
      <c r="G83" s="24">
        <v>22</v>
      </c>
      <c r="H83" s="24">
        <v>7</v>
      </c>
      <c r="I83" s="24">
        <f t="shared" si="0"/>
        <v>562</v>
      </c>
      <c r="J83" s="24">
        <f t="shared" si="1"/>
        <v>29</v>
      </c>
      <c r="K83" s="24">
        <f t="shared" si="2"/>
        <v>591</v>
      </c>
      <c r="L83" s="26">
        <f t="shared" si="3"/>
        <v>4.9000000000000004</v>
      </c>
      <c r="M83" s="60">
        <f t="shared" si="4"/>
        <v>12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486</v>
      </c>
      <c r="F84" s="24">
        <v>65</v>
      </c>
      <c r="G84" s="24">
        <v>11</v>
      </c>
      <c r="H84" s="24">
        <v>12</v>
      </c>
      <c r="I84" s="24">
        <f t="shared" si="0"/>
        <v>551</v>
      </c>
      <c r="J84" s="24">
        <f t="shared" si="1"/>
        <v>23</v>
      </c>
      <c r="K84" s="24">
        <f t="shared" si="2"/>
        <v>574</v>
      </c>
      <c r="L84" s="26">
        <f t="shared" si="3"/>
        <v>4</v>
      </c>
      <c r="M84" s="60">
        <f t="shared" si="4"/>
        <v>11.6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3845</v>
      </c>
      <c r="F85" s="5">
        <f t="shared" si="5"/>
        <v>684</v>
      </c>
      <c r="G85" s="5">
        <f t="shared" si="5"/>
        <v>278</v>
      </c>
      <c r="H85" s="5">
        <f t="shared" si="5"/>
        <v>123</v>
      </c>
      <c r="I85" s="5">
        <f t="shared" si="5"/>
        <v>4529</v>
      </c>
      <c r="J85" s="5">
        <f t="shared" si="5"/>
        <v>401</v>
      </c>
      <c r="K85" s="5">
        <f t="shared" si="5"/>
        <v>4930</v>
      </c>
      <c r="L85" s="51">
        <f>IF(K85=0,0,ROUND(J85/K85*100,1))</f>
        <v>8.1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50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356"/>
      <c r="V87" s="356"/>
      <c r="W87" s="356"/>
      <c r="X87" s="356"/>
      <c r="Y87" s="356"/>
      <c r="Z87" s="356"/>
      <c r="AA87" s="356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570</v>
      </c>
      <c r="F89" s="23">
        <v>58</v>
      </c>
      <c r="G89" s="23">
        <v>38</v>
      </c>
      <c r="H89" s="23">
        <v>22</v>
      </c>
      <c r="I89" s="23">
        <f t="shared" ref="I89:I100" si="6">SUM(E89:F89)</f>
        <v>628</v>
      </c>
      <c r="J89" s="23">
        <f t="shared" ref="J89:J100" si="7">SUM(G89:H89)</f>
        <v>60</v>
      </c>
      <c r="K89" s="23">
        <f>SUM(I89,J89)</f>
        <v>688</v>
      </c>
      <c r="L89" s="25">
        <f>IF(K89=0,0,ROUND(J89/K89*100,1))</f>
        <v>8.6999999999999993</v>
      </c>
      <c r="M89" s="59">
        <f>IF(K89=0,0,ROUND(K89/K$101*100,1))</f>
        <v>7.4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588</v>
      </c>
      <c r="F90" s="24">
        <v>109</v>
      </c>
      <c r="G90" s="24">
        <v>62</v>
      </c>
      <c r="H90" s="24">
        <v>30</v>
      </c>
      <c r="I90" s="24">
        <f t="shared" si="6"/>
        <v>697</v>
      </c>
      <c r="J90" s="24">
        <f t="shared" si="7"/>
        <v>92</v>
      </c>
      <c r="K90" s="24">
        <f t="shared" ref="K90:K100" si="8">SUM(I90,J90)</f>
        <v>789</v>
      </c>
      <c r="L90" s="26">
        <f t="shared" ref="L90:L101" si="9">IF(K90=0,0,ROUND(J90/K90*100,1))</f>
        <v>11.7</v>
      </c>
      <c r="M90" s="60">
        <f t="shared" ref="M90:M101" si="10">IF(K90=0,0,ROUND(K90/K$101*100,1))</f>
        <v>8.5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546</v>
      </c>
      <c r="F91" s="24">
        <v>101</v>
      </c>
      <c r="G91" s="24">
        <v>52</v>
      </c>
      <c r="H91" s="24">
        <v>20</v>
      </c>
      <c r="I91" s="24">
        <f t="shared" si="6"/>
        <v>647</v>
      </c>
      <c r="J91" s="24">
        <f t="shared" si="7"/>
        <v>72</v>
      </c>
      <c r="K91" s="24">
        <f t="shared" si="8"/>
        <v>719</v>
      </c>
      <c r="L91" s="26">
        <f t="shared" si="9"/>
        <v>10</v>
      </c>
      <c r="M91" s="60">
        <f t="shared" si="10"/>
        <v>7.8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513</v>
      </c>
      <c r="F92" s="24">
        <v>93</v>
      </c>
      <c r="G92" s="24">
        <v>55</v>
      </c>
      <c r="H92" s="24">
        <v>18</v>
      </c>
      <c r="I92" s="24">
        <f t="shared" si="6"/>
        <v>606</v>
      </c>
      <c r="J92" s="24">
        <f t="shared" si="7"/>
        <v>73</v>
      </c>
      <c r="K92" s="24">
        <f t="shared" si="8"/>
        <v>679</v>
      </c>
      <c r="L92" s="26">
        <f t="shared" si="9"/>
        <v>10.8</v>
      </c>
      <c r="M92" s="60">
        <f t="shared" si="10"/>
        <v>7.3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581</v>
      </c>
      <c r="F93" s="24">
        <v>116</v>
      </c>
      <c r="G93" s="24">
        <v>40</v>
      </c>
      <c r="H93" s="24">
        <v>15</v>
      </c>
      <c r="I93" s="24">
        <f t="shared" si="6"/>
        <v>697</v>
      </c>
      <c r="J93" s="24">
        <f t="shared" si="7"/>
        <v>55</v>
      </c>
      <c r="K93" s="24">
        <f t="shared" si="8"/>
        <v>752</v>
      </c>
      <c r="L93" s="26">
        <f t="shared" si="9"/>
        <v>7.3</v>
      </c>
      <c r="M93" s="60">
        <f t="shared" si="10"/>
        <v>8.1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585</v>
      </c>
      <c r="F94" s="24">
        <v>99</v>
      </c>
      <c r="G94" s="24">
        <v>34</v>
      </c>
      <c r="H94" s="24">
        <v>18</v>
      </c>
      <c r="I94" s="24">
        <f t="shared" si="6"/>
        <v>684</v>
      </c>
      <c r="J94" s="24">
        <f t="shared" si="7"/>
        <v>52</v>
      </c>
      <c r="K94" s="24">
        <f t="shared" si="8"/>
        <v>736</v>
      </c>
      <c r="L94" s="26">
        <f t="shared" si="9"/>
        <v>7.1</v>
      </c>
      <c r="M94" s="60">
        <f t="shared" si="10"/>
        <v>8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560</v>
      </c>
      <c r="F95" s="24">
        <v>106</v>
      </c>
      <c r="G95" s="24">
        <v>41</v>
      </c>
      <c r="H95" s="24">
        <v>17</v>
      </c>
      <c r="I95" s="24">
        <f t="shared" si="6"/>
        <v>666</v>
      </c>
      <c r="J95" s="24">
        <f t="shared" si="7"/>
        <v>58</v>
      </c>
      <c r="K95" s="24">
        <f t="shared" si="8"/>
        <v>724</v>
      </c>
      <c r="L95" s="26">
        <f t="shared" si="9"/>
        <v>8</v>
      </c>
      <c r="M95" s="60">
        <f t="shared" si="10"/>
        <v>7.8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580</v>
      </c>
      <c r="F96" s="24">
        <v>105</v>
      </c>
      <c r="G96" s="24">
        <v>36</v>
      </c>
      <c r="H96" s="24">
        <v>19</v>
      </c>
      <c r="I96" s="24">
        <f t="shared" si="6"/>
        <v>685</v>
      </c>
      <c r="J96" s="24">
        <f t="shared" si="7"/>
        <v>55</v>
      </c>
      <c r="K96" s="24">
        <f t="shared" si="8"/>
        <v>740</v>
      </c>
      <c r="L96" s="26">
        <f t="shared" si="9"/>
        <v>7.4</v>
      </c>
      <c r="M96" s="60">
        <f t="shared" si="10"/>
        <v>8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596</v>
      </c>
      <c r="F97" s="24">
        <v>112</v>
      </c>
      <c r="G97" s="24">
        <v>36</v>
      </c>
      <c r="H97" s="24">
        <v>19</v>
      </c>
      <c r="I97" s="24">
        <f t="shared" si="6"/>
        <v>708</v>
      </c>
      <c r="J97" s="24">
        <f t="shared" si="7"/>
        <v>55</v>
      </c>
      <c r="K97" s="24">
        <f t="shared" si="8"/>
        <v>763</v>
      </c>
      <c r="L97" s="26">
        <f t="shared" si="9"/>
        <v>7.2</v>
      </c>
      <c r="M97" s="60">
        <f t="shared" si="10"/>
        <v>8.1999999999999993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672</v>
      </c>
      <c r="F98" s="24">
        <v>124</v>
      </c>
      <c r="G98" s="24">
        <v>41</v>
      </c>
      <c r="H98" s="24">
        <v>22</v>
      </c>
      <c r="I98" s="24">
        <f t="shared" si="6"/>
        <v>796</v>
      </c>
      <c r="J98" s="24">
        <f t="shared" si="7"/>
        <v>63</v>
      </c>
      <c r="K98" s="24">
        <f t="shared" si="8"/>
        <v>859</v>
      </c>
      <c r="L98" s="26">
        <f t="shared" si="9"/>
        <v>7.3</v>
      </c>
      <c r="M98" s="60">
        <f t="shared" si="10"/>
        <v>9.3000000000000007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772</v>
      </c>
      <c r="F99" s="24">
        <v>110</v>
      </c>
      <c r="G99" s="24">
        <v>33</v>
      </c>
      <c r="H99" s="24">
        <v>18</v>
      </c>
      <c r="I99" s="24">
        <f t="shared" si="6"/>
        <v>882</v>
      </c>
      <c r="J99" s="24">
        <f t="shared" si="7"/>
        <v>51</v>
      </c>
      <c r="K99" s="24">
        <f t="shared" si="8"/>
        <v>933</v>
      </c>
      <c r="L99" s="26">
        <f t="shared" si="9"/>
        <v>5.5</v>
      </c>
      <c r="M99" s="60">
        <f t="shared" si="10"/>
        <v>10.1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730</v>
      </c>
      <c r="F100" s="24">
        <v>100</v>
      </c>
      <c r="G100" s="24">
        <v>19</v>
      </c>
      <c r="H100" s="24">
        <v>21</v>
      </c>
      <c r="I100" s="24">
        <f t="shared" si="6"/>
        <v>830</v>
      </c>
      <c r="J100" s="24">
        <f t="shared" si="7"/>
        <v>40</v>
      </c>
      <c r="K100" s="24">
        <f t="shared" si="8"/>
        <v>870</v>
      </c>
      <c r="L100" s="26">
        <f t="shared" si="9"/>
        <v>4.5999999999999996</v>
      </c>
      <c r="M100" s="60">
        <f t="shared" si="10"/>
        <v>9.4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7293</v>
      </c>
      <c r="F101" s="5">
        <f t="shared" si="11"/>
        <v>1233</v>
      </c>
      <c r="G101" s="5">
        <f t="shared" si="11"/>
        <v>487</v>
      </c>
      <c r="H101" s="5">
        <f t="shared" si="11"/>
        <v>239</v>
      </c>
      <c r="I101" s="5">
        <f t="shared" si="11"/>
        <v>8526</v>
      </c>
      <c r="J101" s="5">
        <f t="shared" si="11"/>
        <v>726</v>
      </c>
      <c r="K101" s="5">
        <f t="shared" si="11"/>
        <v>9252</v>
      </c>
      <c r="L101" s="51">
        <f t="shared" si="9"/>
        <v>7.8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31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356"/>
      <c r="V103" s="356"/>
      <c r="W103" s="356"/>
      <c r="X103" s="356"/>
      <c r="Y103" s="356"/>
      <c r="Z103" s="356"/>
      <c r="AA103" s="356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87</v>
      </c>
      <c r="F105" s="23">
        <v>9</v>
      </c>
      <c r="G105" s="23">
        <v>4</v>
      </c>
      <c r="H105" s="23">
        <v>1</v>
      </c>
      <c r="I105" s="23">
        <f t="shared" ref="I105:I116" si="12">SUM(E105:F105)</f>
        <v>96</v>
      </c>
      <c r="J105" s="23">
        <f t="shared" ref="J105:J116" si="13">SUM(G105:H105)</f>
        <v>5</v>
      </c>
      <c r="K105" s="23">
        <f>SUM(I105,J105)</f>
        <v>101</v>
      </c>
      <c r="L105" s="25">
        <f t="shared" ref="L105:L117" si="14">IF(K105=0,0,ROUND(J105/K105*100,1))</f>
        <v>5</v>
      </c>
      <c r="M105" s="59">
        <f>IF(K105=0,0,ROUND(K105/K$117*100,1))</f>
        <v>11.1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82</v>
      </c>
      <c r="F106" s="24">
        <v>13</v>
      </c>
      <c r="G106" s="24">
        <v>3</v>
      </c>
      <c r="H106" s="24">
        <v>1</v>
      </c>
      <c r="I106" s="24">
        <f t="shared" si="12"/>
        <v>95</v>
      </c>
      <c r="J106" s="24">
        <f t="shared" si="13"/>
        <v>4</v>
      </c>
      <c r="K106" s="24">
        <f t="shared" ref="K106:K116" si="15">SUM(I106,J106)</f>
        <v>99</v>
      </c>
      <c r="L106" s="26">
        <f t="shared" si="14"/>
        <v>4</v>
      </c>
      <c r="M106" s="60">
        <f t="shared" ref="M106:M117" si="16">IF(K106=0,0,ROUND(K106/K$117*100,1))</f>
        <v>10.9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58</v>
      </c>
      <c r="F107" s="24">
        <v>11</v>
      </c>
      <c r="G107" s="24">
        <v>4</v>
      </c>
      <c r="H107" s="24">
        <v>0</v>
      </c>
      <c r="I107" s="24">
        <f t="shared" si="12"/>
        <v>69</v>
      </c>
      <c r="J107" s="24">
        <f t="shared" si="13"/>
        <v>4</v>
      </c>
      <c r="K107" s="24">
        <f t="shared" si="15"/>
        <v>73</v>
      </c>
      <c r="L107" s="26">
        <f t="shared" si="14"/>
        <v>5.5</v>
      </c>
      <c r="M107" s="60">
        <f t="shared" si="16"/>
        <v>8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47</v>
      </c>
      <c r="F108" s="24">
        <v>8</v>
      </c>
      <c r="G108" s="24">
        <v>0</v>
      </c>
      <c r="H108" s="24">
        <v>0</v>
      </c>
      <c r="I108" s="24">
        <f t="shared" si="12"/>
        <v>55</v>
      </c>
      <c r="J108" s="24">
        <f t="shared" si="13"/>
        <v>0</v>
      </c>
      <c r="K108" s="24">
        <f t="shared" si="15"/>
        <v>55</v>
      </c>
      <c r="L108" s="26">
        <f t="shared" si="14"/>
        <v>0</v>
      </c>
      <c r="M108" s="60">
        <f t="shared" si="16"/>
        <v>6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46</v>
      </c>
      <c r="F109" s="24">
        <v>15</v>
      </c>
      <c r="G109" s="24">
        <v>0</v>
      </c>
      <c r="H109" s="24">
        <v>0</v>
      </c>
      <c r="I109" s="24">
        <f t="shared" si="12"/>
        <v>61</v>
      </c>
      <c r="J109" s="24">
        <f t="shared" si="13"/>
        <v>0</v>
      </c>
      <c r="K109" s="24">
        <f t="shared" si="15"/>
        <v>61</v>
      </c>
      <c r="L109" s="26">
        <f t="shared" si="14"/>
        <v>0</v>
      </c>
      <c r="M109" s="60">
        <f t="shared" si="16"/>
        <v>6.7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41</v>
      </c>
      <c r="F110" s="24">
        <v>13</v>
      </c>
      <c r="G110" s="24">
        <v>4</v>
      </c>
      <c r="H110" s="24">
        <v>0</v>
      </c>
      <c r="I110" s="24">
        <f t="shared" si="12"/>
        <v>54</v>
      </c>
      <c r="J110" s="24">
        <f t="shared" si="13"/>
        <v>4</v>
      </c>
      <c r="K110" s="24">
        <f t="shared" si="15"/>
        <v>58</v>
      </c>
      <c r="L110" s="26">
        <f t="shared" si="14"/>
        <v>6.9</v>
      </c>
      <c r="M110" s="60">
        <f t="shared" si="16"/>
        <v>6.4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38</v>
      </c>
      <c r="F111" s="24">
        <v>13</v>
      </c>
      <c r="G111" s="24">
        <v>7</v>
      </c>
      <c r="H111" s="24">
        <v>0</v>
      </c>
      <c r="I111" s="24">
        <f t="shared" si="12"/>
        <v>51</v>
      </c>
      <c r="J111" s="24">
        <f t="shared" si="13"/>
        <v>7</v>
      </c>
      <c r="K111" s="24">
        <f t="shared" si="15"/>
        <v>58</v>
      </c>
      <c r="L111" s="26">
        <f t="shared" si="14"/>
        <v>12.1</v>
      </c>
      <c r="M111" s="60">
        <f t="shared" si="16"/>
        <v>6.4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47</v>
      </c>
      <c r="F112" s="24">
        <v>16</v>
      </c>
      <c r="G112" s="24">
        <v>4</v>
      </c>
      <c r="H112" s="24">
        <v>1</v>
      </c>
      <c r="I112" s="24">
        <f t="shared" si="12"/>
        <v>63</v>
      </c>
      <c r="J112" s="24">
        <f t="shared" si="13"/>
        <v>5</v>
      </c>
      <c r="K112" s="24">
        <f t="shared" si="15"/>
        <v>68</v>
      </c>
      <c r="L112" s="26">
        <f t="shared" si="14"/>
        <v>7.4</v>
      </c>
      <c r="M112" s="60">
        <f t="shared" si="16"/>
        <v>7.5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49</v>
      </c>
      <c r="F113" s="24">
        <v>21</v>
      </c>
      <c r="G113" s="24">
        <v>3</v>
      </c>
      <c r="H113" s="24">
        <v>0</v>
      </c>
      <c r="I113" s="24">
        <f t="shared" si="12"/>
        <v>70</v>
      </c>
      <c r="J113" s="24">
        <f t="shared" si="13"/>
        <v>3</v>
      </c>
      <c r="K113" s="24">
        <f t="shared" si="15"/>
        <v>73</v>
      </c>
      <c r="L113" s="26">
        <f t="shared" si="14"/>
        <v>4.0999999999999996</v>
      </c>
      <c r="M113" s="60">
        <f t="shared" si="16"/>
        <v>8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58</v>
      </c>
      <c r="F114" s="24">
        <v>17</v>
      </c>
      <c r="G114" s="24">
        <v>2</v>
      </c>
      <c r="H114" s="24">
        <v>0</v>
      </c>
      <c r="I114" s="24">
        <f t="shared" si="12"/>
        <v>75</v>
      </c>
      <c r="J114" s="24">
        <f t="shared" si="13"/>
        <v>2</v>
      </c>
      <c r="K114" s="24">
        <f t="shared" si="15"/>
        <v>77</v>
      </c>
      <c r="L114" s="26">
        <f t="shared" si="14"/>
        <v>2.6</v>
      </c>
      <c r="M114" s="60">
        <f t="shared" si="16"/>
        <v>8.5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68</v>
      </c>
      <c r="F115" s="24">
        <v>17</v>
      </c>
      <c r="G115" s="24">
        <v>6</v>
      </c>
      <c r="H115" s="24">
        <v>0</v>
      </c>
      <c r="I115" s="24">
        <f t="shared" si="12"/>
        <v>85</v>
      </c>
      <c r="J115" s="24">
        <f t="shared" si="13"/>
        <v>6</v>
      </c>
      <c r="K115" s="24">
        <f t="shared" si="15"/>
        <v>91</v>
      </c>
      <c r="L115" s="26">
        <f t="shared" si="14"/>
        <v>6.6</v>
      </c>
      <c r="M115" s="60">
        <f t="shared" si="16"/>
        <v>10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78</v>
      </c>
      <c r="F116" s="24">
        <v>17</v>
      </c>
      <c r="G116" s="24">
        <v>2</v>
      </c>
      <c r="H116" s="24">
        <v>0</v>
      </c>
      <c r="I116" s="24">
        <f t="shared" si="12"/>
        <v>95</v>
      </c>
      <c r="J116" s="24">
        <f t="shared" si="13"/>
        <v>2</v>
      </c>
      <c r="K116" s="24">
        <f t="shared" si="15"/>
        <v>97</v>
      </c>
      <c r="L116" s="26">
        <f t="shared" si="14"/>
        <v>2.1</v>
      </c>
      <c r="M116" s="60">
        <f t="shared" si="16"/>
        <v>10.6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699</v>
      </c>
      <c r="F117" s="5">
        <f t="shared" si="17"/>
        <v>170</v>
      </c>
      <c r="G117" s="5">
        <f t="shared" si="17"/>
        <v>39</v>
      </c>
      <c r="H117" s="5">
        <f t="shared" si="17"/>
        <v>3</v>
      </c>
      <c r="I117" s="5">
        <f t="shared" si="17"/>
        <v>869</v>
      </c>
      <c r="J117" s="5">
        <f t="shared" si="17"/>
        <v>42</v>
      </c>
      <c r="K117" s="5">
        <f t="shared" si="17"/>
        <v>911</v>
      </c>
      <c r="L117" s="51">
        <f t="shared" si="14"/>
        <v>4.5999999999999996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32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356"/>
      <c r="V119" s="356"/>
      <c r="W119" s="356"/>
      <c r="X119" s="356"/>
      <c r="Y119" s="356"/>
      <c r="Z119" s="356"/>
      <c r="AA119" s="356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107</v>
      </c>
      <c r="F121" s="23">
        <v>14</v>
      </c>
      <c r="G121" s="23">
        <v>3</v>
      </c>
      <c r="H121" s="23">
        <v>0</v>
      </c>
      <c r="I121" s="23">
        <f t="shared" ref="I121:I132" si="18">SUM(E121:F121)</f>
        <v>121</v>
      </c>
      <c r="J121" s="23">
        <f t="shared" ref="J121:J132" si="19">SUM(G121:H121)</f>
        <v>3</v>
      </c>
      <c r="K121" s="23">
        <f>SUM(I121,J121)</f>
        <v>124</v>
      </c>
      <c r="L121" s="25">
        <f t="shared" ref="L121:L133" si="20">IF(K121=0,0,ROUND(J121/K121*100,1))</f>
        <v>2.4</v>
      </c>
      <c r="M121" s="59">
        <f>IF(K121=0,0,ROUND(K121/K$133*100,1))</f>
        <v>10.6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101</v>
      </c>
      <c r="F122" s="24">
        <v>15</v>
      </c>
      <c r="G122" s="24">
        <v>8</v>
      </c>
      <c r="H122" s="24">
        <v>1</v>
      </c>
      <c r="I122" s="24">
        <f t="shared" si="18"/>
        <v>116</v>
      </c>
      <c r="J122" s="24">
        <f t="shared" si="19"/>
        <v>9</v>
      </c>
      <c r="K122" s="24">
        <f t="shared" ref="K122:K132" si="21">SUM(I122,J122)</f>
        <v>125</v>
      </c>
      <c r="L122" s="26">
        <f t="shared" si="20"/>
        <v>7.2</v>
      </c>
      <c r="M122" s="60">
        <f t="shared" ref="M122:M133" si="22">IF(K122=0,0,ROUND(K122/K$133*100,1))</f>
        <v>10.6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61</v>
      </c>
      <c r="F123" s="24">
        <v>17</v>
      </c>
      <c r="G123" s="24">
        <v>9</v>
      </c>
      <c r="H123" s="24">
        <v>1</v>
      </c>
      <c r="I123" s="24">
        <f t="shared" si="18"/>
        <v>78</v>
      </c>
      <c r="J123" s="24">
        <f t="shared" si="19"/>
        <v>10</v>
      </c>
      <c r="K123" s="24">
        <f t="shared" si="21"/>
        <v>88</v>
      </c>
      <c r="L123" s="26">
        <f t="shared" si="20"/>
        <v>11.4</v>
      </c>
      <c r="M123" s="60">
        <f t="shared" si="22"/>
        <v>7.5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57</v>
      </c>
      <c r="F124" s="24">
        <v>18</v>
      </c>
      <c r="G124" s="24">
        <v>5</v>
      </c>
      <c r="H124" s="24">
        <v>0</v>
      </c>
      <c r="I124" s="24">
        <f t="shared" si="18"/>
        <v>75</v>
      </c>
      <c r="J124" s="24">
        <f t="shared" si="19"/>
        <v>5</v>
      </c>
      <c r="K124" s="24">
        <f t="shared" si="21"/>
        <v>80</v>
      </c>
      <c r="L124" s="26">
        <f t="shared" si="20"/>
        <v>6.3</v>
      </c>
      <c r="M124" s="60">
        <f t="shared" si="22"/>
        <v>6.8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48</v>
      </c>
      <c r="F125" s="24">
        <v>18</v>
      </c>
      <c r="G125" s="24">
        <v>4</v>
      </c>
      <c r="H125" s="24">
        <v>0</v>
      </c>
      <c r="I125" s="24">
        <f t="shared" si="18"/>
        <v>66</v>
      </c>
      <c r="J125" s="24">
        <f t="shared" si="19"/>
        <v>4</v>
      </c>
      <c r="K125" s="24">
        <f t="shared" si="21"/>
        <v>70</v>
      </c>
      <c r="L125" s="26">
        <f t="shared" si="20"/>
        <v>5.7</v>
      </c>
      <c r="M125" s="60">
        <f t="shared" si="22"/>
        <v>6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59</v>
      </c>
      <c r="F126" s="24">
        <v>19</v>
      </c>
      <c r="G126" s="24">
        <v>4</v>
      </c>
      <c r="H126" s="24">
        <v>1</v>
      </c>
      <c r="I126" s="24">
        <f t="shared" si="18"/>
        <v>78</v>
      </c>
      <c r="J126" s="24">
        <f t="shared" si="19"/>
        <v>5</v>
      </c>
      <c r="K126" s="24">
        <f t="shared" si="21"/>
        <v>83</v>
      </c>
      <c r="L126" s="26">
        <f t="shared" si="20"/>
        <v>6</v>
      </c>
      <c r="M126" s="60">
        <f t="shared" si="22"/>
        <v>7.1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70</v>
      </c>
      <c r="F127" s="24">
        <v>21</v>
      </c>
      <c r="G127" s="24">
        <v>8</v>
      </c>
      <c r="H127" s="24">
        <v>0</v>
      </c>
      <c r="I127" s="24">
        <f t="shared" si="18"/>
        <v>91</v>
      </c>
      <c r="J127" s="24">
        <f t="shared" si="19"/>
        <v>8</v>
      </c>
      <c r="K127" s="24">
        <f t="shared" si="21"/>
        <v>99</v>
      </c>
      <c r="L127" s="26">
        <f t="shared" si="20"/>
        <v>8.1</v>
      </c>
      <c r="M127" s="60">
        <f t="shared" si="22"/>
        <v>8.4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72</v>
      </c>
      <c r="F128" s="24">
        <v>18</v>
      </c>
      <c r="G128" s="24">
        <v>3</v>
      </c>
      <c r="H128" s="24">
        <v>0</v>
      </c>
      <c r="I128" s="24">
        <f t="shared" si="18"/>
        <v>90</v>
      </c>
      <c r="J128" s="24">
        <f t="shared" si="19"/>
        <v>3</v>
      </c>
      <c r="K128" s="24">
        <f t="shared" si="21"/>
        <v>93</v>
      </c>
      <c r="L128" s="26">
        <f t="shared" si="20"/>
        <v>3.2</v>
      </c>
      <c r="M128" s="60">
        <f t="shared" si="22"/>
        <v>7.9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82</v>
      </c>
      <c r="F129" s="24">
        <v>21</v>
      </c>
      <c r="G129" s="24">
        <v>2</v>
      </c>
      <c r="H129" s="24">
        <v>0</v>
      </c>
      <c r="I129" s="24">
        <f t="shared" si="18"/>
        <v>103</v>
      </c>
      <c r="J129" s="24">
        <f t="shared" si="19"/>
        <v>2</v>
      </c>
      <c r="K129" s="24">
        <f t="shared" si="21"/>
        <v>105</v>
      </c>
      <c r="L129" s="26">
        <f t="shared" si="20"/>
        <v>1.9</v>
      </c>
      <c r="M129" s="60">
        <f t="shared" si="22"/>
        <v>8.9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76</v>
      </c>
      <c r="F130" s="24">
        <v>25</v>
      </c>
      <c r="G130" s="24">
        <v>3</v>
      </c>
      <c r="H130" s="24">
        <v>0</v>
      </c>
      <c r="I130" s="24">
        <f t="shared" si="18"/>
        <v>101</v>
      </c>
      <c r="J130" s="24">
        <f t="shared" si="19"/>
        <v>3</v>
      </c>
      <c r="K130" s="24">
        <f t="shared" si="21"/>
        <v>104</v>
      </c>
      <c r="L130" s="26">
        <f t="shared" si="20"/>
        <v>2.9</v>
      </c>
      <c r="M130" s="60">
        <f t="shared" si="22"/>
        <v>8.9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90</v>
      </c>
      <c r="F131" s="24">
        <v>16</v>
      </c>
      <c r="G131" s="24">
        <v>3</v>
      </c>
      <c r="H131" s="24">
        <v>0</v>
      </c>
      <c r="I131" s="24">
        <f t="shared" si="18"/>
        <v>106</v>
      </c>
      <c r="J131" s="24">
        <f t="shared" si="19"/>
        <v>3</v>
      </c>
      <c r="K131" s="24">
        <f t="shared" si="21"/>
        <v>109</v>
      </c>
      <c r="L131" s="26">
        <f t="shared" si="20"/>
        <v>2.8</v>
      </c>
      <c r="M131" s="60">
        <f t="shared" si="22"/>
        <v>9.3000000000000007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79</v>
      </c>
      <c r="F132" s="24">
        <v>14</v>
      </c>
      <c r="G132" s="24">
        <v>1</v>
      </c>
      <c r="H132" s="24">
        <v>0</v>
      </c>
      <c r="I132" s="24">
        <f t="shared" si="18"/>
        <v>93</v>
      </c>
      <c r="J132" s="24">
        <f t="shared" si="19"/>
        <v>1</v>
      </c>
      <c r="K132" s="24">
        <f t="shared" si="21"/>
        <v>94</v>
      </c>
      <c r="L132" s="26">
        <f t="shared" si="20"/>
        <v>1.1000000000000001</v>
      </c>
      <c r="M132" s="60">
        <f t="shared" si="22"/>
        <v>8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902</v>
      </c>
      <c r="F133" s="5">
        <f t="shared" si="23"/>
        <v>216</v>
      </c>
      <c r="G133" s="5">
        <f t="shared" si="23"/>
        <v>53</v>
      </c>
      <c r="H133" s="5">
        <f t="shared" si="23"/>
        <v>3</v>
      </c>
      <c r="I133" s="5">
        <f t="shared" si="23"/>
        <v>1118</v>
      </c>
      <c r="J133" s="5">
        <f t="shared" si="23"/>
        <v>56</v>
      </c>
      <c r="K133" s="5">
        <f t="shared" si="23"/>
        <v>1174</v>
      </c>
      <c r="L133" s="51">
        <f t="shared" si="20"/>
        <v>4.8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357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357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357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357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357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357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357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357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357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358" t="str">
        <f>E71</f>
        <v>C断面計(7+8+9+2+6+10)</v>
      </c>
      <c r="C43" s="358"/>
      <c r="D43" s="358"/>
      <c r="E43" s="358"/>
      <c r="F43" s="358"/>
      <c r="G43" s="358"/>
      <c r="H43" s="358"/>
      <c r="I43" s="358"/>
      <c r="J43" s="358" t="str">
        <f>E87</f>
        <v>D断面流入計(10+11+12)</v>
      </c>
      <c r="K43" s="358"/>
      <c r="L43" s="358"/>
      <c r="M43" s="358"/>
      <c r="N43" s="358"/>
      <c r="O43" s="358"/>
      <c r="P43" s="358"/>
      <c r="Q43" s="358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358" t="str">
        <f>E103</f>
        <v>D断面流出計(1+5+9)</v>
      </c>
      <c r="C69" s="358"/>
      <c r="D69" s="358"/>
      <c r="E69" s="358"/>
      <c r="F69" s="358"/>
      <c r="G69" s="358"/>
      <c r="H69" s="358"/>
      <c r="I69" s="358"/>
      <c r="J69" s="358" t="str">
        <f>E119</f>
        <v>D断面計(10+11+12+1+5+9)</v>
      </c>
      <c r="K69" s="358"/>
      <c r="L69" s="358"/>
      <c r="M69" s="358"/>
      <c r="N69" s="358"/>
      <c r="O69" s="358"/>
      <c r="P69" s="358"/>
      <c r="Q69" s="358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33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356"/>
      <c r="V71" s="356"/>
      <c r="W71" s="356"/>
      <c r="X71" s="356"/>
      <c r="Y71" s="356"/>
      <c r="Z71" s="356"/>
      <c r="AA71" s="356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194</v>
      </c>
      <c r="F73" s="23">
        <v>23</v>
      </c>
      <c r="G73" s="23">
        <v>7</v>
      </c>
      <c r="H73" s="23">
        <v>1</v>
      </c>
      <c r="I73" s="23">
        <f t="shared" ref="I73:I84" si="0">SUM(E73:F73)</f>
        <v>217</v>
      </c>
      <c r="J73" s="23">
        <f t="shared" ref="J73:J84" si="1">SUM(G73:H73)</f>
        <v>8</v>
      </c>
      <c r="K73" s="23">
        <f>SUM(I73,J73)</f>
        <v>225</v>
      </c>
      <c r="L73" s="25">
        <f>IF(K73=0,0,ROUND(J73/K73*100,1))</f>
        <v>3.6</v>
      </c>
      <c r="M73" s="59">
        <f>IF(K73=0,0,ROUND(K73/K$85*100,1))</f>
        <v>10.8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183</v>
      </c>
      <c r="F74" s="24">
        <v>28</v>
      </c>
      <c r="G74" s="24">
        <v>11</v>
      </c>
      <c r="H74" s="24">
        <v>2</v>
      </c>
      <c r="I74" s="24">
        <f t="shared" si="0"/>
        <v>211</v>
      </c>
      <c r="J74" s="24">
        <f t="shared" si="1"/>
        <v>13</v>
      </c>
      <c r="K74" s="24">
        <f t="shared" ref="K74:K84" si="2">SUM(I74,J74)</f>
        <v>224</v>
      </c>
      <c r="L74" s="26">
        <f t="shared" ref="L74:L84" si="3">IF(K74=0,0,ROUND(J74/K74*100,1))</f>
        <v>5.8</v>
      </c>
      <c r="M74" s="60">
        <f t="shared" ref="M74:M84" si="4">IF(K74=0,0,ROUND(K74/K$85*100,1))</f>
        <v>10.7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119</v>
      </c>
      <c r="F75" s="24">
        <v>28</v>
      </c>
      <c r="G75" s="24">
        <v>13</v>
      </c>
      <c r="H75" s="24">
        <v>1</v>
      </c>
      <c r="I75" s="24">
        <f t="shared" si="0"/>
        <v>147</v>
      </c>
      <c r="J75" s="24">
        <f t="shared" si="1"/>
        <v>14</v>
      </c>
      <c r="K75" s="24">
        <f t="shared" si="2"/>
        <v>161</v>
      </c>
      <c r="L75" s="26">
        <f t="shared" si="3"/>
        <v>8.6999999999999993</v>
      </c>
      <c r="M75" s="60">
        <f t="shared" si="4"/>
        <v>7.7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104</v>
      </c>
      <c r="F76" s="24">
        <v>26</v>
      </c>
      <c r="G76" s="24">
        <v>5</v>
      </c>
      <c r="H76" s="24">
        <v>0</v>
      </c>
      <c r="I76" s="24">
        <f t="shared" si="0"/>
        <v>130</v>
      </c>
      <c r="J76" s="24">
        <f t="shared" si="1"/>
        <v>5</v>
      </c>
      <c r="K76" s="24">
        <f t="shared" si="2"/>
        <v>135</v>
      </c>
      <c r="L76" s="26">
        <f t="shared" si="3"/>
        <v>3.7</v>
      </c>
      <c r="M76" s="60">
        <f t="shared" si="4"/>
        <v>6.5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94</v>
      </c>
      <c r="F77" s="24">
        <v>33</v>
      </c>
      <c r="G77" s="24">
        <v>4</v>
      </c>
      <c r="H77" s="24">
        <v>0</v>
      </c>
      <c r="I77" s="24">
        <f t="shared" si="0"/>
        <v>127</v>
      </c>
      <c r="J77" s="24">
        <f t="shared" si="1"/>
        <v>4</v>
      </c>
      <c r="K77" s="24">
        <f t="shared" si="2"/>
        <v>131</v>
      </c>
      <c r="L77" s="26">
        <f t="shared" si="3"/>
        <v>3.1</v>
      </c>
      <c r="M77" s="60">
        <f t="shared" si="4"/>
        <v>6.3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100</v>
      </c>
      <c r="F78" s="24">
        <v>32</v>
      </c>
      <c r="G78" s="24">
        <v>8</v>
      </c>
      <c r="H78" s="24">
        <v>1</v>
      </c>
      <c r="I78" s="24">
        <f t="shared" si="0"/>
        <v>132</v>
      </c>
      <c r="J78" s="24">
        <f t="shared" si="1"/>
        <v>9</v>
      </c>
      <c r="K78" s="24">
        <f t="shared" si="2"/>
        <v>141</v>
      </c>
      <c r="L78" s="26">
        <f t="shared" si="3"/>
        <v>6.4</v>
      </c>
      <c r="M78" s="60">
        <f t="shared" si="4"/>
        <v>6.8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108</v>
      </c>
      <c r="F79" s="24">
        <v>34</v>
      </c>
      <c r="G79" s="24">
        <v>15</v>
      </c>
      <c r="H79" s="24">
        <v>0</v>
      </c>
      <c r="I79" s="24">
        <f t="shared" si="0"/>
        <v>142</v>
      </c>
      <c r="J79" s="24">
        <f t="shared" si="1"/>
        <v>15</v>
      </c>
      <c r="K79" s="24">
        <f t="shared" si="2"/>
        <v>157</v>
      </c>
      <c r="L79" s="26">
        <f t="shared" si="3"/>
        <v>9.6</v>
      </c>
      <c r="M79" s="60">
        <f t="shared" si="4"/>
        <v>7.5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119</v>
      </c>
      <c r="F80" s="24">
        <v>34</v>
      </c>
      <c r="G80" s="24">
        <v>7</v>
      </c>
      <c r="H80" s="24">
        <v>1</v>
      </c>
      <c r="I80" s="24">
        <f t="shared" si="0"/>
        <v>153</v>
      </c>
      <c r="J80" s="24">
        <f t="shared" si="1"/>
        <v>8</v>
      </c>
      <c r="K80" s="24">
        <f t="shared" si="2"/>
        <v>161</v>
      </c>
      <c r="L80" s="26">
        <f t="shared" si="3"/>
        <v>5</v>
      </c>
      <c r="M80" s="60">
        <f t="shared" si="4"/>
        <v>7.7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131</v>
      </c>
      <c r="F81" s="24">
        <v>42</v>
      </c>
      <c r="G81" s="24">
        <v>5</v>
      </c>
      <c r="H81" s="24">
        <v>0</v>
      </c>
      <c r="I81" s="24">
        <f t="shared" si="0"/>
        <v>173</v>
      </c>
      <c r="J81" s="24">
        <f t="shared" si="1"/>
        <v>5</v>
      </c>
      <c r="K81" s="24">
        <f t="shared" si="2"/>
        <v>178</v>
      </c>
      <c r="L81" s="26">
        <f t="shared" si="3"/>
        <v>2.8</v>
      </c>
      <c r="M81" s="60">
        <f t="shared" si="4"/>
        <v>8.5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134</v>
      </c>
      <c r="F82" s="24">
        <v>42</v>
      </c>
      <c r="G82" s="24">
        <v>5</v>
      </c>
      <c r="H82" s="24">
        <v>0</v>
      </c>
      <c r="I82" s="24">
        <f t="shared" si="0"/>
        <v>176</v>
      </c>
      <c r="J82" s="24">
        <f t="shared" si="1"/>
        <v>5</v>
      </c>
      <c r="K82" s="24">
        <f t="shared" si="2"/>
        <v>181</v>
      </c>
      <c r="L82" s="26">
        <f t="shared" si="3"/>
        <v>2.8</v>
      </c>
      <c r="M82" s="60">
        <f t="shared" si="4"/>
        <v>8.6999999999999993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158</v>
      </c>
      <c r="F83" s="24">
        <v>33</v>
      </c>
      <c r="G83" s="24">
        <v>9</v>
      </c>
      <c r="H83" s="24">
        <v>0</v>
      </c>
      <c r="I83" s="24">
        <f t="shared" si="0"/>
        <v>191</v>
      </c>
      <c r="J83" s="24">
        <f t="shared" si="1"/>
        <v>9</v>
      </c>
      <c r="K83" s="24">
        <f t="shared" si="2"/>
        <v>200</v>
      </c>
      <c r="L83" s="26">
        <f t="shared" si="3"/>
        <v>4.5</v>
      </c>
      <c r="M83" s="60">
        <f t="shared" si="4"/>
        <v>9.6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157</v>
      </c>
      <c r="F84" s="24">
        <v>31</v>
      </c>
      <c r="G84" s="24">
        <v>3</v>
      </c>
      <c r="H84" s="24">
        <v>0</v>
      </c>
      <c r="I84" s="24">
        <f t="shared" si="0"/>
        <v>188</v>
      </c>
      <c r="J84" s="24">
        <f t="shared" si="1"/>
        <v>3</v>
      </c>
      <c r="K84" s="24">
        <f t="shared" si="2"/>
        <v>191</v>
      </c>
      <c r="L84" s="26">
        <f t="shared" si="3"/>
        <v>1.6</v>
      </c>
      <c r="M84" s="60">
        <f t="shared" si="4"/>
        <v>9.1999999999999993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1601</v>
      </c>
      <c r="F85" s="5">
        <f t="shared" si="5"/>
        <v>386</v>
      </c>
      <c r="G85" s="5">
        <f t="shared" si="5"/>
        <v>92</v>
      </c>
      <c r="H85" s="5">
        <f t="shared" si="5"/>
        <v>6</v>
      </c>
      <c r="I85" s="5">
        <f t="shared" si="5"/>
        <v>1987</v>
      </c>
      <c r="J85" s="5">
        <f t="shared" si="5"/>
        <v>98</v>
      </c>
      <c r="K85" s="5">
        <f t="shared" si="5"/>
        <v>2085</v>
      </c>
      <c r="L85" s="51">
        <f>IF(K85=0,0,ROUND(J85/K85*100,1))</f>
        <v>4.7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45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356"/>
      <c r="V87" s="356"/>
      <c r="W87" s="356"/>
      <c r="X87" s="356"/>
      <c r="Y87" s="356"/>
      <c r="Z87" s="356"/>
      <c r="AA87" s="356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147</v>
      </c>
      <c r="F89" s="23">
        <v>19</v>
      </c>
      <c r="G89" s="23">
        <v>14</v>
      </c>
      <c r="H89" s="23">
        <v>12</v>
      </c>
      <c r="I89" s="23">
        <f t="shared" ref="I89:I100" si="6">SUM(E89:F89)</f>
        <v>166</v>
      </c>
      <c r="J89" s="23">
        <f t="shared" ref="J89:J100" si="7">SUM(G89:H89)</f>
        <v>26</v>
      </c>
      <c r="K89" s="23">
        <f>SUM(I89,J89)</f>
        <v>192</v>
      </c>
      <c r="L89" s="25">
        <f>IF(K89=0,0,ROUND(J89/K89*100,1))</f>
        <v>13.5</v>
      </c>
      <c r="M89" s="59">
        <f>IF(K89=0,0,ROUND(K89/K$101*100,1))</f>
        <v>5.7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138</v>
      </c>
      <c r="F90" s="24">
        <v>17</v>
      </c>
      <c r="G90" s="24">
        <v>32</v>
      </c>
      <c r="H90" s="24">
        <v>18</v>
      </c>
      <c r="I90" s="24">
        <f t="shared" si="6"/>
        <v>155</v>
      </c>
      <c r="J90" s="24">
        <f t="shared" si="7"/>
        <v>50</v>
      </c>
      <c r="K90" s="24">
        <f t="shared" ref="K90:K100" si="8">SUM(I90,J90)</f>
        <v>205</v>
      </c>
      <c r="L90" s="26">
        <f t="shared" ref="L90:L101" si="9">IF(K90=0,0,ROUND(J90/K90*100,1))</f>
        <v>24.4</v>
      </c>
      <c r="M90" s="60">
        <f t="shared" ref="M90:M101" si="10">IF(K90=0,0,ROUND(K90/K$101*100,1))</f>
        <v>6.1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150</v>
      </c>
      <c r="F91" s="24">
        <v>24</v>
      </c>
      <c r="G91" s="24">
        <v>18</v>
      </c>
      <c r="H91" s="24">
        <v>12</v>
      </c>
      <c r="I91" s="24">
        <f t="shared" si="6"/>
        <v>174</v>
      </c>
      <c r="J91" s="24">
        <f t="shared" si="7"/>
        <v>30</v>
      </c>
      <c r="K91" s="24">
        <f t="shared" si="8"/>
        <v>204</v>
      </c>
      <c r="L91" s="26">
        <f t="shared" si="9"/>
        <v>14.7</v>
      </c>
      <c r="M91" s="60">
        <f t="shared" si="10"/>
        <v>6.1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136</v>
      </c>
      <c r="F92" s="24">
        <v>24</v>
      </c>
      <c r="G92" s="24">
        <v>24</v>
      </c>
      <c r="H92" s="24">
        <v>10</v>
      </c>
      <c r="I92" s="24">
        <f t="shared" si="6"/>
        <v>160</v>
      </c>
      <c r="J92" s="24">
        <f t="shared" si="7"/>
        <v>34</v>
      </c>
      <c r="K92" s="24">
        <f t="shared" si="8"/>
        <v>194</v>
      </c>
      <c r="L92" s="26">
        <f t="shared" si="9"/>
        <v>17.5</v>
      </c>
      <c r="M92" s="60">
        <f t="shared" si="10"/>
        <v>5.8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214</v>
      </c>
      <c r="F93" s="24">
        <v>32</v>
      </c>
      <c r="G93" s="24">
        <v>16</v>
      </c>
      <c r="H93" s="24">
        <v>6</v>
      </c>
      <c r="I93" s="24">
        <f t="shared" si="6"/>
        <v>246</v>
      </c>
      <c r="J93" s="24">
        <f t="shared" si="7"/>
        <v>22</v>
      </c>
      <c r="K93" s="24">
        <f t="shared" si="8"/>
        <v>268</v>
      </c>
      <c r="L93" s="26">
        <f t="shared" si="9"/>
        <v>8.1999999999999993</v>
      </c>
      <c r="M93" s="60">
        <f t="shared" si="10"/>
        <v>8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215</v>
      </c>
      <c r="F94" s="24">
        <v>32</v>
      </c>
      <c r="G94" s="24">
        <v>6</v>
      </c>
      <c r="H94" s="24">
        <v>10</v>
      </c>
      <c r="I94" s="24">
        <f t="shared" si="6"/>
        <v>247</v>
      </c>
      <c r="J94" s="24">
        <f t="shared" si="7"/>
        <v>16</v>
      </c>
      <c r="K94" s="24">
        <f t="shared" si="8"/>
        <v>263</v>
      </c>
      <c r="L94" s="26">
        <f t="shared" si="9"/>
        <v>6.1</v>
      </c>
      <c r="M94" s="60">
        <f t="shared" si="10"/>
        <v>7.8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227</v>
      </c>
      <c r="F95" s="24">
        <v>36</v>
      </c>
      <c r="G95" s="24">
        <v>18</v>
      </c>
      <c r="H95" s="24">
        <v>9</v>
      </c>
      <c r="I95" s="24">
        <f t="shared" si="6"/>
        <v>263</v>
      </c>
      <c r="J95" s="24">
        <f t="shared" si="7"/>
        <v>27</v>
      </c>
      <c r="K95" s="24">
        <f t="shared" si="8"/>
        <v>290</v>
      </c>
      <c r="L95" s="26">
        <f t="shared" si="9"/>
        <v>9.3000000000000007</v>
      </c>
      <c r="M95" s="60">
        <f t="shared" si="10"/>
        <v>8.6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232</v>
      </c>
      <c r="F96" s="24">
        <v>29</v>
      </c>
      <c r="G96" s="24">
        <v>21</v>
      </c>
      <c r="H96" s="24">
        <v>11</v>
      </c>
      <c r="I96" s="24">
        <f t="shared" si="6"/>
        <v>261</v>
      </c>
      <c r="J96" s="24">
        <f t="shared" si="7"/>
        <v>32</v>
      </c>
      <c r="K96" s="24">
        <f t="shared" si="8"/>
        <v>293</v>
      </c>
      <c r="L96" s="26">
        <f t="shared" si="9"/>
        <v>10.9</v>
      </c>
      <c r="M96" s="60">
        <f t="shared" si="10"/>
        <v>8.6999999999999993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251</v>
      </c>
      <c r="F97" s="24">
        <v>35</v>
      </c>
      <c r="G97" s="24">
        <v>12</v>
      </c>
      <c r="H97" s="24">
        <v>9</v>
      </c>
      <c r="I97" s="24">
        <f t="shared" si="6"/>
        <v>286</v>
      </c>
      <c r="J97" s="24">
        <f t="shared" si="7"/>
        <v>21</v>
      </c>
      <c r="K97" s="24">
        <f t="shared" si="8"/>
        <v>307</v>
      </c>
      <c r="L97" s="26">
        <f t="shared" si="9"/>
        <v>6.8</v>
      </c>
      <c r="M97" s="60">
        <f t="shared" si="10"/>
        <v>9.1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272</v>
      </c>
      <c r="F98" s="24">
        <v>35</v>
      </c>
      <c r="G98" s="24">
        <v>18</v>
      </c>
      <c r="H98" s="24">
        <v>10</v>
      </c>
      <c r="I98" s="24">
        <f t="shared" si="6"/>
        <v>307</v>
      </c>
      <c r="J98" s="24">
        <f t="shared" si="7"/>
        <v>28</v>
      </c>
      <c r="K98" s="24">
        <f t="shared" si="8"/>
        <v>335</v>
      </c>
      <c r="L98" s="26">
        <f t="shared" si="9"/>
        <v>8.4</v>
      </c>
      <c r="M98" s="60">
        <f t="shared" si="10"/>
        <v>10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340</v>
      </c>
      <c r="F99" s="24">
        <v>38</v>
      </c>
      <c r="G99" s="24">
        <v>18</v>
      </c>
      <c r="H99" s="24">
        <v>7</v>
      </c>
      <c r="I99" s="24">
        <f t="shared" si="6"/>
        <v>378</v>
      </c>
      <c r="J99" s="24">
        <f t="shared" si="7"/>
        <v>25</v>
      </c>
      <c r="K99" s="24">
        <f t="shared" si="8"/>
        <v>403</v>
      </c>
      <c r="L99" s="26">
        <f t="shared" si="9"/>
        <v>6.2</v>
      </c>
      <c r="M99" s="60">
        <f t="shared" si="10"/>
        <v>12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355</v>
      </c>
      <c r="F100" s="24">
        <v>36</v>
      </c>
      <c r="G100" s="24">
        <v>9</v>
      </c>
      <c r="H100" s="24">
        <v>12</v>
      </c>
      <c r="I100" s="24">
        <f t="shared" si="6"/>
        <v>391</v>
      </c>
      <c r="J100" s="24">
        <f t="shared" si="7"/>
        <v>21</v>
      </c>
      <c r="K100" s="24">
        <f t="shared" si="8"/>
        <v>412</v>
      </c>
      <c r="L100" s="26">
        <f t="shared" si="9"/>
        <v>5.0999999999999996</v>
      </c>
      <c r="M100" s="60">
        <f t="shared" si="10"/>
        <v>12.2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2677</v>
      </c>
      <c r="F101" s="5">
        <f t="shared" si="11"/>
        <v>357</v>
      </c>
      <c r="G101" s="5">
        <f t="shared" si="11"/>
        <v>206</v>
      </c>
      <c r="H101" s="5">
        <f t="shared" si="11"/>
        <v>126</v>
      </c>
      <c r="I101" s="5">
        <f t="shared" si="11"/>
        <v>3034</v>
      </c>
      <c r="J101" s="5">
        <f t="shared" si="11"/>
        <v>332</v>
      </c>
      <c r="K101" s="5">
        <f t="shared" si="11"/>
        <v>3366</v>
      </c>
      <c r="L101" s="51">
        <f t="shared" si="9"/>
        <v>9.9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47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356"/>
      <c r="V103" s="356"/>
      <c r="W103" s="356"/>
      <c r="X103" s="356"/>
      <c r="Y103" s="356"/>
      <c r="Z103" s="356"/>
      <c r="AA103" s="356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290</v>
      </c>
      <c r="F105" s="23">
        <v>21</v>
      </c>
      <c r="G105" s="23">
        <v>22</v>
      </c>
      <c r="H105" s="23">
        <v>13</v>
      </c>
      <c r="I105" s="23">
        <f t="shared" ref="I105:I116" si="12">SUM(E105:F105)</f>
        <v>311</v>
      </c>
      <c r="J105" s="23">
        <f t="shared" ref="J105:J116" si="13">SUM(G105:H105)</f>
        <v>35</v>
      </c>
      <c r="K105" s="23">
        <f>SUM(I105,J105)</f>
        <v>346</v>
      </c>
      <c r="L105" s="25">
        <f t="shared" ref="L105:L117" si="14">IF(K105=0,0,ROUND(J105/K105*100,1))</f>
        <v>10.1</v>
      </c>
      <c r="M105" s="59">
        <f>IF(K105=0,0,ROUND(K105/K$117*100,1))</f>
        <v>9.4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326</v>
      </c>
      <c r="F106" s="24">
        <v>46</v>
      </c>
      <c r="G106" s="24">
        <v>18</v>
      </c>
      <c r="H106" s="24">
        <v>14</v>
      </c>
      <c r="I106" s="24">
        <f t="shared" si="12"/>
        <v>372</v>
      </c>
      <c r="J106" s="24">
        <f t="shared" si="13"/>
        <v>32</v>
      </c>
      <c r="K106" s="24">
        <f t="shared" ref="K106:K116" si="15">SUM(I106,J106)</f>
        <v>404</v>
      </c>
      <c r="L106" s="26">
        <f t="shared" si="14"/>
        <v>7.9</v>
      </c>
      <c r="M106" s="60">
        <f t="shared" ref="M106:M117" si="16">IF(K106=0,0,ROUND(K106/K$117*100,1))</f>
        <v>11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291</v>
      </c>
      <c r="F107" s="24">
        <v>43</v>
      </c>
      <c r="G107" s="24">
        <v>23</v>
      </c>
      <c r="H107" s="24">
        <v>8</v>
      </c>
      <c r="I107" s="24">
        <f t="shared" si="12"/>
        <v>334</v>
      </c>
      <c r="J107" s="24">
        <f t="shared" si="13"/>
        <v>31</v>
      </c>
      <c r="K107" s="24">
        <f t="shared" si="15"/>
        <v>365</v>
      </c>
      <c r="L107" s="26">
        <f t="shared" si="14"/>
        <v>8.5</v>
      </c>
      <c r="M107" s="60">
        <f t="shared" si="16"/>
        <v>9.9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270</v>
      </c>
      <c r="F108" s="24">
        <v>40</v>
      </c>
      <c r="G108" s="24">
        <v>23</v>
      </c>
      <c r="H108" s="24">
        <v>8</v>
      </c>
      <c r="I108" s="24">
        <f t="shared" si="12"/>
        <v>310</v>
      </c>
      <c r="J108" s="24">
        <f t="shared" si="13"/>
        <v>31</v>
      </c>
      <c r="K108" s="24">
        <f t="shared" si="15"/>
        <v>341</v>
      </c>
      <c r="L108" s="26">
        <f t="shared" si="14"/>
        <v>9.1</v>
      </c>
      <c r="M108" s="60">
        <f t="shared" si="16"/>
        <v>9.3000000000000007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257</v>
      </c>
      <c r="F109" s="24">
        <v>38</v>
      </c>
      <c r="G109" s="24">
        <v>11</v>
      </c>
      <c r="H109" s="24">
        <v>9</v>
      </c>
      <c r="I109" s="24">
        <f t="shared" si="12"/>
        <v>295</v>
      </c>
      <c r="J109" s="24">
        <f t="shared" si="13"/>
        <v>20</v>
      </c>
      <c r="K109" s="24">
        <f t="shared" si="15"/>
        <v>315</v>
      </c>
      <c r="L109" s="26">
        <f t="shared" si="14"/>
        <v>6.3</v>
      </c>
      <c r="M109" s="60">
        <f t="shared" si="16"/>
        <v>8.6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213</v>
      </c>
      <c r="F110" s="24">
        <v>35</v>
      </c>
      <c r="G110" s="24">
        <v>21</v>
      </c>
      <c r="H110" s="24">
        <v>8</v>
      </c>
      <c r="I110" s="24">
        <f t="shared" si="12"/>
        <v>248</v>
      </c>
      <c r="J110" s="24">
        <f t="shared" si="13"/>
        <v>29</v>
      </c>
      <c r="K110" s="24">
        <f t="shared" si="15"/>
        <v>277</v>
      </c>
      <c r="L110" s="26">
        <f t="shared" si="14"/>
        <v>10.5</v>
      </c>
      <c r="M110" s="60">
        <f t="shared" si="16"/>
        <v>7.5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206</v>
      </c>
      <c r="F111" s="24">
        <v>38</v>
      </c>
      <c r="G111" s="24">
        <v>10</v>
      </c>
      <c r="H111" s="24">
        <v>8</v>
      </c>
      <c r="I111" s="24">
        <f t="shared" si="12"/>
        <v>244</v>
      </c>
      <c r="J111" s="24">
        <f t="shared" si="13"/>
        <v>18</v>
      </c>
      <c r="K111" s="24">
        <f t="shared" si="15"/>
        <v>262</v>
      </c>
      <c r="L111" s="26">
        <f t="shared" si="14"/>
        <v>6.9</v>
      </c>
      <c r="M111" s="60">
        <f t="shared" si="16"/>
        <v>7.1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220</v>
      </c>
      <c r="F112" s="24">
        <v>30</v>
      </c>
      <c r="G112" s="24">
        <v>8</v>
      </c>
      <c r="H112" s="24">
        <v>10</v>
      </c>
      <c r="I112" s="24">
        <f t="shared" si="12"/>
        <v>250</v>
      </c>
      <c r="J112" s="24">
        <f t="shared" si="13"/>
        <v>18</v>
      </c>
      <c r="K112" s="24">
        <f t="shared" si="15"/>
        <v>268</v>
      </c>
      <c r="L112" s="26">
        <f t="shared" si="14"/>
        <v>6.7</v>
      </c>
      <c r="M112" s="60">
        <f t="shared" si="16"/>
        <v>7.3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227</v>
      </c>
      <c r="F113" s="24">
        <v>35</v>
      </c>
      <c r="G113" s="24">
        <v>8</v>
      </c>
      <c r="H113" s="24">
        <v>10</v>
      </c>
      <c r="I113" s="24">
        <f t="shared" si="12"/>
        <v>262</v>
      </c>
      <c r="J113" s="24">
        <f t="shared" si="13"/>
        <v>18</v>
      </c>
      <c r="K113" s="24">
        <f t="shared" si="15"/>
        <v>280</v>
      </c>
      <c r="L113" s="26">
        <f t="shared" si="14"/>
        <v>6.4</v>
      </c>
      <c r="M113" s="60">
        <f t="shared" si="16"/>
        <v>7.6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255</v>
      </c>
      <c r="F114" s="24">
        <v>24</v>
      </c>
      <c r="G114" s="24">
        <v>9</v>
      </c>
      <c r="H114" s="24">
        <v>11</v>
      </c>
      <c r="I114" s="24">
        <f t="shared" si="12"/>
        <v>279</v>
      </c>
      <c r="J114" s="24">
        <f t="shared" si="13"/>
        <v>20</v>
      </c>
      <c r="K114" s="24">
        <f t="shared" si="15"/>
        <v>299</v>
      </c>
      <c r="L114" s="26">
        <f t="shared" si="14"/>
        <v>6.7</v>
      </c>
      <c r="M114" s="60">
        <f t="shared" si="16"/>
        <v>8.1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236</v>
      </c>
      <c r="F115" s="24">
        <v>34</v>
      </c>
      <c r="G115" s="24">
        <v>6</v>
      </c>
      <c r="H115" s="24">
        <v>12</v>
      </c>
      <c r="I115" s="24">
        <f t="shared" si="12"/>
        <v>270</v>
      </c>
      <c r="J115" s="24">
        <f t="shared" si="13"/>
        <v>18</v>
      </c>
      <c r="K115" s="24">
        <f t="shared" si="15"/>
        <v>288</v>
      </c>
      <c r="L115" s="26">
        <f t="shared" si="14"/>
        <v>6.3</v>
      </c>
      <c r="M115" s="60">
        <f t="shared" si="16"/>
        <v>7.8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197</v>
      </c>
      <c r="F116" s="24">
        <v>23</v>
      </c>
      <c r="G116" s="24">
        <v>6</v>
      </c>
      <c r="H116" s="24">
        <v>9</v>
      </c>
      <c r="I116" s="24">
        <f t="shared" si="12"/>
        <v>220</v>
      </c>
      <c r="J116" s="24">
        <f t="shared" si="13"/>
        <v>15</v>
      </c>
      <c r="K116" s="24">
        <f t="shared" si="15"/>
        <v>235</v>
      </c>
      <c r="L116" s="26">
        <f t="shared" si="14"/>
        <v>6.4</v>
      </c>
      <c r="M116" s="60">
        <f t="shared" si="16"/>
        <v>6.4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2988</v>
      </c>
      <c r="F117" s="5">
        <f t="shared" si="17"/>
        <v>407</v>
      </c>
      <c r="G117" s="5">
        <f t="shared" si="17"/>
        <v>165</v>
      </c>
      <c r="H117" s="5">
        <f t="shared" si="17"/>
        <v>120</v>
      </c>
      <c r="I117" s="5">
        <f t="shared" si="17"/>
        <v>3395</v>
      </c>
      <c r="J117" s="5">
        <f t="shared" si="17"/>
        <v>285</v>
      </c>
      <c r="K117" s="5">
        <f t="shared" si="17"/>
        <v>3680</v>
      </c>
      <c r="L117" s="51">
        <f t="shared" si="14"/>
        <v>7.7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48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356"/>
      <c r="V119" s="356"/>
      <c r="W119" s="356"/>
      <c r="X119" s="356"/>
      <c r="Y119" s="356"/>
      <c r="Z119" s="356"/>
      <c r="AA119" s="356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437</v>
      </c>
      <c r="F121" s="23">
        <v>40</v>
      </c>
      <c r="G121" s="23">
        <v>36</v>
      </c>
      <c r="H121" s="23">
        <v>25</v>
      </c>
      <c r="I121" s="23">
        <f t="shared" ref="I121:I132" si="18">SUM(E121:F121)</f>
        <v>477</v>
      </c>
      <c r="J121" s="23">
        <f t="shared" ref="J121:J132" si="19">SUM(G121:H121)</f>
        <v>61</v>
      </c>
      <c r="K121" s="23">
        <f>SUM(I121,J121)</f>
        <v>538</v>
      </c>
      <c r="L121" s="25">
        <f t="shared" ref="L121:L133" si="20">IF(K121=0,0,ROUND(J121/K121*100,1))</f>
        <v>11.3</v>
      </c>
      <c r="M121" s="59">
        <f>IF(K121=0,0,ROUND(K121/K$133*100,1))</f>
        <v>7.6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464</v>
      </c>
      <c r="F122" s="24">
        <v>63</v>
      </c>
      <c r="G122" s="24">
        <v>50</v>
      </c>
      <c r="H122" s="24">
        <v>32</v>
      </c>
      <c r="I122" s="24">
        <f t="shared" si="18"/>
        <v>527</v>
      </c>
      <c r="J122" s="24">
        <f t="shared" si="19"/>
        <v>82</v>
      </c>
      <c r="K122" s="24">
        <f t="shared" ref="K122:K132" si="21">SUM(I122,J122)</f>
        <v>609</v>
      </c>
      <c r="L122" s="26">
        <f t="shared" si="20"/>
        <v>13.5</v>
      </c>
      <c r="M122" s="60">
        <f t="shared" ref="M122:M133" si="22">IF(K122=0,0,ROUND(K122/K$133*100,1))</f>
        <v>8.6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441</v>
      </c>
      <c r="F123" s="24">
        <v>67</v>
      </c>
      <c r="G123" s="24">
        <v>41</v>
      </c>
      <c r="H123" s="24">
        <v>20</v>
      </c>
      <c r="I123" s="24">
        <f t="shared" si="18"/>
        <v>508</v>
      </c>
      <c r="J123" s="24">
        <f t="shared" si="19"/>
        <v>61</v>
      </c>
      <c r="K123" s="24">
        <f t="shared" si="21"/>
        <v>569</v>
      </c>
      <c r="L123" s="26">
        <f t="shared" si="20"/>
        <v>10.7</v>
      </c>
      <c r="M123" s="60">
        <f t="shared" si="22"/>
        <v>8.1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406</v>
      </c>
      <c r="F124" s="24">
        <v>64</v>
      </c>
      <c r="G124" s="24">
        <v>47</v>
      </c>
      <c r="H124" s="24">
        <v>18</v>
      </c>
      <c r="I124" s="24">
        <f t="shared" si="18"/>
        <v>470</v>
      </c>
      <c r="J124" s="24">
        <f t="shared" si="19"/>
        <v>65</v>
      </c>
      <c r="K124" s="24">
        <f t="shared" si="21"/>
        <v>535</v>
      </c>
      <c r="L124" s="26">
        <f t="shared" si="20"/>
        <v>12.1</v>
      </c>
      <c r="M124" s="60">
        <f t="shared" si="22"/>
        <v>7.6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471</v>
      </c>
      <c r="F125" s="24">
        <v>70</v>
      </c>
      <c r="G125" s="24">
        <v>27</v>
      </c>
      <c r="H125" s="24">
        <v>15</v>
      </c>
      <c r="I125" s="24">
        <f t="shared" si="18"/>
        <v>541</v>
      </c>
      <c r="J125" s="24">
        <f t="shared" si="19"/>
        <v>42</v>
      </c>
      <c r="K125" s="24">
        <f t="shared" si="21"/>
        <v>583</v>
      </c>
      <c r="L125" s="26">
        <f t="shared" si="20"/>
        <v>7.2</v>
      </c>
      <c r="M125" s="60">
        <f t="shared" si="22"/>
        <v>8.3000000000000007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428</v>
      </c>
      <c r="F126" s="24">
        <v>67</v>
      </c>
      <c r="G126" s="24">
        <v>27</v>
      </c>
      <c r="H126" s="24">
        <v>18</v>
      </c>
      <c r="I126" s="24">
        <f t="shared" si="18"/>
        <v>495</v>
      </c>
      <c r="J126" s="24">
        <f t="shared" si="19"/>
        <v>45</v>
      </c>
      <c r="K126" s="24">
        <f t="shared" si="21"/>
        <v>540</v>
      </c>
      <c r="L126" s="26">
        <f t="shared" si="20"/>
        <v>8.3000000000000007</v>
      </c>
      <c r="M126" s="60">
        <f t="shared" si="22"/>
        <v>7.7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433</v>
      </c>
      <c r="F127" s="24">
        <v>74</v>
      </c>
      <c r="G127" s="24">
        <v>28</v>
      </c>
      <c r="H127" s="24">
        <v>17</v>
      </c>
      <c r="I127" s="24">
        <f t="shared" si="18"/>
        <v>507</v>
      </c>
      <c r="J127" s="24">
        <f t="shared" si="19"/>
        <v>45</v>
      </c>
      <c r="K127" s="24">
        <f t="shared" si="21"/>
        <v>552</v>
      </c>
      <c r="L127" s="26">
        <f t="shared" si="20"/>
        <v>8.1999999999999993</v>
      </c>
      <c r="M127" s="60">
        <f t="shared" si="22"/>
        <v>7.8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452</v>
      </c>
      <c r="F128" s="24">
        <v>59</v>
      </c>
      <c r="G128" s="24">
        <v>29</v>
      </c>
      <c r="H128" s="24">
        <v>21</v>
      </c>
      <c r="I128" s="24">
        <f t="shared" si="18"/>
        <v>511</v>
      </c>
      <c r="J128" s="24">
        <f t="shared" si="19"/>
        <v>50</v>
      </c>
      <c r="K128" s="24">
        <f t="shared" si="21"/>
        <v>561</v>
      </c>
      <c r="L128" s="26">
        <f t="shared" si="20"/>
        <v>8.9</v>
      </c>
      <c r="M128" s="60">
        <f t="shared" si="22"/>
        <v>8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478</v>
      </c>
      <c r="F129" s="24">
        <v>70</v>
      </c>
      <c r="G129" s="24">
        <v>20</v>
      </c>
      <c r="H129" s="24">
        <v>19</v>
      </c>
      <c r="I129" s="24">
        <f t="shared" si="18"/>
        <v>548</v>
      </c>
      <c r="J129" s="24">
        <f t="shared" si="19"/>
        <v>39</v>
      </c>
      <c r="K129" s="24">
        <f t="shared" si="21"/>
        <v>587</v>
      </c>
      <c r="L129" s="26">
        <f t="shared" si="20"/>
        <v>6.6</v>
      </c>
      <c r="M129" s="60">
        <f t="shared" si="22"/>
        <v>8.3000000000000007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527</v>
      </c>
      <c r="F130" s="24">
        <v>59</v>
      </c>
      <c r="G130" s="24">
        <v>27</v>
      </c>
      <c r="H130" s="24">
        <v>21</v>
      </c>
      <c r="I130" s="24">
        <f t="shared" si="18"/>
        <v>586</v>
      </c>
      <c r="J130" s="24">
        <f t="shared" si="19"/>
        <v>48</v>
      </c>
      <c r="K130" s="24">
        <f t="shared" si="21"/>
        <v>634</v>
      </c>
      <c r="L130" s="26">
        <f t="shared" si="20"/>
        <v>7.6</v>
      </c>
      <c r="M130" s="60">
        <f t="shared" si="22"/>
        <v>9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576</v>
      </c>
      <c r="F131" s="24">
        <v>72</v>
      </c>
      <c r="G131" s="24">
        <v>24</v>
      </c>
      <c r="H131" s="24">
        <v>19</v>
      </c>
      <c r="I131" s="24">
        <f t="shared" si="18"/>
        <v>648</v>
      </c>
      <c r="J131" s="24">
        <f t="shared" si="19"/>
        <v>43</v>
      </c>
      <c r="K131" s="24">
        <f t="shared" si="21"/>
        <v>691</v>
      </c>
      <c r="L131" s="26">
        <f t="shared" si="20"/>
        <v>6.2</v>
      </c>
      <c r="M131" s="60">
        <f t="shared" si="22"/>
        <v>9.8000000000000007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552</v>
      </c>
      <c r="F132" s="24">
        <v>59</v>
      </c>
      <c r="G132" s="24">
        <v>15</v>
      </c>
      <c r="H132" s="24">
        <v>21</v>
      </c>
      <c r="I132" s="24">
        <f t="shared" si="18"/>
        <v>611</v>
      </c>
      <c r="J132" s="24">
        <f t="shared" si="19"/>
        <v>36</v>
      </c>
      <c r="K132" s="24">
        <f t="shared" si="21"/>
        <v>647</v>
      </c>
      <c r="L132" s="26">
        <f t="shared" si="20"/>
        <v>5.6</v>
      </c>
      <c r="M132" s="60">
        <f t="shared" si="22"/>
        <v>9.1999999999999993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5665</v>
      </c>
      <c r="F133" s="5">
        <f t="shared" si="23"/>
        <v>764</v>
      </c>
      <c r="G133" s="5">
        <f t="shared" si="23"/>
        <v>371</v>
      </c>
      <c r="H133" s="5">
        <f t="shared" si="23"/>
        <v>246</v>
      </c>
      <c r="I133" s="5">
        <f t="shared" si="23"/>
        <v>6429</v>
      </c>
      <c r="J133" s="5">
        <f t="shared" si="23"/>
        <v>617</v>
      </c>
      <c r="K133" s="5">
        <f t="shared" si="23"/>
        <v>7046</v>
      </c>
      <c r="L133" s="51">
        <f t="shared" si="20"/>
        <v>8.8000000000000007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357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357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357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357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357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357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357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357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357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I18" s="62" t="s">
        <v>9</v>
      </c>
      <c r="N18" s="37"/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358" t="str">
        <f>E71</f>
        <v>交差点計(1+2+3+4+5+6+7+8+9+10+11+12)</v>
      </c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  <c r="O43" s="358"/>
      <c r="P43" s="358"/>
      <c r="Q43" s="358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358"/>
      <c r="C69" s="358"/>
      <c r="D69" s="358"/>
      <c r="E69" s="358"/>
      <c r="F69" s="358"/>
      <c r="G69" s="358"/>
      <c r="H69" s="358"/>
      <c r="I69" s="358"/>
      <c r="J69" s="358"/>
      <c r="K69" s="358"/>
      <c r="L69" s="358"/>
      <c r="M69" s="358"/>
      <c r="N69" s="358"/>
      <c r="O69" s="358"/>
      <c r="P69" s="358"/>
      <c r="Q69" s="358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46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356"/>
      <c r="V71" s="356"/>
      <c r="W71" s="356"/>
      <c r="X71" s="356"/>
      <c r="Y71" s="356"/>
      <c r="Z71" s="356"/>
      <c r="AA71" s="356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773</v>
      </c>
      <c r="F73" s="23">
        <v>80</v>
      </c>
      <c r="G73" s="23">
        <v>47</v>
      </c>
      <c r="H73" s="23">
        <v>25</v>
      </c>
      <c r="I73" s="23">
        <f t="shared" ref="I73:I84" si="0">SUM(E73:F73)</f>
        <v>853</v>
      </c>
      <c r="J73" s="23">
        <f t="shared" ref="J73:J84" si="1">SUM(G73:H73)</f>
        <v>72</v>
      </c>
      <c r="K73" s="23">
        <f>SUM(I73,J73)</f>
        <v>925</v>
      </c>
      <c r="L73" s="25">
        <f>IF(K73=0,0,ROUND(J73/K73*100,1))</f>
        <v>7.8</v>
      </c>
      <c r="M73" s="59">
        <f>IF(K73=0,0,ROUND(K73/K$85*100,1))</f>
        <v>8.1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784</v>
      </c>
      <c r="F74" s="24">
        <v>142</v>
      </c>
      <c r="G74" s="24">
        <v>72</v>
      </c>
      <c r="H74" s="24">
        <v>32</v>
      </c>
      <c r="I74" s="24">
        <f t="shared" si="0"/>
        <v>926</v>
      </c>
      <c r="J74" s="24">
        <f t="shared" si="1"/>
        <v>104</v>
      </c>
      <c r="K74" s="24">
        <f t="shared" ref="K74:K84" si="2">SUM(I74,J74)</f>
        <v>1030</v>
      </c>
      <c r="L74" s="26">
        <f t="shared" ref="L74:L84" si="3">IF(K74=0,0,ROUND(J74/K74*100,1))</f>
        <v>10.1</v>
      </c>
      <c r="M74" s="60">
        <f t="shared" ref="M74:M84" si="4">IF(K74=0,0,ROUND(K74/K$85*100,1))</f>
        <v>9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687</v>
      </c>
      <c r="F75" s="24">
        <v>130</v>
      </c>
      <c r="G75" s="24">
        <v>65</v>
      </c>
      <c r="H75" s="24">
        <v>21</v>
      </c>
      <c r="I75" s="24">
        <f t="shared" si="0"/>
        <v>817</v>
      </c>
      <c r="J75" s="24">
        <f t="shared" si="1"/>
        <v>86</v>
      </c>
      <c r="K75" s="24">
        <f t="shared" si="2"/>
        <v>903</v>
      </c>
      <c r="L75" s="26">
        <f t="shared" si="3"/>
        <v>9.5</v>
      </c>
      <c r="M75" s="60">
        <f t="shared" si="4"/>
        <v>7.9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626</v>
      </c>
      <c r="F76" s="24">
        <v>120</v>
      </c>
      <c r="G76" s="24">
        <v>62</v>
      </c>
      <c r="H76" s="24">
        <v>18</v>
      </c>
      <c r="I76" s="24">
        <f t="shared" si="0"/>
        <v>746</v>
      </c>
      <c r="J76" s="24">
        <f t="shared" si="1"/>
        <v>80</v>
      </c>
      <c r="K76" s="24">
        <f t="shared" si="2"/>
        <v>826</v>
      </c>
      <c r="L76" s="26">
        <f t="shared" si="3"/>
        <v>9.6999999999999993</v>
      </c>
      <c r="M76" s="60">
        <f t="shared" si="4"/>
        <v>7.2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689</v>
      </c>
      <c r="F77" s="24">
        <v>154</v>
      </c>
      <c r="G77" s="24">
        <v>43</v>
      </c>
      <c r="H77" s="24">
        <v>15</v>
      </c>
      <c r="I77" s="24">
        <f t="shared" si="0"/>
        <v>843</v>
      </c>
      <c r="J77" s="24">
        <f t="shared" si="1"/>
        <v>58</v>
      </c>
      <c r="K77" s="24">
        <f t="shared" si="2"/>
        <v>901</v>
      </c>
      <c r="L77" s="26">
        <f t="shared" si="3"/>
        <v>6.4</v>
      </c>
      <c r="M77" s="60">
        <f t="shared" si="4"/>
        <v>7.9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684</v>
      </c>
      <c r="F78" s="24">
        <v>136</v>
      </c>
      <c r="G78" s="24">
        <v>43</v>
      </c>
      <c r="H78" s="24">
        <v>19</v>
      </c>
      <c r="I78" s="24">
        <f t="shared" si="0"/>
        <v>820</v>
      </c>
      <c r="J78" s="24">
        <f t="shared" si="1"/>
        <v>62</v>
      </c>
      <c r="K78" s="24">
        <f t="shared" si="2"/>
        <v>882</v>
      </c>
      <c r="L78" s="26">
        <f t="shared" si="3"/>
        <v>7</v>
      </c>
      <c r="M78" s="60">
        <f t="shared" si="4"/>
        <v>7.7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679</v>
      </c>
      <c r="F79" s="24">
        <v>140</v>
      </c>
      <c r="G79" s="24">
        <v>51</v>
      </c>
      <c r="H79" s="24">
        <v>17</v>
      </c>
      <c r="I79" s="24">
        <f t="shared" si="0"/>
        <v>819</v>
      </c>
      <c r="J79" s="24">
        <f t="shared" si="1"/>
        <v>68</v>
      </c>
      <c r="K79" s="24">
        <f t="shared" si="2"/>
        <v>887</v>
      </c>
      <c r="L79" s="26">
        <f t="shared" si="3"/>
        <v>7.7</v>
      </c>
      <c r="M79" s="60">
        <f t="shared" si="4"/>
        <v>7.7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703</v>
      </c>
      <c r="F80" s="24">
        <v>139</v>
      </c>
      <c r="G80" s="24">
        <v>43</v>
      </c>
      <c r="H80" s="24">
        <v>21</v>
      </c>
      <c r="I80" s="24">
        <f t="shared" si="0"/>
        <v>842</v>
      </c>
      <c r="J80" s="24">
        <f t="shared" si="1"/>
        <v>64</v>
      </c>
      <c r="K80" s="24">
        <f t="shared" si="2"/>
        <v>906</v>
      </c>
      <c r="L80" s="26">
        <f t="shared" si="3"/>
        <v>7.1</v>
      </c>
      <c r="M80" s="60">
        <f t="shared" si="4"/>
        <v>7.9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750</v>
      </c>
      <c r="F81" s="24">
        <v>150</v>
      </c>
      <c r="G81" s="24">
        <v>39</v>
      </c>
      <c r="H81" s="24">
        <v>19</v>
      </c>
      <c r="I81" s="24">
        <f t="shared" si="0"/>
        <v>900</v>
      </c>
      <c r="J81" s="24">
        <f t="shared" si="1"/>
        <v>58</v>
      </c>
      <c r="K81" s="24">
        <f t="shared" si="2"/>
        <v>958</v>
      </c>
      <c r="L81" s="26">
        <f t="shared" si="3"/>
        <v>6.1</v>
      </c>
      <c r="M81" s="60">
        <f t="shared" si="4"/>
        <v>8.4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819</v>
      </c>
      <c r="F82" s="24">
        <v>163</v>
      </c>
      <c r="G82" s="24">
        <v>45</v>
      </c>
      <c r="H82" s="24">
        <v>22</v>
      </c>
      <c r="I82" s="24">
        <f t="shared" si="0"/>
        <v>982</v>
      </c>
      <c r="J82" s="24">
        <f t="shared" si="1"/>
        <v>67</v>
      </c>
      <c r="K82" s="24">
        <f t="shared" si="2"/>
        <v>1049</v>
      </c>
      <c r="L82" s="26">
        <f t="shared" si="3"/>
        <v>6.4</v>
      </c>
      <c r="M82" s="60">
        <f t="shared" si="4"/>
        <v>9.1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936</v>
      </c>
      <c r="F83" s="24">
        <v>147</v>
      </c>
      <c r="G83" s="24">
        <v>42</v>
      </c>
      <c r="H83" s="24">
        <v>19</v>
      </c>
      <c r="I83" s="24">
        <f t="shared" si="0"/>
        <v>1083</v>
      </c>
      <c r="J83" s="24">
        <f t="shared" si="1"/>
        <v>61</v>
      </c>
      <c r="K83" s="24">
        <f t="shared" si="2"/>
        <v>1144</v>
      </c>
      <c r="L83" s="26">
        <f t="shared" si="3"/>
        <v>5.3</v>
      </c>
      <c r="M83" s="60">
        <f t="shared" si="4"/>
        <v>10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890</v>
      </c>
      <c r="F84" s="24">
        <v>126</v>
      </c>
      <c r="G84" s="24">
        <v>22</v>
      </c>
      <c r="H84" s="24">
        <v>21</v>
      </c>
      <c r="I84" s="24">
        <f t="shared" si="0"/>
        <v>1016</v>
      </c>
      <c r="J84" s="24">
        <f t="shared" si="1"/>
        <v>43</v>
      </c>
      <c r="K84" s="24">
        <f t="shared" si="2"/>
        <v>1059</v>
      </c>
      <c r="L84" s="26">
        <f t="shared" si="3"/>
        <v>4.0999999999999996</v>
      </c>
      <c r="M84" s="60">
        <f t="shared" si="4"/>
        <v>9.1999999999999993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9020</v>
      </c>
      <c r="F85" s="5">
        <f t="shared" si="5"/>
        <v>1627</v>
      </c>
      <c r="G85" s="5">
        <f t="shared" si="5"/>
        <v>574</v>
      </c>
      <c r="H85" s="5">
        <f t="shared" si="5"/>
        <v>249</v>
      </c>
      <c r="I85" s="5">
        <f t="shared" si="5"/>
        <v>10647</v>
      </c>
      <c r="J85" s="5">
        <f t="shared" si="5"/>
        <v>823</v>
      </c>
      <c r="K85" s="5">
        <f t="shared" si="5"/>
        <v>11470</v>
      </c>
      <c r="L85" s="51">
        <f>IF(K85=0,0,ROUND(J85/K85*100,1))</f>
        <v>7.2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/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356"/>
      <c r="V87" s="356"/>
      <c r="W87" s="356"/>
      <c r="X87" s="356"/>
      <c r="Y87" s="356"/>
      <c r="Z87" s="356"/>
      <c r="AA87" s="356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/>
      <c r="F89" s="23"/>
      <c r="G89" s="23"/>
      <c r="H89" s="23"/>
      <c r="I89" s="23">
        <f t="shared" ref="I89:I100" si="6">SUM(E89:F89)</f>
        <v>0</v>
      </c>
      <c r="J89" s="23">
        <f t="shared" ref="J89:J100" si="7">SUM(G89:H89)</f>
        <v>0</v>
      </c>
      <c r="K89" s="23">
        <f>SUM(I89,J89)</f>
        <v>0</v>
      </c>
      <c r="L89" s="25">
        <f>IF(K89=0,0,ROUND(J89/K89*100,1))</f>
        <v>0</v>
      </c>
      <c r="M89" s="59">
        <f>IF(K89=0,0,ROUND(K89/K$101*100,1))</f>
        <v>0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/>
      <c r="F90" s="24"/>
      <c r="G90" s="24"/>
      <c r="H90" s="24"/>
      <c r="I90" s="24">
        <f t="shared" si="6"/>
        <v>0</v>
      </c>
      <c r="J90" s="24">
        <f t="shared" si="7"/>
        <v>0</v>
      </c>
      <c r="K90" s="24">
        <f t="shared" ref="K90:K100" si="8">SUM(I90,J90)</f>
        <v>0</v>
      </c>
      <c r="L90" s="26">
        <f t="shared" ref="L90:L101" si="9">IF(K90=0,0,ROUND(J90/K90*100,1))</f>
        <v>0</v>
      </c>
      <c r="M90" s="60">
        <f t="shared" ref="M90:M101" si="10">IF(K90=0,0,ROUND(K90/K$101*100,1))</f>
        <v>0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/>
      <c r="F91" s="24"/>
      <c r="G91" s="24"/>
      <c r="H91" s="24"/>
      <c r="I91" s="24">
        <f t="shared" si="6"/>
        <v>0</v>
      </c>
      <c r="J91" s="24">
        <f t="shared" si="7"/>
        <v>0</v>
      </c>
      <c r="K91" s="24">
        <f t="shared" si="8"/>
        <v>0</v>
      </c>
      <c r="L91" s="26">
        <f t="shared" si="9"/>
        <v>0</v>
      </c>
      <c r="M91" s="60">
        <f t="shared" si="10"/>
        <v>0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/>
      <c r="F92" s="24"/>
      <c r="G92" s="24"/>
      <c r="H92" s="24"/>
      <c r="I92" s="24">
        <f t="shared" si="6"/>
        <v>0</v>
      </c>
      <c r="J92" s="24">
        <f t="shared" si="7"/>
        <v>0</v>
      </c>
      <c r="K92" s="24">
        <f t="shared" si="8"/>
        <v>0</v>
      </c>
      <c r="L92" s="26">
        <f t="shared" si="9"/>
        <v>0</v>
      </c>
      <c r="M92" s="60">
        <f t="shared" si="10"/>
        <v>0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/>
      <c r="F93" s="24"/>
      <c r="G93" s="24"/>
      <c r="H93" s="24"/>
      <c r="I93" s="24">
        <f t="shared" si="6"/>
        <v>0</v>
      </c>
      <c r="J93" s="24">
        <f t="shared" si="7"/>
        <v>0</v>
      </c>
      <c r="K93" s="24">
        <f t="shared" si="8"/>
        <v>0</v>
      </c>
      <c r="L93" s="26">
        <f t="shared" si="9"/>
        <v>0</v>
      </c>
      <c r="M93" s="60">
        <f t="shared" si="10"/>
        <v>0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/>
      <c r="F94" s="24"/>
      <c r="G94" s="24"/>
      <c r="H94" s="24"/>
      <c r="I94" s="24">
        <f t="shared" si="6"/>
        <v>0</v>
      </c>
      <c r="J94" s="24">
        <f t="shared" si="7"/>
        <v>0</v>
      </c>
      <c r="K94" s="24">
        <f t="shared" si="8"/>
        <v>0</v>
      </c>
      <c r="L94" s="26">
        <f t="shared" si="9"/>
        <v>0</v>
      </c>
      <c r="M94" s="60">
        <f t="shared" si="10"/>
        <v>0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/>
      <c r="F95" s="24"/>
      <c r="G95" s="24"/>
      <c r="H95" s="24"/>
      <c r="I95" s="24">
        <f t="shared" si="6"/>
        <v>0</v>
      </c>
      <c r="J95" s="24">
        <f t="shared" si="7"/>
        <v>0</v>
      </c>
      <c r="K95" s="24">
        <f t="shared" si="8"/>
        <v>0</v>
      </c>
      <c r="L95" s="26">
        <f t="shared" si="9"/>
        <v>0</v>
      </c>
      <c r="M95" s="60">
        <f t="shared" si="10"/>
        <v>0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/>
      <c r="F96" s="24"/>
      <c r="G96" s="24"/>
      <c r="H96" s="24"/>
      <c r="I96" s="24">
        <f t="shared" si="6"/>
        <v>0</v>
      </c>
      <c r="J96" s="24">
        <f t="shared" si="7"/>
        <v>0</v>
      </c>
      <c r="K96" s="24">
        <f t="shared" si="8"/>
        <v>0</v>
      </c>
      <c r="L96" s="26">
        <f t="shared" si="9"/>
        <v>0</v>
      </c>
      <c r="M96" s="60">
        <f t="shared" si="10"/>
        <v>0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/>
      <c r="F97" s="24"/>
      <c r="G97" s="24"/>
      <c r="H97" s="24"/>
      <c r="I97" s="24">
        <f t="shared" si="6"/>
        <v>0</v>
      </c>
      <c r="J97" s="24">
        <f t="shared" si="7"/>
        <v>0</v>
      </c>
      <c r="K97" s="24">
        <f t="shared" si="8"/>
        <v>0</v>
      </c>
      <c r="L97" s="26">
        <f t="shared" si="9"/>
        <v>0</v>
      </c>
      <c r="M97" s="60">
        <f t="shared" si="10"/>
        <v>0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/>
      <c r="F98" s="24"/>
      <c r="G98" s="24"/>
      <c r="H98" s="24"/>
      <c r="I98" s="24">
        <f t="shared" si="6"/>
        <v>0</v>
      </c>
      <c r="J98" s="24">
        <f t="shared" si="7"/>
        <v>0</v>
      </c>
      <c r="K98" s="24">
        <f t="shared" si="8"/>
        <v>0</v>
      </c>
      <c r="L98" s="26">
        <f t="shared" si="9"/>
        <v>0</v>
      </c>
      <c r="M98" s="60">
        <f t="shared" si="10"/>
        <v>0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/>
      <c r="F99" s="24"/>
      <c r="G99" s="24"/>
      <c r="H99" s="24"/>
      <c r="I99" s="24">
        <f t="shared" si="6"/>
        <v>0</v>
      </c>
      <c r="J99" s="24">
        <f t="shared" si="7"/>
        <v>0</v>
      </c>
      <c r="K99" s="24">
        <f t="shared" si="8"/>
        <v>0</v>
      </c>
      <c r="L99" s="26">
        <f t="shared" si="9"/>
        <v>0</v>
      </c>
      <c r="M99" s="60">
        <f t="shared" si="10"/>
        <v>0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/>
      <c r="F100" s="24"/>
      <c r="G100" s="24"/>
      <c r="H100" s="24"/>
      <c r="I100" s="24">
        <f t="shared" si="6"/>
        <v>0</v>
      </c>
      <c r="J100" s="24">
        <f t="shared" si="7"/>
        <v>0</v>
      </c>
      <c r="K100" s="24">
        <f t="shared" si="8"/>
        <v>0</v>
      </c>
      <c r="L100" s="26">
        <f t="shared" si="9"/>
        <v>0</v>
      </c>
      <c r="M100" s="60">
        <f t="shared" si="10"/>
        <v>0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0</v>
      </c>
      <c r="F101" s="5">
        <f t="shared" si="11"/>
        <v>0</v>
      </c>
      <c r="G101" s="5">
        <f t="shared" si="11"/>
        <v>0</v>
      </c>
      <c r="H101" s="5">
        <f t="shared" si="11"/>
        <v>0</v>
      </c>
      <c r="I101" s="5">
        <f t="shared" si="11"/>
        <v>0</v>
      </c>
      <c r="J101" s="5">
        <f t="shared" si="11"/>
        <v>0</v>
      </c>
      <c r="K101" s="5">
        <f t="shared" si="11"/>
        <v>0</v>
      </c>
      <c r="L101" s="51">
        <f t="shared" si="9"/>
        <v>0</v>
      </c>
      <c r="M101" s="61">
        <f t="shared" si="10"/>
        <v>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/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356"/>
      <c r="V103" s="356"/>
      <c r="W103" s="356"/>
      <c r="X103" s="356"/>
      <c r="Y103" s="356"/>
      <c r="Z103" s="356"/>
      <c r="AA103" s="356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/>
      <c r="F105" s="23"/>
      <c r="G105" s="23"/>
      <c r="H105" s="23"/>
      <c r="I105" s="23">
        <f t="shared" ref="I105:I116" si="12">SUM(E105:F105)</f>
        <v>0</v>
      </c>
      <c r="J105" s="23">
        <f t="shared" ref="J105:J116" si="13">SUM(G105:H105)</f>
        <v>0</v>
      </c>
      <c r="K105" s="23">
        <f>SUM(I105,J105)</f>
        <v>0</v>
      </c>
      <c r="L105" s="25">
        <f t="shared" ref="L105:L117" si="14">IF(K105=0,0,ROUND(J105/K105*100,1))</f>
        <v>0</v>
      </c>
      <c r="M105" s="59">
        <f>IF(K105=0,0,ROUND(K105/K$117*100,1))</f>
        <v>0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/>
      <c r="F106" s="24"/>
      <c r="G106" s="24"/>
      <c r="H106" s="24"/>
      <c r="I106" s="24">
        <f t="shared" si="12"/>
        <v>0</v>
      </c>
      <c r="J106" s="24">
        <f t="shared" si="13"/>
        <v>0</v>
      </c>
      <c r="K106" s="24">
        <f t="shared" ref="K106:K116" si="15">SUM(I106,J106)</f>
        <v>0</v>
      </c>
      <c r="L106" s="26">
        <f t="shared" si="14"/>
        <v>0</v>
      </c>
      <c r="M106" s="60">
        <f t="shared" ref="M106:M117" si="16">IF(K106=0,0,ROUND(K106/K$117*100,1))</f>
        <v>0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/>
      <c r="F107" s="24"/>
      <c r="G107" s="24"/>
      <c r="H107" s="24"/>
      <c r="I107" s="24">
        <f t="shared" si="12"/>
        <v>0</v>
      </c>
      <c r="J107" s="24">
        <f t="shared" si="13"/>
        <v>0</v>
      </c>
      <c r="K107" s="24">
        <f t="shared" si="15"/>
        <v>0</v>
      </c>
      <c r="L107" s="26">
        <f t="shared" si="14"/>
        <v>0</v>
      </c>
      <c r="M107" s="60">
        <f t="shared" si="16"/>
        <v>0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/>
      <c r="F108" s="24"/>
      <c r="G108" s="24"/>
      <c r="H108" s="24"/>
      <c r="I108" s="24">
        <f t="shared" si="12"/>
        <v>0</v>
      </c>
      <c r="J108" s="24">
        <f t="shared" si="13"/>
        <v>0</v>
      </c>
      <c r="K108" s="24">
        <f t="shared" si="15"/>
        <v>0</v>
      </c>
      <c r="L108" s="26">
        <f t="shared" si="14"/>
        <v>0</v>
      </c>
      <c r="M108" s="60">
        <f t="shared" si="16"/>
        <v>0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/>
      <c r="F109" s="24"/>
      <c r="G109" s="24"/>
      <c r="H109" s="24"/>
      <c r="I109" s="24">
        <f t="shared" si="12"/>
        <v>0</v>
      </c>
      <c r="J109" s="24">
        <f t="shared" si="13"/>
        <v>0</v>
      </c>
      <c r="K109" s="24">
        <f t="shared" si="15"/>
        <v>0</v>
      </c>
      <c r="L109" s="26">
        <f t="shared" si="14"/>
        <v>0</v>
      </c>
      <c r="M109" s="60">
        <f t="shared" si="16"/>
        <v>0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/>
      <c r="F110" s="24"/>
      <c r="G110" s="24"/>
      <c r="H110" s="24"/>
      <c r="I110" s="24">
        <f t="shared" si="12"/>
        <v>0</v>
      </c>
      <c r="J110" s="24">
        <f t="shared" si="13"/>
        <v>0</v>
      </c>
      <c r="K110" s="24">
        <f t="shared" si="15"/>
        <v>0</v>
      </c>
      <c r="L110" s="26">
        <f t="shared" si="14"/>
        <v>0</v>
      </c>
      <c r="M110" s="60">
        <f t="shared" si="16"/>
        <v>0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/>
      <c r="F111" s="24"/>
      <c r="G111" s="24"/>
      <c r="H111" s="24"/>
      <c r="I111" s="24">
        <f t="shared" si="12"/>
        <v>0</v>
      </c>
      <c r="J111" s="24">
        <f t="shared" si="13"/>
        <v>0</v>
      </c>
      <c r="K111" s="24">
        <f t="shared" si="15"/>
        <v>0</v>
      </c>
      <c r="L111" s="26">
        <f t="shared" si="14"/>
        <v>0</v>
      </c>
      <c r="M111" s="60">
        <f t="shared" si="16"/>
        <v>0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/>
      <c r="F112" s="24"/>
      <c r="G112" s="24"/>
      <c r="H112" s="24"/>
      <c r="I112" s="24">
        <f t="shared" si="12"/>
        <v>0</v>
      </c>
      <c r="J112" s="24">
        <f t="shared" si="13"/>
        <v>0</v>
      </c>
      <c r="K112" s="24">
        <f t="shared" si="15"/>
        <v>0</v>
      </c>
      <c r="L112" s="26">
        <f t="shared" si="14"/>
        <v>0</v>
      </c>
      <c r="M112" s="60">
        <f t="shared" si="16"/>
        <v>0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/>
      <c r="F113" s="24"/>
      <c r="G113" s="24"/>
      <c r="H113" s="24"/>
      <c r="I113" s="24">
        <f t="shared" si="12"/>
        <v>0</v>
      </c>
      <c r="J113" s="24">
        <f t="shared" si="13"/>
        <v>0</v>
      </c>
      <c r="K113" s="24">
        <f t="shared" si="15"/>
        <v>0</v>
      </c>
      <c r="L113" s="26">
        <f t="shared" si="14"/>
        <v>0</v>
      </c>
      <c r="M113" s="60">
        <f t="shared" si="16"/>
        <v>0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/>
      <c r="F114" s="24"/>
      <c r="G114" s="24"/>
      <c r="H114" s="24"/>
      <c r="I114" s="24">
        <f t="shared" si="12"/>
        <v>0</v>
      </c>
      <c r="J114" s="24">
        <f t="shared" si="13"/>
        <v>0</v>
      </c>
      <c r="K114" s="24">
        <f t="shared" si="15"/>
        <v>0</v>
      </c>
      <c r="L114" s="26">
        <f t="shared" si="14"/>
        <v>0</v>
      </c>
      <c r="M114" s="60">
        <f t="shared" si="16"/>
        <v>0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/>
      <c r="F115" s="24"/>
      <c r="G115" s="24"/>
      <c r="H115" s="24"/>
      <c r="I115" s="24">
        <f t="shared" si="12"/>
        <v>0</v>
      </c>
      <c r="J115" s="24">
        <f t="shared" si="13"/>
        <v>0</v>
      </c>
      <c r="K115" s="24">
        <f t="shared" si="15"/>
        <v>0</v>
      </c>
      <c r="L115" s="26">
        <f t="shared" si="14"/>
        <v>0</v>
      </c>
      <c r="M115" s="60">
        <f t="shared" si="16"/>
        <v>0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/>
      <c r="F116" s="24"/>
      <c r="G116" s="24"/>
      <c r="H116" s="24"/>
      <c r="I116" s="24">
        <f t="shared" si="12"/>
        <v>0</v>
      </c>
      <c r="J116" s="24">
        <f t="shared" si="13"/>
        <v>0</v>
      </c>
      <c r="K116" s="24">
        <f t="shared" si="15"/>
        <v>0</v>
      </c>
      <c r="L116" s="26">
        <f t="shared" si="14"/>
        <v>0</v>
      </c>
      <c r="M116" s="60">
        <f t="shared" si="16"/>
        <v>0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0</v>
      </c>
      <c r="F117" s="5">
        <f t="shared" si="17"/>
        <v>0</v>
      </c>
      <c r="G117" s="5">
        <f t="shared" si="17"/>
        <v>0</v>
      </c>
      <c r="H117" s="5">
        <f t="shared" si="17"/>
        <v>0</v>
      </c>
      <c r="I117" s="5">
        <f t="shared" si="17"/>
        <v>0</v>
      </c>
      <c r="J117" s="5">
        <f t="shared" si="17"/>
        <v>0</v>
      </c>
      <c r="K117" s="5">
        <f t="shared" si="17"/>
        <v>0</v>
      </c>
      <c r="L117" s="51">
        <f t="shared" si="14"/>
        <v>0</v>
      </c>
      <c r="M117" s="61">
        <f t="shared" si="16"/>
        <v>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/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356"/>
      <c r="V119" s="356"/>
      <c r="W119" s="356"/>
      <c r="X119" s="356"/>
      <c r="Y119" s="356"/>
      <c r="Z119" s="356"/>
      <c r="AA119" s="356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/>
      <c r="F121" s="23"/>
      <c r="G121" s="23"/>
      <c r="H121" s="23"/>
      <c r="I121" s="23">
        <f t="shared" ref="I121:I132" si="18">SUM(E121:F121)</f>
        <v>0</v>
      </c>
      <c r="J121" s="23">
        <f t="shared" ref="J121:J132" si="19">SUM(G121:H121)</f>
        <v>0</v>
      </c>
      <c r="K121" s="23">
        <f>SUM(I121,J121)</f>
        <v>0</v>
      </c>
      <c r="L121" s="25">
        <f t="shared" ref="L121:L133" si="20">IF(K121=0,0,ROUND(J121/K121*100,1))</f>
        <v>0</v>
      </c>
      <c r="M121" s="59">
        <f>IF(K121=0,0,ROUND(K121/K$133*100,1))</f>
        <v>0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/>
      <c r="F122" s="24"/>
      <c r="G122" s="24"/>
      <c r="H122" s="24"/>
      <c r="I122" s="24">
        <f t="shared" si="18"/>
        <v>0</v>
      </c>
      <c r="J122" s="24">
        <f t="shared" si="19"/>
        <v>0</v>
      </c>
      <c r="K122" s="24">
        <f t="shared" ref="K122:K132" si="21">SUM(I122,J122)</f>
        <v>0</v>
      </c>
      <c r="L122" s="26">
        <f t="shared" si="20"/>
        <v>0</v>
      </c>
      <c r="M122" s="60">
        <f t="shared" ref="M122:M133" si="22">IF(K122=0,0,ROUND(K122/K$133*100,1))</f>
        <v>0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/>
      <c r="F123" s="24"/>
      <c r="G123" s="24"/>
      <c r="H123" s="24"/>
      <c r="I123" s="24">
        <f t="shared" si="18"/>
        <v>0</v>
      </c>
      <c r="J123" s="24">
        <f t="shared" si="19"/>
        <v>0</v>
      </c>
      <c r="K123" s="24">
        <f t="shared" si="21"/>
        <v>0</v>
      </c>
      <c r="L123" s="26">
        <f t="shared" si="20"/>
        <v>0</v>
      </c>
      <c r="M123" s="60">
        <f t="shared" si="22"/>
        <v>0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/>
      <c r="F124" s="24"/>
      <c r="G124" s="24"/>
      <c r="H124" s="24"/>
      <c r="I124" s="24">
        <f t="shared" si="18"/>
        <v>0</v>
      </c>
      <c r="J124" s="24">
        <f t="shared" si="19"/>
        <v>0</v>
      </c>
      <c r="K124" s="24">
        <f t="shared" si="21"/>
        <v>0</v>
      </c>
      <c r="L124" s="26">
        <f t="shared" si="20"/>
        <v>0</v>
      </c>
      <c r="M124" s="60">
        <f t="shared" si="22"/>
        <v>0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/>
      <c r="F125" s="24"/>
      <c r="G125" s="24"/>
      <c r="H125" s="24"/>
      <c r="I125" s="24">
        <f t="shared" si="18"/>
        <v>0</v>
      </c>
      <c r="J125" s="24">
        <f t="shared" si="19"/>
        <v>0</v>
      </c>
      <c r="K125" s="24">
        <f t="shared" si="21"/>
        <v>0</v>
      </c>
      <c r="L125" s="26">
        <f t="shared" si="20"/>
        <v>0</v>
      </c>
      <c r="M125" s="60">
        <f t="shared" si="22"/>
        <v>0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/>
      <c r="F126" s="24"/>
      <c r="G126" s="24"/>
      <c r="H126" s="24"/>
      <c r="I126" s="24">
        <f t="shared" si="18"/>
        <v>0</v>
      </c>
      <c r="J126" s="24">
        <f t="shared" si="19"/>
        <v>0</v>
      </c>
      <c r="K126" s="24">
        <f t="shared" si="21"/>
        <v>0</v>
      </c>
      <c r="L126" s="26">
        <f t="shared" si="20"/>
        <v>0</v>
      </c>
      <c r="M126" s="60">
        <f t="shared" si="22"/>
        <v>0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/>
      <c r="F127" s="24"/>
      <c r="G127" s="24"/>
      <c r="H127" s="24"/>
      <c r="I127" s="24">
        <f t="shared" si="18"/>
        <v>0</v>
      </c>
      <c r="J127" s="24">
        <f t="shared" si="19"/>
        <v>0</v>
      </c>
      <c r="K127" s="24">
        <f t="shared" si="21"/>
        <v>0</v>
      </c>
      <c r="L127" s="26">
        <f t="shared" si="20"/>
        <v>0</v>
      </c>
      <c r="M127" s="60">
        <f t="shared" si="22"/>
        <v>0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/>
      <c r="F128" s="24"/>
      <c r="G128" s="24"/>
      <c r="H128" s="24"/>
      <c r="I128" s="24">
        <f t="shared" si="18"/>
        <v>0</v>
      </c>
      <c r="J128" s="24">
        <f t="shared" si="19"/>
        <v>0</v>
      </c>
      <c r="K128" s="24">
        <f t="shared" si="21"/>
        <v>0</v>
      </c>
      <c r="L128" s="26">
        <f t="shared" si="20"/>
        <v>0</v>
      </c>
      <c r="M128" s="60">
        <f t="shared" si="22"/>
        <v>0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/>
      <c r="F129" s="24"/>
      <c r="G129" s="24"/>
      <c r="H129" s="24"/>
      <c r="I129" s="24">
        <f t="shared" si="18"/>
        <v>0</v>
      </c>
      <c r="J129" s="24">
        <f t="shared" si="19"/>
        <v>0</v>
      </c>
      <c r="K129" s="24">
        <f t="shared" si="21"/>
        <v>0</v>
      </c>
      <c r="L129" s="26">
        <f t="shared" si="20"/>
        <v>0</v>
      </c>
      <c r="M129" s="60">
        <f t="shared" si="22"/>
        <v>0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/>
      <c r="F130" s="24"/>
      <c r="G130" s="24"/>
      <c r="H130" s="24"/>
      <c r="I130" s="24">
        <f t="shared" si="18"/>
        <v>0</v>
      </c>
      <c r="J130" s="24">
        <f t="shared" si="19"/>
        <v>0</v>
      </c>
      <c r="K130" s="24">
        <f t="shared" si="21"/>
        <v>0</v>
      </c>
      <c r="L130" s="26">
        <f t="shared" si="20"/>
        <v>0</v>
      </c>
      <c r="M130" s="60">
        <f t="shared" si="22"/>
        <v>0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/>
      <c r="F131" s="24"/>
      <c r="G131" s="24"/>
      <c r="H131" s="24"/>
      <c r="I131" s="24">
        <f t="shared" si="18"/>
        <v>0</v>
      </c>
      <c r="J131" s="24">
        <f t="shared" si="19"/>
        <v>0</v>
      </c>
      <c r="K131" s="24">
        <f t="shared" si="21"/>
        <v>0</v>
      </c>
      <c r="L131" s="26">
        <f t="shared" si="20"/>
        <v>0</v>
      </c>
      <c r="M131" s="60">
        <f t="shared" si="22"/>
        <v>0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/>
      <c r="F132" s="24"/>
      <c r="G132" s="24"/>
      <c r="H132" s="24"/>
      <c r="I132" s="24">
        <f t="shared" si="18"/>
        <v>0</v>
      </c>
      <c r="J132" s="24">
        <f t="shared" si="19"/>
        <v>0</v>
      </c>
      <c r="K132" s="24">
        <f t="shared" si="21"/>
        <v>0</v>
      </c>
      <c r="L132" s="26">
        <f t="shared" si="20"/>
        <v>0</v>
      </c>
      <c r="M132" s="60">
        <f t="shared" si="22"/>
        <v>0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0</v>
      </c>
      <c r="F133" s="5">
        <f t="shared" si="23"/>
        <v>0</v>
      </c>
      <c r="G133" s="5">
        <f t="shared" si="23"/>
        <v>0</v>
      </c>
      <c r="H133" s="5">
        <f t="shared" si="23"/>
        <v>0</v>
      </c>
      <c r="I133" s="5">
        <f t="shared" si="23"/>
        <v>0</v>
      </c>
      <c r="J133" s="5">
        <f t="shared" si="23"/>
        <v>0</v>
      </c>
      <c r="K133" s="5">
        <f t="shared" si="23"/>
        <v>0</v>
      </c>
      <c r="L133" s="51">
        <f t="shared" si="20"/>
        <v>0</v>
      </c>
      <c r="M133" s="61">
        <f t="shared" si="22"/>
        <v>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/>
  </sheetViews>
  <sheetFormatPr defaultRowHeight="11.25"/>
  <cols>
    <col min="1" max="1" width="3.625" style="145" customWidth="1"/>
    <col min="2" max="2" width="0.875" style="149" customWidth="1"/>
    <col min="3" max="3" width="8.125" style="148" customWidth="1"/>
    <col min="4" max="6" width="6.625" style="145" customWidth="1"/>
    <col min="7" max="10" width="3.25" style="145" customWidth="1"/>
    <col min="11" max="11" width="3.5" style="145" customWidth="1"/>
    <col min="12" max="18" width="5.625" style="145" customWidth="1"/>
    <col min="19" max="19" width="5" style="145" customWidth="1"/>
    <col min="20" max="20" width="1.625" style="145" customWidth="1"/>
    <col min="21" max="21" width="9" style="146"/>
    <col min="22" max="22" width="8.875" style="147" customWidth="1"/>
    <col min="23" max="24" width="4.625" style="147" customWidth="1"/>
    <col min="25" max="26" width="9" style="147"/>
    <col min="27" max="27" width="16.375" style="147" bestFit="1" customWidth="1"/>
    <col min="28" max="35" width="9" style="147"/>
    <col min="36" max="62" width="9" style="146"/>
    <col min="63" max="16384" width="9" style="145"/>
  </cols>
  <sheetData>
    <row r="2" spans="2:39" ht="20.100000000000001" customHeight="1">
      <c r="B2" s="307" t="s">
        <v>279</v>
      </c>
      <c r="C2" s="306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4"/>
    </row>
    <row r="3" spans="2:39" ht="20.100000000000001" customHeight="1">
      <c r="B3" s="166"/>
      <c r="C3" s="296" t="s">
        <v>278</v>
      </c>
      <c r="D3" s="303"/>
      <c r="E3" s="303"/>
      <c r="F3" s="303"/>
      <c r="G3" s="303"/>
      <c r="H3" s="303"/>
      <c r="I3" s="303"/>
      <c r="J3" s="303"/>
      <c r="K3" s="359" t="s">
        <v>277</v>
      </c>
      <c r="L3" s="181"/>
      <c r="M3" s="181"/>
      <c r="N3" s="181"/>
      <c r="O3" s="181"/>
      <c r="P3" s="181"/>
      <c r="Q3" s="181"/>
      <c r="R3" s="181"/>
      <c r="S3" s="181"/>
      <c r="T3" s="158"/>
    </row>
    <row r="4" spans="2:39" ht="30" customHeight="1">
      <c r="B4" s="166"/>
      <c r="C4" s="302" t="s">
        <v>276</v>
      </c>
      <c r="D4" s="301"/>
      <c r="E4" s="301"/>
      <c r="F4" s="301"/>
      <c r="G4" s="301"/>
      <c r="H4" s="301"/>
      <c r="I4" s="301"/>
      <c r="J4" s="301"/>
      <c r="K4" s="360"/>
      <c r="L4" s="181"/>
      <c r="M4" s="181"/>
      <c r="N4" s="181"/>
      <c r="O4" s="181"/>
      <c r="P4" s="181"/>
      <c r="Q4" s="181"/>
      <c r="R4" s="181"/>
      <c r="S4" s="181"/>
      <c r="T4" s="158"/>
    </row>
    <row r="5" spans="2:39" ht="20.100000000000001" customHeight="1">
      <c r="B5" s="295"/>
      <c r="C5" s="300" t="s">
        <v>275</v>
      </c>
      <c r="D5" s="293"/>
      <c r="E5" s="293"/>
      <c r="F5" s="293"/>
      <c r="G5" s="293"/>
      <c r="H5" s="293"/>
      <c r="I5" s="293"/>
      <c r="J5" s="293"/>
      <c r="K5" s="360"/>
      <c r="L5" s="181"/>
      <c r="M5" s="181"/>
      <c r="N5" s="181"/>
      <c r="O5" s="181"/>
      <c r="P5" s="181"/>
      <c r="Q5" s="181"/>
      <c r="R5" s="181"/>
      <c r="S5" s="181"/>
      <c r="T5" s="158"/>
    </row>
    <row r="6" spans="2:39" ht="30" customHeight="1">
      <c r="B6" s="157"/>
      <c r="C6" s="298" t="s">
        <v>274</v>
      </c>
      <c r="D6" s="187"/>
      <c r="E6" s="187"/>
      <c r="F6" s="187"/>
      <c r="G6" s="187"/>
      <c r="H6" s="187"/>
      <c r="I6" s="187"/>
      <c r="J6" s="187"/>
      <c r="K6" s="360"/>
      <c r="L6" s="181"/>
      <c r="M6" s="181"/>
      <c r="N6" s="181"/>
      <c r="O6" s="181"/>
      <c r="P6" s="181"/>
      <c r="Q6" s="181"/>
      <c r="R6" s="181"/>
      <c r="S6" s="181"/>
      <c r="T6" s="158"/>
    </row>
    <row r="7" spans="2:39" ht="20.100000000000001" customHeight="1">
      <c r="B7" s="295"/>
      <c r="C7" s="299" t="s">
        <v>273</v>
      </c>
      <c r="D7" s="293"/>
      <c r="E7" s="293"/>
      <c r="F7" s="293"/>
      <c r="G7" s="293"/>
      <c r="H7" s="293"/>
      <c r="I7" s="293"/>
      <c r="J7" s="293"/>
      <c r="K7" s="360"/>
      <c r="L7" s="181"/>
      <c r="M7" s="181"/>
      <c r="N7" s="181"/>
      <c r="O7" s="181"/>
      <c r="P7" s="181"/>
      <c r="Q7" s="181"/>
      <c r="R7" s="181"/>
      <c r="S7" s="181"/>
      <c r="T7" s="158"/>
    </row>
    <row r="8" spans="2:39" ht="30" customHeight="1">
      <c r="B8" s="157"/>
      <c r="C8" s="298" t="s">
        <v>272</v>
      </c>
      <c r="D8" s="187"/>
      <c r="E8" s="187"/>
      <c r="F8" s="187"/>
      <c r="G8" s="187"/>
      <c r="H8" s="187"/>
      <c r="I8" s="187"/>
      <c r="J8" s="187"/>
      <c r="K8" s="360"/>
      <c r="L8" s="181"/>
      <c r="M8" s="181"/>
      <c r="N8" s="181"/>
      <c r="O8" s="181"/>
      <c r="P8" s="181"/>
      <c r="Q8" s="181"/>
      <c r="R8" s="181"/>
      <c r="S8" s="181"/>
      <c r="T8" s="158"/>
    </row>
    <row r="9" spans="2:39" ht="20.100000000000001" customHeight="1">
      <c r="B9" s="166"/>
      <c r="C9" s="297" t="s">
        <v>271</v>
      </c>
      <c r="D9" s="181"/>
      <c r="E9" s="181"/>
      <c r="F9" s="181"/>
      <c r="G9" s="181"/>
      <c r="H9" s="181"/>
      <c r="I9" s="181"/>
      <c r="J9" s="181"/>
      <c r="K9" s="360"/>
      <c r="L9" s="181"/>
      <c r="M9" s="181"/>
      <c r="N9" s="181"/>
      <c r="O9" s="181"/>
      <c r="P9" s="181"/>
      <c r="Q9" s="181"/>
      <c r="R9" s="181"/>
      <c r="S9" s="181"/>
      <c r="T9" s="158"/>
    </row>
    <row r="10" spans="2:39" ht="30" customHeight="1">
      <c r="B10" s="166"/>
      <c r="C10" s="296"/>
      <c r="D10" s="181"/>
      <c r="E10" s="181"/>
      <c r="F10" s="181"/>
      <c r="G10" s="181"/>
      <c r="H10" s="181"/>
      <c r="I10" s="181"/>
      <c r="J10" s="181"/>
      <c r="K10" s="360"/>
      <c r="L10" s="181"/>
      <c r="M10" s="181"/>
      <c r="N10" s="181"/>
      <c r="O10" s="181"/>
      <c r="P10" s="181"/>
      <c r="Q10" s="181"/>
      <c r="R10" s="181"/>
      <c r="S10" s="181"/>
      <c r="T10" s="158"/>
    </row>
    <row r="11" spans="2:39" ht="12" customHeight="1">
      <c r="B11" s="295"/>
      <c r="C11" s="294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2"/>
      <c r="U11" s="193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3"/>
      <c r="AK11" s="145"/>
      <c r="AL11" s="145"/>
      <c r="AM11" s="145"/>
    </row>
    <row r="12" spans="2:39" ht="12.6" customHeight="1">
      <c r="B12" s="166"/>
      <c r="C12" s="291" t="s">
        <v>112</v>
      </c>
      <c r="D12" s="361" t="s">
        <v>270</v>
      </c>
      <c r="E12" s="362"/>
      <c r="F12" s="362"/>
      <c r="G12" s="362"/>
      <c r="H12" s="362"/>
      <c r="I12" s="362"/>
      <c r="J12" s="363"/>
      <c r="K12" s="290"/>
      <c r="L12" s="289" t="s">
        <v>269</v>
      </c>
      <c r="M12" s="288"/>
      <c r="N12" s="288"/>
      <c r="O12" s="288"/>
      <c r="P12" s="287"/>
      <c r="Q12" s="287"/>
      <c r="R12" s="287"/>
      <c r="S12" s="286"/>
      <c r="T12" s="280" t="s">
        <v>268</v>
      </c>
      <c r="U12" s="147" t="s">
        <v>267</v>
      </c>
      <c r="V12" s="151"/>
      <c r="W12" s="151"/>
      <c r="X12" s="151"/>
      <c r="Y12" s="151"/>
      <c r="Z12" s="151"/>
      <c r="AA12" s="151"/>
      <c r="AB12" s="196"/>
      <c r="AC12" s="196"/>
      <c r="AD12" s="196"/>
      <c r="AE12" s="196"/>
      <c r="AF12" s="196"/>
      <c r="AG12" s="196"/>
      <c r="AH12" s="196"/>
      <c r="AI12" s="196"/>
      <c r="AJ12" s="193"/>
      <c r="AK12" s="145"/>
      <c r="AL12" s="145"/>
      <c r="AM12" s="145"/>
    </row>
    <row r="13" spans="2:39" ht="12.6" customHeight="1">
      <c r="B13" s="166"/>
      <c r="C13" s="285"/>
      <c r="D13" s="284" t="s">
        <v>263</v>
      </c>
      <c r="E13" s="283" t="s">
        <v>266</v>
      </c>
      <c r="F13" s="283" t="s">
        <v>265</v>
      </c>
      <c r="G13" s="364" t="s">
        <v>264</v>
      </c>
      <c r="H13" s="365"/>
      <c r="I13" s="365"/>
      <c r="J13" s="366"/>
      <c r="K13" s="282"/>
      <c r="L13" s="282"/>
      <c r="M13" s="281"/>
      <c r="N13" s="272"/>
      <c r="O13" s="281"/>
      <c r="P13" s="242"/>
      <c r="Q13" s="242"/>
      <c r="R13" s="242"/>
      <c r="S13" s="280"/>
      <c r="T13" s="279"/>
      <c r="V13" s="278" t="s">
        <v>263</v>
      </c>
      <c r="W13" s="277"/>
      <c r="X13" s="277"/>
      <c r="Y13" s="151"/>
      <c r="Z13" s="151"/>
      <c r="AA13" s="151"/>
      <c r="AB13" s="196"/>
      <c r="AC13" s="196"/>
      <c r="AD13" s="196"/>
      <c r="AE13" s="196"/>
      <c r="AF13" s="196"/>
      <c r="AG13" s="196"/>
      <c r="AH13" s="196"/>
      <c r="AI13" s="196"/>
      <c r="AJ13" s="193"/>
      <c r="AK13" s="145"/>
      <c r="AL13" s="145"/>
      <c r="AM13" s="145"/>
    </row>
    <row r="14" spans="2:39" ht="12.6" customHeight="1">
      <c r="B14" s="166"/>
      <c r="C14" s="276" t="s">
        <v>262</v>
      </c>
      <c r="D14" s="274" t="s">
        <v>261</v>
      </c>
      <c r="E14" s="275" t="s">
        <v>260</v>
      </c>
      <c r="F14" s="275" t="s">
        <v>259</v>
      </c>
      <c r="G14" s="367"/>
      <c r="H14" s="368"/>
      <c r="I14" s="368"/>
      <c r="J14" s="369"/>
      <c r="K14" s="273"/>
      <c r="L14" s="273"/>
      <c r="M14" s="272"/>
      <c r="N14" s="272"/>
      <c r="O14" s="272"/>
      <c r="P14" s="271"/>
      <c r="Q14" s="271"/>
      <c r="R14" s="270"/>
      <c r="S14" s="269"/>
      <c r="T14" s="269"/>
      <c r="V14" s="197"/>
      <c r="W14" s="268"/>
      <c r="X14" s="268"/>
      <c r="Y14" s="151"/>
      <c r="Z14" s="151"/>
      <c r="AA14" s="151"/>
      <c r="AB14" s="196"/>
      <c r="AC14" s="196"/>
      <c r="AD14" s="196"/>
      <c r="AE14" s="196"/>
      <c r="AF14" s="196"/>
      <c r="AG14" s="196"/>
      <c r="AH14" s="196"/>
      <c r="AI14" s="267"/>
      <c r="AJ14" s="193"/>
      <c r="AK14" s="145"/>
      <c r="AL14" s="145"/>
      <c r="AM14" s="145"/>
    </row>
    <row r="15" spans="2:39" ht="15" customHeight="1">
      <c r="B15" s="166"/>
      <c r="C15" s="259">
        <v>0.29166666666666802</v>
      </c>
      <c r="D15" s="266">
        <v>100</v>
      </c>
      <c r="E15" s="265">
        <v>0</v>
      </c>
      <c r="F15" s="264">
        <v>2.4305555555555555E-4</v>
      </c>
      <c r="G15" s="255"/>
      <c r="H15" s="263"/>
      <c r="I15" s="263"/>
      <c r="J15" s="262"/>
      <c r="K15" s="253"/>
      <c r="L15" s="241"/>
      <c r="M15" s="240"/>
      <c r="N15" s="240"/>
      <c r="O15" s="239"/>
      <c r="P15" s="201"/>
      <c r="Q15" s="201"/>
      <c r="R15" s="201"/>
      <c r="S15" s="238"/>
      <c r="T15" s="261"/>
      <c r="U15" s="146">
        <v>1.05</v>
      </c>
      <c r="V15" s="198">
        <f t="shared" ref="V15:V46" si="0">D15-E15</f>
        <v>100</v>
      </c>
      <c r="W15" s="197"/>
      <c r="X15" s="197"/>
      <c r="Y15" s="151"/>
      <c r="Z15" s="151"/>
      <c r="AA15" s="151"/>
      <c r="AB15" s="196"/>
      <c r="AC15" s="195"/>
      <c r="AD15" s="194"/>
      <c r="AE15" s="194"/>
      <c r="AF15" s="194"/>
      <c r="AG15" s="194"/>
      <c r="AH15" s="194"/>
      <c r="AI15" s="194"/>
      <c r="AJ15" s="193"/>
      <c r="AK15" s="145"/>
      <c r="AL15" s="145"/>
      <c r="AM15" s="145"/>
    </row>
    <row r="16" spans="2:39" ht="15" customHeight="1">
      <c r="B16" s="166"/>
      <c r="C16" s="216">
        <v>0.29861111111111199</v>
      </c>
      <c r="D16" s="215">
        <v>20</v>
      </c>
      <c r="E16" s="214">
        <v>0</v>
      </c>
      <c r="F16" s="213">
        <v>1.0416666666666667E-4</v>
      </c>
      <c r="G16" s="249"/>
      <c r="H16" s="249"/>
      <c r="I16" s="249"/>
      <c r="J16" s="211"/>
      <c r="K16" s="260"/>
      <c r="L16" s="204"/>
      <c r="M16" s="203"/>
      <c r="N16" s="203"/>
      <c r="O16" s="202"/>
      <c r="P16" s="201"/>
      <c r="Q16" s="201"/>
      <c r="R16" s="201"/>
      <c r="S16" s="200"/>
      <c r="T16" s="199"/>
      <c r="U16" s="146">
        <v>2.16</v>
      </c>
      <c r="V16" s="198">
        <f t="shared" si="0"/>
        <v>20</v>
      </c>
      <c r="W16" s="197"/>
      <c r="X16" s="197"/>
      <c r="Y16" s="151"/>
      <c r="Z16" s="151"/>
      <c r="AA16" s="151"/>
      <c r="AB16" s="196"/>
      <c r="AC16" s="195"/>
      <c r="AD16" s="194"/>
      <c r="AE16" s="194"/>
      <c r="AF16" s="194"/>
      <c r="AG16" s="194"/>
      <c r="AH16" s="194"/>
      <c r="AI16" s="194"/>
      <c r="AJ16" s="193"/>
      <c r="AK16" s="145"/>
      <c r="AL16" s="145"/>
      <c r="AM16" s="145"/>
    </row>
    <row r="17" spans="2:39" ht="15" customHeight="1">
      <c r="B17" s="166"/>
      <c r="C17" s="216">
        <v>0.30555555555555702</v>
      </c>
      <c r="D17" s="252">
        <v>80</v>
      </c>
      <c r="E17" s="251">
        <v>0</v>
      </c>
      <c r="F17" s="250">
        <v>1.1574074074074075E-4</v>
      </c>
      <c r="G17" s="249"/>
      <c r="H17" s="249"/>
      <c r="I17" s="249"/>
      <c r="J17" s="248"/>
      <c r="K17" s="253"/>
      <c r="L17" s="241"/>
      <c r="M17" s="240"/>
      <c r="N17" s="240"/>
      <c r="O17" s="239"/>
      <c r="P17" s="201"/>
      <c r="Q17" s="201"/>
      <c r="R17" s="201"/>
      <c r="S17" s="238"/>
      <c r="T17" s="237"/>
      <c r="U17" s="146">
        <v>3.3</v>
      </c>
      <c r="V17" s="198">
        <f t="shared" si="0"/>
        <v>80</v>
      </c>
      <c r="W17" s="197"/>
      <c r="X17" s="197"/>
      <c r="Y17" s="151"/>
      <c r="Z17" s="151"/>
      <c r="AA17" s="151"/>
      <c r="AB17" s="196"/>
      <c r="AC17" s="195"/>
      <c r="AD17" s="194"/>
      <c r="AE17" s="194"/>
      <c r="AF17" s="194"/>
      <c r="AG17" s="194"/>
      <c r="AH17" s="194"/>
      <c r="AI17" s="194"/>
      <c r="AJ17" s="193"/>
      <c r="AK17" s="145"/>
      <c r="AL17" s="145"/>
      <c r="AM17" s="145"/>
    </row>
    <row r="18" spans="2:39" ht="15" customHeight="1">
      <c r="B18" s="166"/>
      <c r="C18" s="216">
        <v>0.312500000000001</v>
      </c>
      <c r="D18" s="215">
        <v>20</v>
      </c>
      <c r="E18" s="214">
        <v>0</v>
      </c>
      <c r="F18" s="213">
        <v>1.273148148148148E-4</v>
      </c>
      <c r="G18" s="249"/>
      <c r="H18" s="249"/>
      <c r="I18" s="249"/>
      <c r="J18" s="211"/>
      <c r="K18" s="260"/>
      <c r="L18" s="204"/>
      <c r="M18" s="203"/>
      <c r="N18" s="203"/>
      <c r="O18" s="202"/>
      <c r="P18" s="201"/>
      <c r="Q18" s="201"/>
      <c r="R18" s="201"/>
      <c r="S18" s="200"/>
      <c r="T18" s="199"/>
      <c r="U18" s="146">
        <v>4.4000000000000004</v>
      </c>
      <c r="V18" s="198">
        <f t="shared" si="0"/>
        <v>20</v>
      </c>
      <c r="W18" s="197"/>
      <c r="X18" s="197"/>
      <c r="Y18" s="151"/>
      <c r="Z18" s="151"/>
      <c r="AA18" s="151"/>
      <c r="AB18" s="196"/>
      <c r="AC18" s="195"/>
      <c r="AD18" s="194"/>
      <c r="AE18" s="194"/>
      <c r="AF18" s="194"/>
      <c r="AG18" s="194"/>
      <c r="AH18" s="194"/>
      <c r="AI18" s="194"/>
      <c r="AJ18" s="193"/>
      <c r="AK18" s="145"/>
      <c r="AL18" s="145"/>
      <c r="AM18" s="145"/>
    </row>
    <row r="19" spans="2:39" ht="15" customHeight="1">
      <c r="B19" s="166"/>
      <c r="C19" s="216">
        <v>0.31944444444444497</v>
      </c>
      <c r="D19" s="252">
        <v>80</v>
      </c>
      <c r="E19" s="251">
        <v>0</v>
      </c>
      <c r="F19" s="250">
        <v>2.3148148148148149E-4</v>
      </c>
      <c r="G19" s="249"/>
      <c r="H19" s="249"/>
      <c r="I19" s="249"/>
      <c r="J19" s="248"/>
      <c r="K19" s="253"/>
      <c r="L19" s="241"/>
      <c r="M19" s="240"/>
      <c r="N19" s="240"/>
      <c r="O19" s="239"/>
      <c r="P19" s="201"/>
      <c r="Q19" s="201"/>
      <c r="R19" s="201"/>
      <c r="S19" s="238"/>
      <c r="T19" s="237"/>
      <c r="U19" s="146">
        <v>5.55</v>
      </c>
      <c r="V19" s="198">
        <f t="shared" si="0"/>
        <v>80</v>
      </c>
      <c r="W19" s="197"/>
      <c r="X19" s="197"/>
      <c r="Y19" s="151"/>
      <c r="Z19" s="151"/>
      <c r="AA19" s="151"/>
      <c r="AB19" s="196"/>
      <c r="AC19" s="195"/>
      <c r="AD19" s="194"/>
      <c r="AE19" s="194"/>
      <c r="AF19" s="194"/>
      <c r="AG19" s="194"/>
      <c r="AH19" s="194"/>
      <c r="AI19" s="194"/>
      <c r="AJ19" s="193"/>
      <c r="AK19" s="145"/>
      <c r="AL19" s="145"/>
      <c r="AM19" s="145"/>
    </row>
    <row r="20" spans="2:39" ht="15" customHeight="1">
      <c r="B20" s="166"/>
      <c r="C20" s="210">
        <v>0.32638888888889001</v>
      </c>
      <c r="D20" s="247">
        <v>120</v>
      </c>
      <c r="E20" s="246">
        <v>0</v>
      </c>
      <c r="F20" s="245">
        <v>2.0833333333333335E-4</v>
      </c>
      <c r="G20" s="244"/>
      <c r="H20" s="244"/>
      <c r="I20" s="244"/>
      <c r="J20" s="243"/>
      <c r="K20" s="260"/>
      <c r="L20" s="204"/>
      <c r="M20" s="203"/>
      <c r="N20" s="203"/>
      <c r="O20" s="202"/>
      <c r="P20" s="201"/>
      <c r="Q20" s="201"/>
      <c r="R20" s="201"/>
      <c r="S20" s="200"/>
      <c r="T20" s="199"/>
      <c r="U20" s="146">
        <v>6.65</v>
      </c>
      <c r="V20" s="198">
        <f t="shared" si="0"/>
        <v>120</v>
      </c>
      <c r="W20" s="197"/>
      <c r="X20" s="197"/>
      <c r="Y20" s="151"/>
      <c r="Z20" s="151"/>
      <c r="AA20" s="151"/>
      <c r="AB20" s="196"/>
      <c r="AC20" s="195"/>
      <c r="AD20" s="194"/>
      <c r="AE20" s="194"/>
      <c r="AF20" s="194"/>
      <c r="AG20" s="194"/>
      <c r="AH20" s="194"/>
      <c r="AI20" s="194"/>
      <c r="AJ20" s="193"/>
      <c r="AK20" s="145"/>
      <c r="AL20" s="145"/>
      <c r="AM20" s="145"/>
    </row>
    <row r="21" spans="2:39" ht="15" customHeight="1">
      <c r="B21" s="166"/>
      <c r="C21" s="259">
        <v>0.33333333333333398</v>
      </c>
      <c r="D21" s="258">
        <v>140</v>
      </c>
      <c r="E21" s="257">
        <v>0</v>
      </c>
      <c r="F21" s="256">
        <v>3.0092592592592595E-4</v>
      </c>
      <c r="G21" s="255"/>
      <c r="H21" s="255"/>
      <c r="I21" s="255"/>
      <c r="J21" s="254"/>
      <c r="K21" s="253"/>
      <c r="L21" s="241"/>
      <c r="M21" s="240"/>
      <c r="N21" s="240"/>
      <c r="O21" s="239"/>
      <c r="P21" s="201"/>
      <c r="Q21" s="201"/>
      <c r="R21" s="201"/>
      <c r="S21" s="238"/>
      <c r="T21" s="237"/>
      <c r="U21" s="146">
        <v>7.8</v>
      </c>
      <c r="V21" s="198">
        <f t="shared" si="0"/>
        <v>140</v>
      </c>
      <c r="W21" s="197"/>
      <c r="X21" s="197"/>
      <c r="Y21" s="151"/>
      <c r="Z21" s="151"/>
      <c r="AA21" s="151"/>
      <c r="AB21" s="196"/>
      <c r="AC21" s="195"/>
      <c r="AD21" s="194"/>
      <c r="AE21" s="194"/>
      <c r="AF21" s="194"/>
      <c r="AG21" s="194"/>
      <c r="AH21" s="194"/>
      <c r="AI21" s="194"/>
      <c r="AJ21" s="193"/>
      <c r="AK21" s="145"/>
      <c r="AL21" s="145"/>
      <c r="AM21" s="145"/>
    </row>
    <row r="22" spans="2:39" ht="15" customHeight="1">
      <c r="B22" s="166"/>
      <c r="C22" s="216">
        <v>0.34027777777777901</v>
      </c>
      <c r="D22" s="215">
        <v>110</v>
      </c>
      <c r="E22" s="214">
        <v>40</v>
      </c>
      <c r="F22" s="213">
        <v>7.9861111111111116E-4</v>
      </c>
      <c r="G22" s="249">
        <v>15</v>
      </c>
      <c r="H22" s="249"/>
      <c r="I22" s="249"/>
      <c r="J22" s="211"/>
      <c r="K22" s="204"/>
      <c r="L22" s="204"/>
      <c r="M22" s="203"/>
      <c r="N22" s="203"/>
      <c r="O22" s="202"/>
      <c r="P22" s="201"/>
      <c r="Q22" s="201"/>
      <c r="R22" s="201"/>
      <c r="S22" s="200"/>
      <c r="T22" s="199"/>
      <c r="U22" s="146">
        <v>8.9</v>
      </c>
      <c r="V22" s="198">
        <f t="shared" si="0"/>
        <v>70</v>
      </c>
      <c r="W22" s="197"/>
      <c r="X22" s="197"/>
      <c r="Y22" s="151"/>
      <c r="Z22" s="151"/>
      <c r="AA22" s="151"/>
      <c r="AB22" s="196"/>
      <c r="AC22" s="195"/>
      <c r="AD22" s="194"/>
      <c r="AE22" s="194"/>
      <c r="AF22" s="194"/>
      <c r="AG22" s="194"/>
      <c r="AH22" s="194"/>
      <c r="AI22" s="194"/>
      <c r="AJ22" s="193"/>
      <c r="AK22" s="145"/>
      <c r="AL22" s="145"/>
      <c r="AM22" s="145"/>
    </row>
    <row r="23" spans="2:39" ht="15" customHeight="1">
      <c r="B23" s="166"/>
      <c r="C23" s="216">
        <v>0.34722222222222299</v>
      </c>
      <c r="D23" s="252">
        <v>140</v>
      </c>
      <c r="E23" s="251">
        <v>30</v>
      </c>
      <c r="F23" s="250">
        <v>7.8703703703703705E-4</v>
      </c>
      <c r="G23" s="249">
        <v>15</v>
      </c>
      <c r="H23" s="249"/>
      <c r="I23" s="249"/>
      <c r="J23" s="248"/>
      <c r="K23" s="241"/>
      <c r="L23" s="241"/>
      <c r="M23" s="240"/>
      <c r="N23" s="240"/>
      <c r="O23" s="239"/>
      <c r="P23" s="201"/>
      <c r="Q23" s="201"/>
      <c r="R23" s="201"/>
      <c r="S23" s="238"/>
      <c r="T23" s="237"/>
      <c r="U23" s="146">
        <v>10.029999999999999</v>
      </c>
      <c r="V23" s="198">
        <f t="shared" si="0"/>
        <v>110</v>
      </c>
      <c r="W23" s="197"/>
      <c r="X23" s="197"/>
      <c r="Y23" s="151"/>
      <c r="Z23" s="151"/>
      <c r="AA23" s="151"/>
      <c r="AB23" s="196"/>
      <c r="AC23" s="195"/>
      <c r="AD23" s="194"/>
      <c r="AE23" s="194"/>
      <c r="AF23" s="194"/>
      <c r="AG23" s="194"/>
      <c r="AH23" s="194"/>
      <c r="AI23" s="194"/>
      <c r="AJ23" s="193"/>
      <c r="AK23" s="145"/>
      <c r="AL23" s="145"/>
      <c r="AM23" s="145"/>
    </row>
    <row r="24" spans="2:39" ht="15" customHeight="1">
      <c r="B24" s="166"/>
      <c r="C24" s="216">
        <v>0.35416666666666802</v>
      </c>
      <c r="D24" s="215">
        <v>130</v>
      </c>
      <c r="E24" s="214">
        <v>10</v>
      </c>
      <c r="F24" s="213">
        <v>7.1759259259259259E-4</v>
      </c>
      <c r="G24" s="249">
        <v>15</v>
      </c>
      <c r="H24" s="249"/>
      <c r="I24" s="249"/>
      <c r="J24" s="211"/>
      <c r="K24" s="204"/>
      <c r="L24" s="204"/>
      <c r="M24" s="203"/>
      <c r="N24" s="203"/>
      <c r="O24" s="202"/>
      <c r="P24" s="201"/>
      <c r="Q24" s="201"/>
      <c r="R24" s="201"/>
      <c r="S24" s="200"/>
      <c r="T24" s="199"/>
      <c r="U24" s="146">
        <v>11.15</v>
      </c>
      <c r="V24" s="198">
        <f t="shared" si="0"/>
        <v>120</v>
      </c>
      <c r="W24" s="197"/>
      <c r="X24" s="197"/>
      <c r="Y24" s="151"/>
      <c r="Z24" s="151"/>
      <c r="AA24" s="151"/>
      <c r="AB24" s="196"/>
      <c r="AC24" s="195"/>
      <c r="AD24" s="194"/>
      <c r="AE24" s="194"/>
      <c r="AF24" s="194"/>
      <c r="AG24" s="194"/>
      <c r="AH24" s="194"/>
      <c r="AI24" s="194"/>
      <c r="AJ24" s="193"/>
      <c r="AK24" s="145"/>
      <c r="AL24" s="145"/>
      <c r="AM24" s="145"/>
    </row>
    <row r="25" spans="2:39" ht="15" customHeight="1">
      <c r="B25" s="166"/>
      <c r="C25" s="216">
        <v>0.36111111111111199</v>
      </c>
      <c r="D25" s="252">
        <v>150</v>
      </c>
      <c r="E25" s="251">
        <v>100</v>
      </c>
      <c r="F25" s="250">
        <v>9.1435185185185185E-4</v>
      </c>
      <c r="G25" s="249">
        <v>15</v>
      </c>
      <c r="H25" s="249"/>
      <c r="I25" s="249"/>
      <c r="J25" s="248"/>
      <c r="K25" s="241"/>
      <c r="L25" s="241"/>
      <c r="M25" s="240"/>
      <c r="N25" s="240"/>
      <c r="O25" s="239"/>
      <c r="P25" s="201"/>
      <c r="Q25" s="201"/>
      <c r="R25" s="201"/>
      <c r="S25" s="238"/>
      <c r="T25" s="237"/>
      <c r="U25" s="146">
        <v>12.25</v>
      </c>
      <c r="V25" s="198">
        <f t="shared" si="0"/>
        <v>50</v>
      </c>
      <c r="W25" s="197"/>
      <c r="X25" s="197"/>
      <c r="Y25" s="151"/>
      <c r="Z25" s="151"/>
      <c r="AA25" s="151"/>
      <c r="AB25" s="196"/>
      <c r="AC25" s="195"/>
      <c r="AD25" s="194"/>
      <c r="AE25" s="194"/>
      <c r="AF25" s="194"/>
      <c r="AG25" s="194"/>
      <c r="AH25" s="194"/>
      <c r="AI25" s="194"/>
      <c r="AJ25" s="193"/>
      <c r="AK25" s="145"/>
      <c r="AL25" s="145"/>
      <c r="AM25" s="145"/>
    </row>
    <row r="26" spans="2:39" ht="15" customHeight="1">
      <c r="B26" s="166"/>
      <c r="C26" s="210">
        <v>0.36805555555555702</v>
      </c>
      <c r="D26" s="247">
        <v>40</v>
      </c>
      <c r="E26" s="246">
        <v>0</v>
      </c>
      <c r="F26" s="245">
        <v>1.273148148148148E-4</v>
      </c>
      <c r="G26" s="244"/>
      <c r="H26" s="244"/>
      <c r="I26" s="244"/>
      <c r="J26" s="243"/>
      <c r="K26" s="204"/>
      <c r="L26" s="204"/>
      <c r="M26" s="203"/>
      <c r="N26" s="203"/>
      <c r="O26" s="202"/>
      <c r="P26" s="201"/>
      <c r="Q26" s="201"/>
      <c r="R26" s="201"/>
      <c r="S26" s="200"/>
      <c r="T26" s="199"/>
      <c r="U26" s="146">
        <v>13.45</v>
      </c>
      <c r="V26" s="198">
        <f t="shared" si="0"/>
        <v>40</v>
      </c>
      <c r="W26" s="197"/>
      <c r="X26" s="197"/>
      <c r="Y26" s="151"/>
      <c r="Z26" s="151"/>
      <c r="AA26" s="151"/>
      <c r="AB26" s="196"/>
      <c r="AC26" s="195"/>
      <c r="AD26" s="194"/>
      <c r="AE26" s="194"/>
      <c r="AF26" s="194"/>
      <c r="AG26" s="194"/>
      <c r="AH26" s="194"/>
      <c r="AI26" s="194"/>
      <c r="AJ26" s="193"/>
      <c r="AK26" s="145"/>
      <c r="AL26" s="145"/>
      <c r="AM26" s="145"/>
    </row>
    <row r="27" spans="2:39" ht="15" customHeight="1">
      <c r="B27" s="166"/>
      <c r="C27" s="230">
        <v>0.375</v>
      </c>
      <c r="D27" s="235">
        <v>110</v>
      </c>
      <c r="E27" s="234">
        <v>0</v>
      </c>
      <c r="F27" s="233">
        <v>3.0092592592592595E-4</v>
      </c>
      <c r="G27" s="232"/>
      <c r="H27" s="232"/>
      <c r="I27" s="232"/>
      <c r="J27" s="231"/>
      <c r="K27" s="204"/>
      <c r="L27" s="204"/>
      <c r="M27" s="203"/>
      <c r="N27" s="203"/>
      <c r="O27" s="202"/>
      <c r="P27" s="242"/>
      <c r="Q27" s="201"/>
      <c r="R27" s="201"/>
      <c r="S27" s="200"/>
      <c r="T27" s="199"/>
      <c r="U27" s="146">
        <v>14.55</v>
      </c>
      <c r="V27" s="198">
        <f t="shared" si="0"/>
        <v>110</v>
      </c>
      <c r="W27" s="197"/>
      <c r="X27" s="197"/>
      <c r="Y27" s="151"/>
      <c r="Z27" s="151"/>
      <c r="AA27" s="151"/>
      <c r="AB27" s="196"/>
      <c r="AC27" s="195"/>
      <c r="AD27" s="194"/>
      <c r="AE27" s="194"/>
      <c r="AF27" s="194"/>
      <c r="AG27" s="194"/>
      <c r="AH27" s="194"/>
      <c r="AI27" s="194"/>
      <c r="AJ27" s="193"/>
      <c r="AK27" s="145"/>
      <c r="AL27" s="145"/>
      <c r="AM27" s="145"/>
    </row>
    <row r="28" spans="2:39" ht="15" customHeight="1">
      <c r="B28" s="166"/>
      <c r="C28" s="230">
        <v>0.41666666666666669</v>
      </c>
      <c r="D28" s="229">
        <v>120</v>
      </c>
      <c r="E28" s="228">
        <v>0</v>
      </c>
      <c r="F28" s="227">
        <v>3.2407407407407406E-4</v>
      </c>
      <c r="G28" s="232"/>
      <c r="H28" s="232"/>
      <c r="I28" s="232"/>
      <c r="J28" s="225"/>
      <c r="K28" s="241"/>
      <c r="L28" s="241"/>
      <c r="M28" s="240"/>
      <c r="N28" s="240"/>
      <c r="O28" s="239"/>
      <c r="P28" s="201"/>
      <c r="Q28" s="201"/>
      <c r="R28" s="201"/>
      <c r="S28" s="238"/>
      <c r="T28" s="237"/>
      <c r="U28" s="146">
        <v>15.65</v>
      </c>
      <c r="V28" s="198">
        <f t="shared" si="0"/>
        <v>120</v>
      </c>
      <c r="W28" s="197"/>
      <c r="X28" s="197"/>
      <c r="Y28" s="151"/>
      <c r="Z28" s="151"/>
      <c r="AA28" s="151"/>
      <c r="AB28" s="196"/>
      <c r="AC28" s="195"/>
      <c r="AD28" s="194"/>
      <c r="AE28" s="194"/>
      <c r="AF28" s="194"/>
      <c r="AG28" s="194"/>
      <c r="AH28" s="194"/>
      <c r="AI28" s="194"/>
      <c r="AJ28" s="193"/>
      <c r="AK28" s="145"/>
      <c r="AL28" s="145"/>
      <c r="AM28" s="145"/>
    </row>
    <row r="29" spans="2:39" ht="15" customHeight="1">
      <c r="B29" s="166"/>
      <c r="C29" s="230">
        <v>0.45833333333333331</v>
      </c>
      <c r="D29" s="235">
        <v>40</v>
      </c>
      <c r="E29" s="234">
        <v>0</v>
      </c>
      <c r="F29" s="233">
        <v>1.0416666666666667E-4</v>
      </c>
      <c r="G29" s="236"/>
      <c r="H29" s="236"/>
      <c r="I29" s="236"/>
      <c r="J29" s="231"/>
      <c r="K29" s="204"/>
      <c r="L29" s="204"/>
      <c r="M29" s="203"/>
      <c r="N29" s="203"/>
      <c r="O29" s="202"/>
      <c r="P29" s="201"/>
      <c r="Q29" s="201"/>
      <c r="R29" s="201"/>
      <c r="S29" s="200"/>
      <c r="T29" s="199"/>
      <c r="U29" s="146">
        <v>16.8</v>
      </c>
      <c r="V29" s="198">
        <f t="shared" si="0"/>
        <v>40</v>
      </c>
      <c r="W29" s="197"/>
      <c r="X29" s="197"/>
      <c r="Y29" s="151"/>
      <c r="Z29" s="151"/>
      <c r="AA29" s="151"/>
      <c r="AB29" s="196"/>
      <c r="AC29" s="195"/>
      <c r="AD29" s="194"/>
      <c r="AE29" s="194"/>
      <c r="AF29" s="194"/>
      <c r="AG29" s="194"/>
      <c r="AH29" s="194"/>
      <c r="AI29" s="194"/>
      <c r="AJ29" s="193"/>
      <c r="AK29" s="145"/>
      <c r="AL29" s="145"/>
      <c r="AM29" s="145"/>
    </row>
    <row r="30" spans="2:39" ht="15" customHeight="1">
      <c r="B30" s="166"/>
      <c r="C30" s="230">
        <v>0.5</v>
      </c>
      <c r="D30" s="235">
        <v>50</v>
      </c>
      <c r="E30" s="234">
        <v>0</v>
      </c>
      <c r="F30" s="233">
        <v>2.3148148148148149E-4</v>
      </c>
      <c r="G30" s="236"/>
      <c r="H30" s="236"/>
      <c r="I30" s="236"/>
      <c r="J30" s="231"/>
      <c r="K30" s="204"/>
      <c r="L30" s="204"/>
      <c r="M30" s="203"/>
      <c r="N30" s="203"/>
      <c r="O30" s="202"/>
      <c r="P30" s="201"/>
      <c r="Q30" s="201"/>
      <c r="R30" s="201"/>
      <c r="S30" s="200"/>
      <c r="T30" s="199"/>
      <c r="U30" s="146">
        <v>17.95</v>
      </c>
      <c r="V30" s="198">
        <f t="shared" si="0"/>
        <v>50</v>
      </c>
      <c r="W30" s="197"/>
      <c r="X30" s="197"/>
      <c r="Y30" s="151"/>
      <c r="Z30" s="151"/>
      <c r="AA30" s="151"/>
      <c r="AB30" s="196"/>
      <c r="AC30" s="195"/>
      <c r="AD30" s="194"/>
      <c r="AE30" s="194"/>
      <c r="AF30" s="194"/>
      <c r="AG30" s="194"/>
      <c r="AH30" s="194"/>
      <c r="AI30" s="194"/>
      <c r="AJ30" s="193"/>
      <c r="AK30" s="145"/>
      <c r="AL30" s="145"/>
      <c r="AM30" s="145"/>
    </row>
    <row r="31" spans="2:39" ht="15" customHeight="1">
      <c r="B31" s="166"/>
      <c r="C31" s="230">
        <v>0.54166666666666663</v>
      </c>
      <c r="D31" s="235">
        <v>10</v>
      </c>
      <c r="E31" s="234">
        <v>0</v>
      </c>
      <c r="F31" s="233">
        <v>3.4722222222222222E-5</v>
      </c>
      <c r="G31" s="236"/>
      <c r="H31" s="236"/>
      <c r="I31" s="236"/>
      <c r="J31" s="231"/>
      <c r="K31" s="204"/>
      <c r="L31" s="204"/>
      <c r="M31" s="203"/>
      <c r="N31" s="203"/>
      <c r="O31" s="202"/>
      <c r="P31" s="201"/>
      <c r="Q31" s="201"/>
      <c r="R31" s="201"/>
      <c r="S31" s="200"/>
      <c r="T31" s="199"/>
      <c r="U31" s="146">
        <v>19.05</v>
      </c>
      <c r="V31" s="198">
        <f t="shared" si="0"/>
        <v>10</v>
      </c>
      <c r="W31" s="197"/>
      <c r="X31" s="197"/>
      <c r="Y31" s="151"/>
      <c r="Z31" s="151"/>
      <c r="AA31" s="151"/>
      <c r="AB31" s="196"/>
      <c r="AC31" s="195"/>
      <c r="AD31" s="194"/>
      <c r="AE31" s="194"/>
      <c r="AF31" s="194"/>
      <c r="AG31" s="194"/>
      <c r="AH31" s="194"/>
      <c r="AI31" s="194"/>
      <c r="AJ31" s="193"/>
      <c r="AK31" s="145"/>
      <c r="AL31" s="145"/>
      <c r="AM31" s="145"/>
    </row>
    <row r="32" spans="2:39" ht="15" customHeight="1">
      <c r="B32" s="166"/>
      <c r="C32" s="230">
        <v>0.58333333333333337</v>
      </c>
      <c r="D32" s="235">
        <v>120</v>
      </c>
      <c r="E32" s="234">
        <v>0</v>
      </c>
      <c r="F32" s="233">
        <v>2.6620370370370372E-4</v>
      </c>
      <c r="G32" s="236"/>
      <c r="H32" s="236"/>
      <c r="I32" s="236"/>
      <c r="J32" s="231"/>
      <c r="K32" s="204"/>
      <c r="L32" s="204"/>
      <c r="M32" s="203"/>
      <c r="N32" s="203"/>
      <c r="O32" s="202"/>
      <c r="P32" s="201"/>
      <c r="Q32" s="201"/>
      <c r="R32" s="201"/>
      <c r="S32" s="200"/>
      <c r="T32" s="199"/>
      <c r="U32" s="146">
        <v>20.149999999999999</v>
      </c>
      <c r="V32" s="198">
        <f t="shared" si="0"/>
        <v>120</v>
      </c>
      <c r="W32" s="197"/>
      <c r="X32" s="197"/>
      <c r="Y32" s="151"/>
      <c r="Z32" s="151"/>
      <c r="AA32" s="151"/>
      <c r="AB32" s="196"/>
      <c r="AC32" s="195"/>
      <c r="AD32" s="194"/>
      <c r="AE32" s="194"/>
      <c r="AF32" s="194"/>
      <c r="AG32" s="194"/>
      <c r="AH32" s="194"/>
      <c r="AI32" s="194"/>
      <c r="AJ32" s="193"/>
      <c r="AK32" s="145"/>
      <c r="AL32" s="145"/>
      <c r="AM32" s="145"/>
    </row>
    <row r="33" spans="2:39" ht="15" customHeight="1">
      <c r="B33" s="166"/>
      <c r="C33" s="230">
        <v>0.625</v>
      </c>
      <c r="D33" s="235">
        <v>70</v>
      </c>
      <c r="E33" s="234">
        <v>0</v>
      </c>
      <c r="F33" s="233">
        <v>2.8935185185185184E-4</v>
      </c>
      <c r="G33" s="232"/>
      <c r="H33" s="232"/>
      <c r="I33" s="232"/>
      <c r="J33" s="231"/>
      <c r="K33" s="204"/>
      <c r="L33" s="204"/>
      <c r="M33" s="203"/>
      <c r="N33" s="203"/>
      <c r="O33" s="202"/>
      <c r="P33" s="201"/>
      <c r="Q33" s="201"/>
      <c r="R33" s="201"/>
      <c r="S33" s="200"/>
      <c r="T33" s="199"/>
      <c r="U33" s="146">
        <v>21.25</v>
      </c>
      <c r="V33" s="198">
        <f t="shared" si="0"/>
        <v>70</v>
      </c>
      <c r="W33" s="197"/>
      <c r="X33" s="197"/>
      <c r="Y33" s="151"/>
      <c r="Z33" s="151"/>
      <c r="AA33" s="151"/>
      <c r="AB33" s="196"/>
      <c r="AC33" s="195"/>
      <c r="AD33" s="194"/>
      <c r="AE33" s="194"/>
      <c r="AF33" s="194"/>
      <c r="AG33" s="194"/>
      <c r="AH33" s="194"/>
      <c r="AI33" s="194"/>
      <c r="AJ33" s="193"/>
      <c r="AK33" s="145"/>
      <c r="AL33" s="145"/>
      <c r="AM33" s="145"/>
    </row>
    <row r="34" spans="2:39" ht="15" customHeight="1">
      <c r="B34" s="166"/>
      <c r="C34" s="230">
        <v>0.66666666666666663</v>
      </c>
      <c r="D34" s="229">
        <v>10</v>
      </c>
      <c r="E34" s="228">
        <v>0</v>
      </c>
      <c r="F34" s="227">
        <v>6.9444444444444444E-5</v>
      </c>
      <c r="G34" s="226"/>
      <c r="H34" s="226"/>
      <c r="I34" s="226"/>
      <c r="J34" s="225"/>
      <c r="K34" s="204"/>
      <c r="L34" s="204"/>
      <c r="M34" s="203"/>
      <c r="N34" s="203"/>
      <c r="O34" s="202"/>
      <c r="P34" s="201"/>
      <c r="Q34" s="201"/>
      <c r="R34" s="201"/>
      <c r="S34" s="200"/>
      <c r="T34" s="199"/>
      <c r="U34" s="146">
        <v>22.4</v>
      </c>
      <c r="V34" s="198">
        <f t="shared" si="0"/>
        <v>10</v>
      </c>
      <c r="W34" s="197"/>
      <c r="X34" s="197"/>
      <c r="Y34" s="151"/>
      <c r="Z34" s="151"/>
      <c r="AA34" s="151"/>
      <c r="AB34" s="196"/>
      <c r="AC34" s="195"/>
      <c r="AD34" s="194"/>
      <c r="AE34" s="194"/>
      <c r="AF34" s="194"/>
      <c r="AG34" s="194"/>
      <c r="AH34" s="194"/>
      <c r="AI34" s="194"/>
      <c r="AJ34" s="193"/>
      <c r="AK34" s="145"/>
      <c r="AL34" s="145"/>
      <c r="AM34" s="145"/>
    </row>
    <row r="35" spans="2:39" ht="15" customHeight="1">
      <c r="B35" s="166"/>
      <c r="C35" s="222">
        <v>0.70833333333333337</v>
      </c>
      <c r="D35" s="221">
        <v>80</v>
      </c>
      <c r="E35" s="220">
        <v>0</v>
      </c>
      <c r="F35" s="219">
        <v>3.1250000000000001E-4</v>
      </c>
      <c r="G35" s="218"/>
      <c r="H35" s="218"/>
      <c r="I35" s="218"/>
      <c r="J35" s="224"/>
      <c r="K35" s="204"/>
      <c r="L35" s="204"/>
      <c r="M35" s="203"/>
      <c r="N35" s="203"/>
      <c r="O35" s="202"/>
      <c r="P35" s="201"/>
      <c r="Q35" s="201"/>
      <c r="R35" s="201"/>
      <c r="S35" s="200"/>
      <c r="T35" s="199"/>
      <c r="U35" s="146">
        <v>23.55</v>
      </c>
      <c r="V35" s="198">
        <f t="shared" si="0"/>
        <v>80</v>
      </c>
      <c r="W35" s="197"/>
      <c r="X35" s="197"/>
      <c r="Y35" s="151"/>
      <c r="Z35" s="151"/>
      <c r="AA35" s="151"/>
      <c r="AB35" s="196"/>
      <c r="AC35" s="195"/>
      <c r="AD35" s="194"/>
      <c r="AE35" s="194"/>
      <c r="AF35" s="194"/>
      <c r="AG35" s="194"/>
      <c r="AH35" s="194"/>
      <c r="AI35" s="194"/>
      <c r="AJ35" s="193"/>
      <c r="AK35" s="145"/>
      <c r="AL35" s="145"/>
      <c r="AM35" s="145"/>
    </row>
    <row r="36" spans="2:39" ht="15" customHeight="1">
      <c r="B36" s="166"/>
      <c r="C36" s="216">
        <v>0.71527777777777779</v>
      </c>
      <c r="D36" s="215">
        <v>100</v>
      </c>
      <c r="E36" s="214">
        <v>0</v>
      </c>
      <c r="F36" s="213">
        <v>3.4722222222222224E-4</v>
      </c>
      <c r="G36" s="212"/>
      <c r="H36" s="212"/>
      <c r="I36" s="212"/>
      <c r="J36" s="211"/>
      <c r="K36" s="204"/>
      <c r="L36" s="204"/>
      <c r="M36" s="203"/>
      <c r="N36" s="203"/>
      <c r="O36" s="202"/>
      <c r="P36" s="201"/>
      <c r="Q36" s="201"/>
      <c r="R36" s="201"/>
      <c r="S36" s="200"/>
      <c r="T36" s="199"/>
      <c r="U36" s="146">
        <v>24.65</v>
      </c>
      <c r="V36" s="198">
        <f t="shared" si="0"/>
        <v>100</v>
      </c>
      <c r="W36" s="197"/>
      <c r="X36" s="197"/>
      <c r="Y36" s="151"/>
      <c r="Z36" s="151"/>
      <c r="AA36" s="151"/>
      <c r="AB36" s="196"/>
      <c r="AC36" s="195"/>
      <c r="AD36" s="194"/>
      <c r="AE36" s="194"/>
      <c r="AF36" s="194"/>
      <c r="AG36" s="194"/>
      <c r="AH36" s="194"/>
      <c r="AI36" s="194"/>
      <c r="AJ36" s="193"/>
      <c r="AK36" s="145"/>
      <c r="AL36" s="145"/>
      <c r="AM36" s="145"/>
    </row>
    <row r="37" spans="2:39" ht="15" customHeight="1">
      <c r="B37" s="166"/>
      <c r="C37" s="216">
        <v>0.72222222222222221</v>
      </c>
      <c r="D37" s="215">
        <v>40</v>
      </c>
      <c r="E37" s="214">
        <v>0</v>
      </c>
      <c r="F37" s="213">
        <v>1.7361111111111112E-4</v>
      </c>
      <c r="G37" s="212"/>
      <c r="H37" s="212"/>
      <c r="I37" s="212"/>
      <c r="J37" s="211"/>
      <c r="K37" s="204"/>
      <c r="L37" s="204"/>
      <c r="M37" s="203"/>
      <c r="N37" s="203"/>
      <c r="O37" s="202"/>
      <c r="P37" s="201"/>
      <c r="Q37" s="201"/>
      <c r="R37" s="201"/>
      <c r="S37" s="200"/>
      <c r="T37" s="199"/>
      <c r="U37" s="146">
        <v>25.8</v>
      </c>
      <c r="V37" s="198">
        <f t="shared" si="0"/>
        <v>40</v>
      </c>
      <c r="W37" s="197"/>
      <c r="X37" s="197"/>
      <c r="Y37" s="151"/>
      <c r="Z37" s="151"/>
      <c r="AA37" s="223">
        <f>TIME(0,30,0)</f>
        <v>2.0833333333333332E-2</v>
      </c>
      <c r="AB37" s="196"/>
      <c r="AC37" s="195"/>
      <c r="AD37" s="194"/>
      <c r="AE37" s="194"/>
      <c r="AF37" s="194"/>
      <c r="AG37" s="194"/>
      <c r="AH37" s="194"/>
      <c r="AI37" s="194"/>
      <c r="AJ37" s="193"/>
      <c r="AK37" s="145"/>
      <c r="AL37" s="145"/>
      <c r="AM37" s="145"/>
    </row>
    <row r="38" spans="2:39" ht="15" customHeight="1">
      <c r="B38" s="166"/>
      <c r="C38" s="216">
        <v>0.72916666666666663</v>
      </c>
      <c r="D38" s="215">
        <v>10</v>
      </c>
      <c r="E38" s="214">
        <v>0</v>
      </c>
      <c r="F38" s="213">
        <v>5.7870370370370373E-5</v>
      </c>
      <c r="G38" s="212"/>
      <c r="H38" s="212"/>
      <c r="I38" s="212"/>
      <c r="J38" s="211"/>
      <c r="K38" s="204"/>
      <c r="L38" s="204"/>
      <c r="M38" s="203"/>
      <c r="N38" s="203"/>
      <c r="O38" s="202"/>
      <c r="P38" s="201"/>
      <c r="Q38" s="201"/>
      <c r="R38" s="201"/>
      <c r="S38" s="200"/>
      <c r="T38" s="199"/>
      <c r="U38" s="146">
        <v>26.9</v>
      </c>
      <c r="V38" s="198">
        <f t="shared" si="0"/>
        <v>10</v>
      </c>
      <c r="W38" s="197"/>
      <c r="X38" s="197"/>
      <c r="Y38" s="151"/>
      <c r="Z38" s="151"/>
      <c r="AA38" s="151"/>
      <c r="AB38" s="196"/>
      <c r="AC38" s="195"/>
      <c r="AD38" s="194"/>
      <c r="AE38" s="194"/>
      <c r="AF38" s="194"/>
      <c r="AG38" s="194"/>
      <c r="AH38" s="194"/>
      <c r="AI38" s="194"/>
      <c r="AJ38" s="193"/>
      <c r="AK38" s="145"/>
      <c r="AL38" s="145"/>
      <c r="AM38" s="145"/>
    </row>
    <row r="39" spans="2:39" ht="15" customHeight="1">
      <c r="B39" s="166"/>
      <c r="C39" s="216">
        <v>0.73611111111111116</v>
      </c>
      <c r="D39" s="215">
        <v>120</v>
      </c>
      <c r="E39" s="214">
        <v>0</v>
      </c>
      <c r="F39" s="213">
        <v>2.6620370370370372E-4</v>
      </c>
      <c r="G39" s="212"/>
      <c r="H39" s="212"/>
      <c r="I39" s="212"/>
      <c r="J39" s="211"/>
      <c r="K39" s="204"/>
      <c r="L39" s="204"/>
      <c r="M39" s="203"/>
      <c r="N39" s="203"/>
      <c r="O39" s="202"/>
      <c r="P39" s="201"/>
      <c r="Q39" s="201"/>
      <c r="R39" s="201"/>
      <c r="S39" s="200"/>
      <c r="T39" s="199"/>
      <c r="U39" s="146">
        <v>28.03</v>
      </c>
      <c r="V39" s="198">
        <f t="shared" si="0"/>
        <v>120</v>
      </c>
      <c r="W39" s="197"/>
      <c r="X39" s="197"/>
      <c r="Y39" s="151"/>
      <c r="Z39" s="151"/>
      <c r="AA39" s="151"/>
      <c r="AB39" s="196"/>
      <c r="AC39" s="195"/>
      <c r="AD39" s="194"/>
      <c r="AE39" s="194"/>
      <c r="AF39" s="194"/>
      <c r="AG39" s="194"/>
      <c r="AH39" s="194"/>
      <c r="AI39" s="194"/>
      <c r="AJ39" s="193"/>
      <c r="AK39" s="145"/>
      <c r="AL39" s="145"/>
      <c r="AM39" s="145"/>
    </row>
    <row r="40" spans="2:39" ht="15" customHeight="1">
      <c r="B40" s="166"/>
      <c r="C40" s="210">
        <v>0.74305555555555547</v>
      </c>
      <c r="D40" s="209">
        <v>100</v>
      </c>
      <c r="E40" s="208">
        <v>0</v>
      </c>
      <c r="F40" s="207">
        <v>3.0092592592592595E-4</v>
      </c>
      <c r="G40" s="206"/>
      <c r="H40" s="206"/>
      <c r="I40" s="206"/>
      <c r="J40" s="205"/>
      <c r="K40" s="204"/>
      <c r="L40" s="204"/>
      <c r="M40" s="203"/>
      <c r="N40" s="203"/>
      <c r="O40" s="202"/>
      <c r="P40" s="201"/>
      <c r="Q40" s="201"/>
      <c r="R40" s="201"/>
      <c r="S40" s="200"/>
      <c r="T40" s="199"/>
      <c r="U40" s="146">
        <v>29.13</v>
      </c>
      <c r="V40" s="198">
        <f t="shared" si="0"/>
        <v>100</v>
      </c>
      <c r="W40" s="197"/>
      <c r="X40" s="197"/>
      <c r="Y40" s="151"/>
      <c r="Z40" s="151"/>
      <c r="AA40" s="151"/>
      <c r="AB40" s="196"/>
      <c r="AC40" s="195"/>
      <c r="AD40" s="194"/>
      <c r="AE40" s="194"/>
      <c r="AF40" s="194"/>
      <c r="AG40" s="194"/>
      <c r="AH40" s="194"/>
      <c r="AI40" s="194"/>
      <c r="AJ40" s="193"/>
      <c r="AK40" s="145"/>
      <c r="AL40" s="145"/>
      <c r="AM40" s="145"/>
    </row>
    <row r="41" spans="2:39" ht="15" customHeight="1">
      <c r="B41" s="166"/>
      <c r="C41" s="222">
        <v>0.75</v>
      </c>
      <c r="D41" s="221">
        <v>70</v>
      </c>
      <c r="E41" s="220">
        <v>0</v>
      </c>
      <c r="F41" s="219">
        <v>1.3888888888888889E-4</v>
      </c>
      <c r="G41" s="218"/>
      <c r="H41" s="217"/>
      <c r="I41" s="217"/>
      <c r="J41" s="211"/>
      <c r="K41" s="204"/>
      <c r="L41" s="204"/>
      <c r="M41" s="203"/>
      <c r="N41" s="203"/>
      <c r="O41" s="202"/>
      <c r="P41" s="201"/>
      <c r="Q41" s="201"/>
      <c r="R41" s="201"/>
      <c r="S41" s="200"/>
      <c r="T41" s="199"/>
      <c r="U41" s="146">
        <v>30.28</v>
      </c>
      <c r="V41" s="198">
        <f t="shared" si="0"/>
        <v>70</v>
      </c>
      <c r="W41" s="197"/>
      <c r="X41" s="197"/>
      <c r="Y41" s="151"/>
      <c r="Z41" s="151"/>
      <c r="AA41" s="151"/>
      <c r="AB41" s="196"/>
      <c r="AC41" s="195"/>
      <c r="AD41" s="194"/>
      <c r="AE41" s="194"/>
      <c r="AF41" s="194"/>
      <c r="AG41" s="194"/>
      <c r="AH41" s="194"/>
      <c r="AI41" s="194"/>
      <c r="AJ41" s="193"/>
      <c r="AK41" s="145"/>
      <c r="AL41" s="145"/>
      <c r="AM41" s="145"/>
    </row>
    <row r="42" spans="2:39" ht="15" customHeight="1">
      <c r="B42" s="166"/>
      <c r="C42" s="216">
        <v>0.75694444444444453</v>
      </c>
      <c r="D42" s="215">
        <v>10</v>
      </c>
      <c r="E42" s="214">
        <v>0</v>
      </c>
      <c r="F42" s="213">
        <v>5.7870370370370373E-5</v>
      </c>
      <c r="G42" s="212"/>
      <c r="H42" s="212"/>
      <c r="I42" s="212"/>
      <c r="J42" s="211"/>
      <c r="K42" s="204"/>
      <c r="L42" s="204"/>
      <c r="M42" s="203"/>
      <c r="N42" s="203"/>
      <c r="O42" s="202"/>
      <c r="P42" s="201"/>
      <c r="Q42" s="201"/>
      <c r="R42" s="201"/>
      <c r="S42" s="200"/>
      <c r="T42" s="199"/>
      <c r="U42" s="146">
        <v>31.4</v>
      </c>
      <c r="V42" s="198">
        <f t="shared" si="0"/>
        <v>10</v>
      </c>
      <c r="W42" s="197"/>
      <c r="X42" s="197"/>
      <c r="Y42" s="151"/>
      <c r="Z42" s="151"/>
      <c r="AA42" s="151"/>
      <c r="AB42" s="196"/>
      <c r="AC42" s="195"/>
      <c r="AD42" s="194"/>
      <c r="AE42" s="194"/>
      <c r="AF42" s="194"/>
      <c r="AG42" s="194"/>
      <c r="AH42" s="194"/>
      <c r="AI42" s="194"/>
      <c r="AJ42" s="193"/>
      <c r="AK42" s="145"/>
      <c r="AL42" s="145"/>
      <c r="AM42" s="145"/>
    </row>
    <row r="43" spans="2:39" ht="15" customHeight="1">
      <c r="B43" s="166"/>
      <c r="C43" s="216">
        <v>0.76388888888888884</v>
      </c>
      <c r="D43" s="215">
        <v>40</v>
      </c>
      <c r="E43" s="214">
        <v>0</v>
      </c>
      <c r="F43" s="213">
        <v>1.5046296296296297E-4</v>
      </c>
      <c r="G43" s="212"/>
      <c r="H43" s="212"/>
      <c r="I43" s="212"/>
      <c r="J43" s="211"/>
      <c r="K43" s="204"/>
      <c r="L43" s="204"/>
      <c r="M43" s="203"/>
      <c r="N43" s="203"/>
      <c r="O43" s="202"/>
      <c r="P43" s="201"/>
      <c r="Q43" s="201"/>
      <c r="R43" s="201"/>
      <c r="S43" s="200"/>
      <c r="T43" s="199"/>
      <c r="U43" s="146">
        <v>32.5</v>
      </c>
      <c r="V43" s="198">
        <f t="shared" si="0"/>
        <v>40</v>
      </c>
      <c r="W43" s="197"/>
      <c r="X43" s="197"/>
      <c r="Y43" s="151"/>
      <c r="Z43" s="151"/>
      <c r="AA43" s="151"/>
      <c r="AB43" s="196"/>
      <c r="AC43" s="195"/>
      <c r="AD43" s="194"/>
      <c r="AE43" s="194"/>
      <c r="AF43" s="194"/>
      <c r="AG43" s="194"/>
      <c r="AH43" s="194"/>
      <c r="AI43" s="194"/>
      <c r="AJ43" s="193"/>
      <c r="AK43" s="145"/>
      <c r="AL43" s="145"/>
      <c r="AM43" s="145"/>
    </row>
    <row r="44" spans="2:39" ht="15" customHeight="1">
      <c r="B44" s="166"/>
      <c r="C44" s="216">
        <v>0.77083333333333337</v>
      </c>
      <c r="D44" s="215">
        <v>60</v>
      </c>
      <c r="E44" s="214">
        <v>0</v>
      </c>
      <c r="F44" s="213">
        <v>2.0833333333333335E-4</v>
      </c>
      <c r="G44" s="212"/>
      <c r="H44" s="212"/>
      <c r="I44" s="212"/>
      <c r="J44" s="211"/>
      <c r="K44" s="204"/>
      <c r="L44" s="204"/>
      <c r="M44" s="203"/>
      <c r="N44" s="203"/>
      <c r="O44" s="202"/>
      <c r="P44" s="201"/>
      <c r="Q44" s="201"/>
      <c r="R44" s="201"/>
      <c r="S44" s="200"/>
      <c r="T44" s="199"/>
      <c r="U44" s="146">
        <v>33.700000000000003</v>
      </c>
      <c r="V44" s="198">
        <f t="shared" si="0"/>
        <v>60</v>
      </c>
      <c r="W44" s="197"/>
      <c r="X44" s="197"/>
      <c r="Y44" s="151"/>
      <c r="Z44" s="151"/>
      <c r="AA44" s="151"/>
      <c r="AB44" s="196"/>
      <c r="AC44" s="195"/>
      <c r="AD44" s="194"/>
      <c r="AE44" s="194"/>
      <c r="AF44" s="194"/>
      <c r="AG44" s="194"/>
      <c r="AH44" s="194"/>
      <c r="AI44" s="194"/>
      <c r="AJ44" s="193"/>
      <c r="AK44" s="145"/>
      <c r="AL44" s="145"/>
      <c r="AM44" s="145"/>
    </row>
    <row r="45" spans="2:39" ht="15" customHeight="1">
      <c r="B45" s="166"/>
      <c r="C45" s="216">
        <v>0.77777777777777779</v>
      </c>
      <c r="D45" s="215">
        <v>40</v>
      </c>
      <c r="E45" s="214">
        <v>0</v>
      </c>
      <c r="F45" s="213">
        <v>3.5879629629629629E-4</v>
      </c>
      <c r="G45" s="212"/>
      <c r="H45" s="212"/>
      <c r="I45" s="212"/>
      <c r="J45" s="211"/>
      <c r="K45" s="204"/>
      <c r="L45" s="204"/>
      <c r="M45" s="203"/>
      <c r="N45" s="203"/>
      <c r="O45" s="202"/>
      <c r="P45" s="201"/>
      <c r="Q45" s="201"/>
      <c r="R45" s="201"/>
      <c r="S45" s="200"/>
      <c r="T45" s="199"/>
      <c r="U45" s="146">
        <v>34.770000000000003</v>
      </c>
      <c r="V45" s="198">
        <f t="shared" si="0"/>
        <v>40</v>
      </c>
      <c r="W45" s="197"/>
      <c r="X45" s="197"/>
      <c r="Y45" s="151"/>
      <c r="Z45" s="151"/>
      <c r="AA45" s="151"/>
      <c r="AB45" s="196"/>
      <c r="AC45" s="195"/>
      <c r="AD45" s="194"/>
      <c r="AE45" s="194"/>
      <c r="AF45" s="194"/>
      <c r="AG45" s="194"/>
      <c r="AH45" s="194"/>
      <c r="AI45" s="194"/>
      <c r="AJ45" s="193"/>
      <c r="AK45" s="145"/>
      <c r="AL45" s="145"/>
      <c r="AM45" s="145"/>
    </row>
    <row r="46" spans="2:39" ht="15" customHeight="1">
      <c r="B46" s="166"/>
      <c r="C46" s="210">
        <v>0.78472222222222221</v>
      </c>
      <c r="D46" s="209">
        <v>110</v>
      </c>
      <c r="E46" s="208">
        <v>0</v>
      </c>
      <c r="F46" s="207">
        <v>2.6620370370370372E-4</v>
      </c>
      <c r="G46" s="206"/>
      <c r="H46" s="206"/>
      <c r="I46" s="206"/>
      <c r="J46" s="205"/>
      <c r="K46" s="204"/>
      <c r="L46" s="204"/>
      <c r="M46" s="203"/>
      <c r="N46" s="203"/>
      <c r="O46" s="202"/>
      <c r="P46" s="201"/>
      <c r="Q46" s="201"/>
      <c r="R46" s="201"/>
      <c r="S46" s="200"/>
      <c r="T46" s="199"/>
      <c r="U46" s="146">
        <v>35.9</v>
      </c>
      <c r="V46" s="198">
        <f t="shared" si="0"/>
        <v>110</v>
      </c>
      <c r="W46" s="197"/>
      <c r="X46" s="197"/>
      <c r="Y46" s="151"/>
      <c r="Z46" s="151"/>
      <c r="AA46" s="151"/>
      <c r="AB46" s="196"/>
      <c r="AC46" s="195"/>
      <c r="AD46" s="194"/>
      <c r="AE46" s="194"/>
      <c r="AF46" s="194"/>
      <c r="AG46" s="194"/>
      <c r="AH46" s="194"/>
      <c r="AI46" s="194"/>
      <c r="AJ46" s="193"/>
      <c r="AK46" s="145"/>
      <c r="AL46" s="145"/>
      <c r="AM46" s="145"/>
    </row>
    <row r="47" spans="2:39" ht="25.5" customHeight="1">
      <c r="B47" s="166"/>
      <c r="C47" s="192" t="s">
        <v>258</v>
      </c>
      <c r="D47" s="183"/>
      <c r="E47" s="183"/>
      <c r="F47" s="183"/>
      <c r="G47" s="183"/>
      <c r="H47" s="183"/>
      <c r="I47" s="183"/>
      <c r="J47" s="183"/>
      <c r="K47" s="183"/>
      <c r="L47" s="191"/>
      <c r="M47" s="190"/>
      <c r="N47" s="189"/>
      <c r="O47" s="188"/>
      <c r="P47" s="187"/>
      <c r="Q47" s="187"/>
      <c r="R47" s="187"/>
      <c r="S47" s="186"/>
      <c r="T47" s="158"/>
      <c r="U47" s="150"/>
      <c r="V47" s="151"/>
      <c r="W47" s="151"/>
      <c r="X47" s="151"/>
      <c r="Y47" s="151"/>
      <c r="Z47" s="151"/>
      <c r="AA47" s="151"/>
      <c r="AB47" s="151"/>
      <c r="AC47" s="153"/>
      <c r="AD47" s="152"/>
      <c r="AE47" s="152"/>
      <c r="AF47" s="152"/>
      <c r="AG47" s="152"/>
      <c r="AH47" s="152"/>
      <c r="AI47" s="152"/>
      <c r="AJ47" s="150"/>
    </row>
    <row r="48" spans="2:39" ht="5.0999999999999996" customHeight="1">
      <c r="B48" s="166"/>
      <c r="C48" s="185"/>
      <c r="D48" s="183"/>
      <c r="E48" s="183"/>
      <c r="F48" s="183"/>
      <c r="G48" s="183"/>
      <c r="H48" s="183"/>
      <c r="I48" s="183"/>
      <c r="J48" s="183"/>
      <c r="K48" s="183"/>
      <c r="L48" s="184"/>
      <c r="M48" s="184"/>
      <c r="N48" s="183"/>
      <c r="O48" s="182"/>
      <c r="P48" s="181"/>
      <c r="Q48" s="181"/>
      <c r="R48" s="181"/>
      <c r="S48" s="181"/>
      <c r="T48" s="158"/>
      <c r="U48" s="150"/>
      <c r="V48" s="151"/>
      <c r="W48" s="151"/>
      <c r="X48" s="151"/>
      <c r="Y48" s="151"/>
      <c r="Z48" s="151"/>
      <c r="AA48" s="151"/>
      <c r="AB48" s="151"/>
      <c r="AC48" s="153"/>
      <c r="AD48" s="152"/>
      <c r="AE48" s="152"/>
      <c r="AF48" s="152"/>
      <c r="AG48" s="152"/>
      <c r="AH48" s="152"/>
      <c r="AI48" s="152"/>
      <c r="AJ48" s="150"/>
    </row>
    <row r="49" spans="2:36" ht="15" customHeight="1">
      <c r="B49" s="166"/>
      <c r="C49" s="180"/>
      <c r="D49" s="179" t="s">
        <v>257</v>
      </c>
      <c r="E49" s="177"/>
      <c r="F49" s="177"/>
      <c r="G49" s="177"/>
      <c r="H49" s="177"/>
      <c r="I49" s="177"/>
      <c r="J49" s="177"/>
      <c r="K49" s="177"/>
      <c r="L49" s="178"/>
      <c r="M49" s="178"/>
      <c r="N49" s="177"/>
      <c r="O49" s="176"/>
      <c r="P49" s="175"/>
      <c r="Q49" s="175"/>
      <c r="R49" s="175"/>
      <c r="S49" s="174"/>
      <c r="T49" s="158"/>
      <c r="U49" s="150"/>
      <c r="V49" s="151"/>
      <c r="W49" s="151"/>
      <c r="X49" s="151"/>
      <c r="Y49" s="151"/>
      <c r="Z49" s="151"/>
      <c r="AA49" s="151"/>
      <c r="AB49" s="151"/>
      <c r="AC49" s="153"/>
      <c r="AD49" s="152"/>
      <c r="AE49" s="152"/>
      <c r="AF49" s="152"/>
      <c r="AG49" s="152"/>
      <c r="AH49" s="152"/>
      <c r="AI49" s="152"/>
      <c r="AJ49" s="150"/>
    </row>
    <row r="50" spans="2:36" ht="15" customHeight="1">
      <c r="B50" s="166"/>
      <c r="C50" s="173" t="s">
        <v>256</v>
      </c>
      <c r="D50" s="172" t="s">
        <v>255</v>
      </c>
      <c r="E50" s="170"/>
      <c r="F50" s="170"/>
      <c r="G50" s="170"/>
      <c r="H50" s="170"/>
      <c r="I50" s="170"/>
      <c r="J50" s="170"/>
      <c r="K50" s="170"/>
      <c r="L50" s="171"/>
      <c r="M50" s="171"/>
      <c r="N50" s="170"/>
      <c r="O50" s="169"/>
      <c r="P50" s="168"/>
      <c r="Q50" s="168"/>
      <c r="R50" s="168"/>
      <c r="S50" s="167"/>
      <c r="T50" s="158"/>
      <c r="U50" s="150"/>
      <c r="V50" s="151"/>
      <c r="W50" s="151"/>
      <c r="X50" s="151"/>
      <c r="Y50" s="151"/>
      <c r="Z50" s="151"/>
      <c r="AA50" s="151"/>
      <c r="AB50" s="151"/>
      <c r="AC50" s="153"/>
      <c r="AD50" s="152"/>
      <c r="AE50" s="152"/>
      <c r="AF50" s="152"/>
      <c r="AG50" s="152"/>
      <c r="AH50" s="152"/>
      <c r="AI50" s="152"/>
      <c r="AJ50" s="150"/>
    </row>
    <row r="51" spans="2:36" ht="15" customHeight="1">
      <c r="B51" s="166"/>
      <c r="C51" s="165"/>
      <c r="D51" s="164" t="s">
        <v>254</v>
      </c>
      <c r="E51" s="162"/>
      <c r="F51" s="162"/>
      <c r="G51" s="162"/>
      <c r="H51" s="162"/>
      <c r="I51" s="162"/>
      <c r="J51" s="162"/>
      <c r="K51" s="162"/>
      <c r="L51" s="163"/>
      <c r="M51" s="163"/>
      <c r="N51" s="162"/>
      <c r="O51" s="161"/>
      <c r="P51" s="160"/>
      <c r="Q51" s="160"/>
      <c r="R51" s="160"/>
      <c r="S51" s="159"/>
      <c r="T51" s="158"/>
      <c r="U51" s="150"/>
      <c r="V51" s="151"/>
      <c r="W51" s="151"/>
      <c r="X51" s="151"/>
      <c r="Y51" s="151"/>
      <c r="Z51" s="151"/>
      <c r="AA51" s="151"/>
      <c r="AB51" s="151"/>
      <c r="AC51" s="153"/>
      <c r="AD51" s="152"/>
      <c r="AE51" s="152"/>
      <c r="AF51" s="152"/>
      <c r="AG51" s="152"/>
      <c r="AH51" s="152"/>
      <c r="AI51" s="152"/>
      <c r="AJ51" s="150"/>
    </row>
    <row r="52" spans="2:36" ht="5.0999999999999996" customHeight="1">
      <c r="B52" s="157"/>
      <c r="C52" s="156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4"/>
      <c r="U52" s="150"/>
      <c r="V52" s="151"/>
      <c r="W52" s="151"/>
      <c r="X52" s="151"/>
      <c r="Y52" s="151"/>
      <c r="Z52" s="151"/>
      <c r="AA52" s="151"/>
      <c r="AB52" s="151"/>
      <c r="AC52" s="153"/>
      <c r="AD52" s="152"/>
      <c r="AE52" s="152"/>
      <c r="AF52" s="152"/>
      <c r="AG52" s="152"/>
      <c r="AH52" s="152"/>
      <c r="AI52" s="152"/>
      <c r="AJ52" s="150"/>
    </row>
    <row r="53" spans="2:36">
      <c r="U53" s="150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0"/>
    </row>
    <row r="54" spans="2:36">
      <c r="U54" s="150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0"/>
    </row>
    <row r="55" spans="2:36">
      <c r="U55" s="150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0"/>
    </row>
    <row r="56" spans="2:36">
      <c r="U56" s="150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0"/>
    </row>
    <row r="57" spans="2:36">
      <c r="U57" s="150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0"/>
    </row>
    <row r="58" spans="2:36">
      <c r="U58" s="150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0"/>
    </row>
    <row r="59" spans="2:36">
      <c r="U59" s="150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0"/>
    </row>
    <row r="60" spans="2:36">
      <c r="U60" s="150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0"/>
    </row>
    <row r="61" spans="2:36">
      <c r="U61" s="150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0"/>
    </row>
    <row r="62" spans="2:36">
      <c r="U62" s="150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0"/>
    </row>
    <row r="63" spans="2:36">
      <c r="U63" s="150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0"/>
    </row>
    <row r="64" spans="2:36">
      <c r="U64" s="150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0"/>
    </row>
    <row r="65" spans="21:36">
      <c r="U65" s="150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0"/>
    </row>
    <row r="66" spans="21:36">
      <c r="U66" s="150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0"/>
    </row>
    <row r="67" spans="21:36">
      <c r="U67" s="150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0"/>
    </row>
    <row r="68" spans="21:36">
      <c r="U68" s="150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0"/>
    </row>
    <row r="69" spans="21:36">
      <c r="U69" s="150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0"/>
    </row>
    <row r="70" spans="21:36">
      <c r="U70" s="150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0"/>
    </row>
    <row r="71" spans="21:36">
      <c r="U71" s="150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0"/>
    </row>
    <row r="72" spans="21:36">
      <c r="U72" s="150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0"/>
    </row>
    <row r="73" spans="21:36">
      <c r="U73" s="150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0"/>
    </row>
    <row r="74" spans="21:36">
      <c r="U74" s="150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0"/>
    </row>
    <row r="75" spans="21:36">
      <c r="U75" s="150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0"/>
    </row>
    <row r="76" spans="21:36">
      <c r="U76" s="150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0"/>
    </row>
    <row r="77" spans="21:36">
      <c r="U77" s="150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0"/>
    </row>
    <row r="78" spans="21:36">
      <c r="U78" s="150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0"/>
    </row>
    <row r="79" spans="21:36">
      <c r="U79" s="150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0"/>
    </row>
    <row r="80" spans="21:36">
      <c r="U80" s="150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0"/>
    </row>
    <row r="81" spans="21:36">
      <c r="U81" s="150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0"/>
    </row>
    <row r="82" spans="21:36">
      <c r="U82" s="150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0"/>
    </row>
    <row r="83" spans="21:36">
      <c r="U83" s="150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0"/>
    </row>
    <row r="84" spans="21:36">
      <c r="U84" s="150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0"/>
    </row>
    <row r="85" spans="21:36">
      <c r="U85" s="150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0"/>
    </row>
    <row r="86" spans="21:36">
      <c r="U86" s="150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0"/>
    </row>
    <row r="87" spans="21:36">
      <c r="U87" s="150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0"/>
    </row>
    <row r="88" spans="21:36">
      <c r="U88" s="150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0"/>
    </row>
    <row r="89" spans="21:36">
      <c r="U89" s="150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0"/>
    </row>
    <row r="90" spans="21:36">
      <c r="U90" s="150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0"/>
    </row>
    <row r="91" spans="21:36">
      <c r="U91" s="150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0"/>
    </row>
    <row r="92" spans="21:36">
      <c r="U92" s="150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0"/>
    </row>
    <row r="93" spans="21:36">
      <c r="U93" s="150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0"/>
    </row>
    <row r="94" spans="21:36">
      <c r="U94" s="150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0"/>
    </row>
    <row r="95" spans="21:36">
      <c r="U95" s="150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0"/>
    </row>
    <row r="96" spans="21:36">
      <c r="U96" s="150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0"/>
    </row>
    <row r="97" spans="21:36">
      <c r="U97" s="150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0"/>
    </row>
    <row r="98" spans="21:36">
      <c r="U98" s="150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0"/>
    </row>
    <row r="99" spans="21:36">
      <c r="U99" s="150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0"/>
    </row>
    <row r="100" spans="21:36">
      <c r="U100" s="150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0"/>
    </row>
    <row r="101" spans="21:36">
      <c r="U101" s="150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0"/>
    </row>
    <row r="102" spans="21:36">
      <c r="U102" s="150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0"/>
    </row>
    <row r="103" spans="21:36">
      <c r="U103" s="150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0"/>
    </row>
    <row r="104" spans="21:36">
      <c r="U104" s="150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0"/>
    </row>
    <row r="105" spans="21:36">
      <c r="U105" s="150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0"/>
    </row>
    <row r="106" spans="21:36">
      <c r="U106" s="150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0"/>
    </row>
    <row r="107" spans="21:36">
      <c r="U107" s="150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0"/>
    </row>
    <row r="108" spans="21:36">
      <c r="U108" s="150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0"/>
    </row>
    <row r="109" spans="21:36">
      <c r="U109" s="150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0"/>
    </row>
    <row r="110" spans="21:36">
      <c r="U110" s="150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0"/>
    </row>
    <row r="111" spans="21:36">
      <c r="U111" s="150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0"/>
    </row>
    <row r="112" spans="21:36">
      <c r="U112" s="150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0"/>
    </row>
    <row r="113" spans="21:36">
      <c r="U113" s="150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0"/>
    </row>
    <row r="114" spans="21:36">
      <c r="U114" s="150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0"/>
    </row>
    <row r="115" spans="21:36">
      <c r="U115" s="150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0"/>
    </row>
    <row r="116" spans="21:36">
      <c r="U116" s="150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0"/>
    </row>
    <row r="117" spans="21:36">
      <c r="U117" s="150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0"/>
    </row>
    <row r="118" spans="21:36">
      <c r="U118" s="150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0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1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/>
  </sheetViews>
  <sheetFormatPr defaultRowHeight="11.25"/>
  <cols>
    <col min="1" max="1" width="3.625" style="145" customWidth="1"/>
    <col min="2" max="2" width="0.875" style="149" customWidth="1"/>
    <col min="3" max="3" width="8.125" style="148" customWidth="1"/>
    <col min="4" max="6" width="6.625" style="145" customWidth="1"/>
    <col min="7" max="10" width="3.25" style="145" customWidth="1"/>
    <col min="11" max="11" width="3.5" style="145" customWidth="1"/>
    <col min="12" max="18" width="5.625" style="145" customWidth="1"/>
    <col min="19" max="19" width="5" style="145" customWidth="1"/>
    <col min="20" max="20" width="1.625" style="145" customWidth="1"/>
    <col min="21" max="21" width="9" style="146"/>
    <col min="22" max="22" width="8.875" style="147" customWidth="1"/>
    <col min="23" max="24" width="4.625" style="147" customWidth="1"/>
    <col min="25" max="26" width="9" style="147"/>
    <col min="27" max="27" width="16.375" style="147" bestFit="1" customWidth="1"/>
    <col min="28" max="35" width="9" style="147"/>
    <col min="36" max="62" width="9" style="146"/>
    <col min="63" max="16384" width="9" style="145"/>
  </cols>
  <sheetData>
    <row r="2" spans="2:39" ht="20.100000000000001" customHeight="1">
      <c r="B2" s="307" t="s">
        <v>279</v>
      </c>
      <c r="C2" s="306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4"/>
    </row>
    <row r="3" spans="2:39" ht="20.100000000000001" customHeight="1">
      <c r="B3" s="166"/>
      <c r="C3" s="296" t="s">
        <v>278</v>
      </c>
      <c r="D3" s="303"/>
      <c r="E3" s="303"/>
      <c r="F3" s="303"/>
      <c r="G3" s="303"/>
      <c r="H3" s="303"/>
      <c r="I3" s="303"/>
      <c r="J3" s="303"/>
      <c r="K3" s="359" t="s">
        <v>277</v>
      </c>
      <c r="L3" s="181"/>
      <c r="M3" s="181"/>
      <c r="N3" s="181"/>
      <c r="O3" s="181"/>
      <c r="P3" s="181"/>
      <c r="Q3" s="181"/>
      <c r="R3" s="181"/>
      <c r="S3" s="181"/>
      <c r="T3" s="158"/>
    </row>
    <row r="4" spans="2:39" ht="30" customHeight="1">
      <c r="B4" s="166"/>
      <c r="C4" s="302" t="s">
        <v>276</v>
      </c>
      <c r="D4" s="301"/>
      <c r="E4" s="301"/>
      <c r="F4" s="301"/>
      <c r="G4" s="301"/>
      <c r="H4" s="301"/>
      <c r="I4" s="301"/>
      <c r="J4" s="301"/>
      <c r="K4" s="360"/>
      <c r="L4" s="181"/>
      <c r="M4" s="181"/>
      <c r="N4" s="181"/>
      <c r="O4" s="181"/>
      <c r="P4" s="181"/>
      <c r="Q4" s="181"/>
      <c r="R4" s="181"/>
      <c r="S4" s="181"/>
      <c r="T4" s="158"/>
    </row>
    <row r="5" spans="2:39" ht="20.100000000000001" customHeight="1">
      <c r="B5" s="295"/>
      <c r="C5" s="300" t="s">
        <v>275</v>
      </c>
      <c r="D5" s="293"/>
      <c r="E5" s="293"/>
      <c r="F5" s="293"/>
      <c r="G5" s="293"/>
      <c r="H5" s="293"/>
      <c r="I5" s="293"/>
      <c r="J5" s="293"/>
      <c r="K5" s="360"/>
      <c r="L5" s="181"/>
      <c r="M5" s="181"/>
      <c r="N5" s="181"/>
      <c r="O5" s="181"/>
      <c r="P5" s="181"/>
      <c r="Q5" s="181"/>
      <c r="R5" s="181"/>
      <c r="S5" s="181"/>
      <c r="T5" s="158"/>
    </row>
    <row r="6" spans="2:39" ht="30" customHeight="1">
      <c r="B6" s="157"/>
      <c r="C6" s="298" t="s">
        <v>283</v>
      </c>
      <c r="D6" s="187"/>
      <c r="E6" s="187"/>
      <c r="F6" s="187"/>
      <c r="G6" s="187"/>
      <c r="H6" s="187"/>
      <c r="I6" s="187"/>
      <c r="J6" s="187"/>
      <c r="K6" s="360"/>
      <c r="L6" s="181"/>
      <c r="M6" s="181"/>
      <c r="N6" s="181"/>
      <c r="O6" s="181"/>
      <c r="P6" s="181"/>
      <c r="Q6" s="181"/>
      <c r="R6" s="181"/>
      <c r="S6" s="181"/>
      <c r="T6" s="158"/>
    </row>
    <row r="7" spans="2:39" ht="20.100000000000001" customHeight="1">
      <c r="B7" s="295"/>
      <c r="C7" s="299" t="s">
        <v>273</v>
      </c>
      <c r="D7" s="293"/>
      <c r="E7" s="293"/>
      <c r="F7" s="293"/>
      <c r="G7" s="293"/>
      <c r="H7" s="293"/>
      <c r="I7" s="293"/>
      <c r="J7" s="293"/>
      <c r="K7" s="360"/>
      <c r="L7" s="181"/>
      <c r="M7" s="181"/>
      <c r="N7" s="181"/>
      <c r="O7" s="181"/>
      <c r="P7" s="181"/>
      <c r="Q7" s="181"/>
      <c r="R7" s="181"/>
      <c r="S7" s="181"/>
      <c r="T7" s="158"/>
    </row>
    <row r="8" spans="2:39" ht="30" customHeight="1">
      <c r="B8" s="157"/>
      <c r="C8" s="298" t="s">
        <v>272</v>
      </c>
      <c r="D8" s="187"/>
      <c r="E8" s="187"/>
      <c r="F8" s="187"/>
      <c r="G8" s="187"/>
      <c r="H8" s="187"/>
      <c r="I8" s="187"/>
      <c r="J8" s="187"/>
      <c r="K8" s="360"/>
      <c r="L8" s="181"/>
      <c r="M8" s="181"/>
      <c r="N8" s="181"/>
      <c r="O8" s="181"/>
      <c r="P8" s="181"/>
      <c r="Q8" s="181"/>
      <c r="R8" s="181"/>
      <c r="S8" s="181"/>
      <c r="T8" s="158"/>
    </row>
    <row r="9" spans="2:39" ht="20.100000000000001" customHeight="1">
      <c r="B9" s="166"/>
      <c r="C9" s="297" t="s">
        <v>271</v>
      </c>
      <c r="D9" s="181"/>
      <c r="E9" s="181"/>
      <c r="F9" s="181"/>
      <c r="G9" s="181"/>
      <c r="H9" s="181"/>
      <c r="I9" s="181"/>
      <c r="J9" s="181"/>
      <c r="K9" s="360"/>
      <c r="L9" s="181"/>
      <c r="M9" s="181"/>
      <c r="N9" s="181"/>
      <c r="O9" s="181"/>
      <c r="P9" s="181"/>
      <c r="Q9" s="181"/>
      <c r="R9" s="181"/>
      <c r="S9" s="181"/>
      <c r="T9" s="158"/>
    </row>
    <row r="10" spans="2:39" ht="30" customHeight="1">
      <c r="B10" s="166"/>
      <c r="C10" s="296"/>
      <c r="D10" s="181"/>
      <c r="E10" s="181"/>
      <c r="F10" s="181"/>
      <c r="G10" s="181"/>
      <c r="H10" s="181"/>
      <c r="I10" s="181"/>
      <c r="J10" s="181"/>
      <c r="K10" s="360"/>
      <c r="L10" s="181"/>
      <c r="M10" s="181"/>
      <c r="N10" s="181"/>
      <c r="O10" s="181"/>
      <c r="P10" s="181"/>
      <c r="Q10" s="181"/>
      <c r="R10" s="181"/>
      <c r="S10" s="181"/>
      <c r="T10" s="158"/>
    </row>
    <row r="11" spans="2:39" ht="12" customHeight="1">
      <c r="B11" s="295"/>
      <c r="C11" s="294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2"/>
      <c r="U11" s="193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3"/>
      <c r="AK11" s="145"/>
      <c r="AL11" s="145"/>
      <c r="AM11" s="145"/>
    </row>
    <row r="12" spans="2:39" ht="12.6" customHeight="1">
      <c r="B12" s="166"/>
      <c r="C12" s="291" t="s">
        <v>112</v>
      </c>
      <c r="D12" s="361" t="s">
        <v>282</v>
      </c>
      <c r="E12" s="362"/>
      <c r="F12" s="362"/>
      <c r="G12" s="362"/>
      <c r="H12" s="362"/>
      <c r="I12" s="362"/>
      <c r="J12" s="363"/>
      <c r="K12" s="290"/>
      <c r="L12" s="289" t="s">
        <v>269</v>
      </c>
      <c r="M12" s="288"/>
      <c r="N12" s="288"/>
      <c r="O12" s="288"/>
      <c r="P12" s="287"/>
      <c r="Q12" s="287"/>
      <c r="R12" s="287"/>
      <c r="S12" s="286"/>
      <c r="T12" s="280" t="s">
        <v>281</v>
      </c>
      <c r="U12" s="147" t="s">
        <v>267</v>
      </c>
      <c r="V12" s="151"/>
      <c r="W12" s="151"/>
      <c r="X12" s="151"/>
      <c r="Y12" s="151"/>
      <c r="Z12" s="151"/>
      <c r="AA12" s="151"/>
      <c r="AB12" s="196"/>
      <c r="AC12" s="196"/>
      <c r="AD12" s="196"/>
      <c r="AE12" s="196"/>
      <c r="AF12" s="196"/>
      <c r="AG12" s="196"/>
      <c r="AH12" s="196"/>
      <c r="AI12" s="196"/>
      <c r="AJ12" s="193"/>
      <c r="AK12" s="145"/>
      <c r="AL12" s="145"/>
      <c r="AM12" s="145"/>
    </row>
    <row r="13" spans="2:39" ht="12.6" customHeight="1">
      <c r="B13" s="166"/>
      <c r="C13" s="285"/>
      <c r="D13" s="284" t="s">
        <v>263</v>
      </c>
      <c r="E13" s="283" t="s">
        <v>266</v>
      </c>
      <c r="F13" s="283" t="s">
        <v>265</v>
      </c>
      <c r="G13" s="364" t="s">
        <v>264</v>
      </c>
      <c r="H13" s="365"/>
      <c r="I13" s="365"/>
      <c r="J13" s="366"/>
      <c r="K13" s="282"/>
      <c r="L13" s="282"/>
      <c r="M13" s="281"/>
      <c r="N13" s="272"/>
      <c r="O13" s="281"/>
      <c r="P13" s="242"/>
      <c r="Q13" s="242"/>
      <c r="R13" s="242"/>
      <c r="S13" s="280"/>
      <c r="T13" s="279"/>
      <c r="V13" s="278" t="s">
        <v>263</v>
      </c>
      <c r="W13" s="277"/>
      <c r="X13" s="277"/>
      <c r="Y13" s="151"/>
      <c r="Z13" s="151"/>
      <c r="AA13" s="151"/>
      <c r="AB13" s="196"/>
      <c r="AC13" s="196"/>
      <c r="AD13" s="196"/>
      <c r="AE13" s="196"/>
      <c r="AF13" s="196"/>
      <c r="AG13" s="196"/>
      <c r="AH13" s="196"/>
      <c r="AI13" s="196"/>
      <c r="AJ13" s="193"/>
      <c r="AK13" s="145"/>
      <c r="AL13" s="145"/>
      <c r="AM13" s="145"/>
    </row>
    <row r="14" spans="2:39" ht="12.6" customHeight="1">
      <c r="B14" s="166"/>
      <c r="C14" s="276" t="s">
        <v>262</v>
      </c>
      <c r="D14" s="274" t="s">
        <v>280</v>
      </c>
      <c r="E14" s="275" t="s">
        <v>260</v>
      </c>
      <c r="F14" s="275" t="s">
        <v>259</v>
      </c>
      <c r="G14" s="367"/>
      <c r="H14" s="368"/>
      <c r="I14" s="368"/>
      <c r="J14" s="369"/>
      <c r="K14" s="273"/>
      <c r="L14" s="273"/>
      <c r="M14" s="272"/>
      <c r="N14" s="272"/>
      <c r="O14" s="272"/>
      <c r="P14" s="271"/>
      <c r="Q14" s="271"/>
      <c r="R14" s="270"/>
      <c r="S14" s="269"/>
      <c r="T14" s="269"/>
      <c r="V14" s="197"/>
      <c r="W14" s="268"/>
      <c r="X14" s="268"/>
      <c r="Y14" s="151"/>
      <c r="Z14" s="151"/>
      <c r="AA14" s="151"/>
      <c r="AB14" s="196"/>
      <c r="AC14" s="196"/>
      <c r="AD14" s="196"/>
      <c r="AE14" s="196"/>
      <c r="AF14" s="196"/>
      <c r="AG14" s="196"/>
      <c r="AH14" s="196"/>
      <c r="AI14" s="267"/>
      <c r="AJ14" s="193"/>
      <c r="AK14" s="145"/>
      <c r="AL14" s="145"/>
      <c r="AM14" s="145"/>
    </row>
    <row r="15" spans="2:39" ht="15" customHeight="1">
      <c r="B15" s="166"/>
      <c r="C15" s="259">
        <v>0.29166666666666802</v>
      </c>
      <c r="D15" s="266">
        <v>80</v>
      </c>
      <c r="E15" s="265">
        <v>0</v>
      </c>
      <c r="F15" s="264">
        <v>7.0601851851851858E-4</v>
      </c>
      <c r="G15" s="255"/>
      <c r="H15" s="263"/>
      <c r="I15" s="263"/>
      <c r="J15" s="262"/>
      <c r="K15" s="253"/>
      <c r="L15" s="241"/>
      <c r="M15" s="240"/>
      <c r="N15" s="240"/>
      <c r="O15" s="239"/>
      <c r="P15" s="201"/>
      <c r="Q15" s="201"/>
      <c r="R15" s="201"/>
      <c r="S15" s="238"/>
      <c r="T15" s="261"/>
      <c r="U15" s="146">
        <v>1.05</v>
      </c>
      <c r="V15" s="198">
        <f t="shared" ref="V15:V46" si="0">D15-E15</f>
        <v>80</v>
      </c>
      <c r="W15" s="197"/>
      <c r="X15" s="197"/>
      <c r="Y15" s="151"/>
      <c r="Z15" s="151"/>
      <c r="AA15" s="151"/>
      <c r="AB15" s="196"/>
      <c r="AC15" s="195"/>
      <c r="AD15" s="194"/>
      <c r="AE15" s="194"/>
      <c r="AF15" s="194"/>
      <c r="AG15" s="194"/>
      <c r="AH15" s="194"/>
      <c r="AI15" s="194"/>
      <c r="AJ15" s="193"/>
      <c r="AK15" s="145"/>
      <c r="AL15" s="145"/>
      <c r="AM15" s="145"/>
    </row>
    <row r="16" spans="2:39" ht="15" customHeight="1">
      <c r="B16" s="166"/>
      <c r="C16" s="216">
        <v>0.29861111111111199</v>
      </c>
      <c r="D16" s="215">
        <v>60</v>
      </c>
      <c r="E16" s="214">
        <v>0</v>
      </c>
      <c r="F16" s="213">
        <v>4.9768518518518521E-4</v>
      </c>
      <c r="G16" s="249"/>
      <c r="H16" s="249"/>
      <c r="I16" s="249"/>
      <c r="J16" s="211"/>
      <c r="K16" s="260"/>
      <c r="L16" s="204"/>
      <c r="M16" s="203"/>
      <c r="N16" s="203"/>
      <c r="O16" s="202"/>
      <c r="P16" s="201"/>
      <c r="Q16" s="201"/>
      <c r="R16" s="201"/>
      <c r="S16" s="200"/>
      <c r="T16" s="199"/>
      <c r="U16" s="146">
        <v>2.16</v>
      </c>
      <c r="V16" s="198">
        <f t="shared" si="0"/>
        <v>60</v>
      </c>
      <c r="W16" s="197"/>
      <c r="X16" s="197"/>
      <c r="Y16" s="151"/>
      <c r="Z16" s="151"/>
      <c r="AA16" s="151"/>
      <c r="AB16" s="196"/>
      <c r="AC16" s="195"/>
      <c r="AD16" s="194"/>
      <c r="AE16" s="194"/>
      <c r="AF16" s="194"/>
      <c r="AG16" s="194"/>
      <c r="AH16" s="194"/>
      <c r="AI16" s="194"/>
      <c r="AJ16" s="193"/>
      <c r="AK16" s="145"/>
      <c r="AL16" s="145"/>
      <c r="AM16" s="145"/>
    </row>
    <row r="17" spans="2:39" ht="15" customHeight="1">
      <c r="B17" s="166"/>
      <c r="C17" s="216">
        <v>0.30555555555555702</v>
      </c>
      <c r="D17" s="252">
        <v>100</v>
      </c>
      <c r="E17" s="251">
        <v>0</v>
      </c>
      <c r="F17" s="250">
        <v>7.8703703703703705E-4</v>
      </c>
      <c r="G17" s="249"/>
      <c r="H17" s="249"/>
      <c r="I17" s="249"/>
      <c r="J17" s="248"/>
      <c r="K17" s="253"/>
      <c r="L17" s="241"/>
      <c r="M17" s="240"/>
      <c r="N17" s="240"/>
      <c r="O17" s="239"/>
      <c r="P17" s="201"/>
      <c r="Q17" s="201"/>
      <c r="R17" s="201"/>
      <c r="S17" s="238"/>
      <c r="T17" s="237"/>
      <c r="U17" s="146">
        <v>3.3</v>
      </c>
      <c r="V17" s="198">
        <f t="shared" si="0"/>
        <v>100</v>
      </c>
      <c r="W17" s="197"/>
      <c r="X17" s="197"/>
      <c r="Y17" s="151"/>
      <c r="Z17" s="151"/>
      <c r="AA17" s="151"/>
      <c r="AB17" s="196"/>
      <c r="AC17" s="195"/>
      <c r="AD17" s="194"/>
      <c r="AE17" s="194"/>
      <c r="AF17" s="194"/>
      <c r="AG17" s="194"/>
      <c r="AH17" s="194"/>
      <c r="AI17" s="194"/>
      <c r="AJ17" s="193"/>
      <c r="AK17" s="145"/>
      <c r="AL17" s="145"/>
      <c r="AM17" s="145"/>
    </row>
    <row r="18" spans="2:39" ht="15" customHeight="1">
      <c r="B18" s="166"/>
      <c r="C18" s="216">
        <v>0.312500000000001</v>
      </c>
      <c r="D18" s="215">
        <v>55</v>
      </c>
      <c r="E18" s="214">
        <v>0</v>
      </c>
      <c r="F18" s="213">
        <v>6.134259259259259E-4</v>
      </c>
      <c r="G18" s="249"/>
      <c r="H18" s="249"/>
      <c r="I18" s="249"/>
      <c r="J18" s="211"/>
      <c r="K18" s="260"/>
      <c r="L18" s="204"/>
      <c r="M18" s="203"/>
      <c r="N18" s="203"/>
      <c r="O18" s="202"/>
      <c r="P18" s="201"/>
      <c r="Q18" s="201"/>
      <c r="R18" s="201"/>
      <c r="S18" s="200"/>
      <c r="T18" s="199"/>
      <c r="U18" s="146">
        <v>4.4000000000000004</v>
      </c>
      <c r="V18" s="198">
        <f t="shared" si="0"/>
        <v>55</v>
      </c>
      <c r="W18" s="197"/>
      <c r="X18" s="197"/>
      <c r="Y18" s="151"/>
      <c r="Z18" s="151"/>
      <c r="AA18" s="151"/>
      <c r="AB18" s="196"/>
      <c r="AC18" s="195"/>
      <c r="AD18" s="194"/>
      <c r="AE18" s="194"/>
      <c r="AF18" s="194"/>
      <c r="AG18" s="194"/>
      <c r="AH18" s="194"/>
      <c r="AI18" s="194"/>
      <c r="AJ18" s="193"/>
      <c r="AK18" s="145"/>
      <c r="AL18" s="145"/>
      <c r="AM18" s="145"/>
    </row>
    <row r="19" spans="2:39" ht="15" customHeight="1">
      <c r="B19" s="166"/>
      <c r="C19" s="216">
        <v>0.31944444444444497</v>
      </c>
      <c r="D19" s="252">
        <v>105</v>
      </c>
      <c r="E19" s="251">
        <v>15</v>
      </c>
      <c r="F19" s="250">
        <v>1.5509259259259261E-3</v>
      </c>
      <c r="G19" s="249">
        <v>8</v>
      </c>
      <c r="H19" s="249">
        <v>15</v>
      </c>
      <c r="I19" s="249"/>
      <c r="J19" s="248"/>
      <c r="K19" s="253"/>
      <c r="L19" s="241"/>
      <c r="M19" s="240"/>
      <c r="N19" s="240"/>
      <c r="O19" s="239"/>
      <c r="P19" s="201"/>
      <c r="Q19" s="201"/>
      <c r="R19" s="201"/>
      <c r="S19" s="238"/>
      <c r="T19" s="237"/>
      <c r="U19" s="146">
        <v>5.55</v>
      </c>
      <c r="V19" s="198">
        <f t="shared" si="0"/>
        <v>90</v>
      </c>
      <c r="W19" s="197"/>
      <c r="X19" s="197"/>
      <c r="Y19" s="151"/>
      <c r="Z19" s="151"/>
      <c r="AA19" s="151"/>
      <c r="AB19" s="196"/>
      <c r="AC19" s="195"/>
      <c r="AD19" s="194"/>
      <c r="AE19" s="194"/>
      <c r="AF19" s="194"/>
      <c r="AG19" s="194"/>
      <c r="AH19" s="194"/>
      <c r="AI19" s="194"/>
      <c r="AJ19" s="193"/>
      <c r="AK19" s="145"/>
      <c r="AL19" s="145"/>
      <c r="AM19" s="145"/>
    </row>
    <row r="20" spans="2:39" ht="15" customHeight="1">
      <c r="B20" s="166"/>
      <c r="C20" s="210">
        <v>0.32638888888889001</v>
      </c>
      <c r="D20" s="247">
        <v>95</v>
      </c>
      <c r="E20" s="246">
        <v>0</v>
      </c>
      <c r="F20" s="245">
        <v>8.449074074074075E-4</v>
      </c>
      <c r="G20" s="244"/>
      <c r="H20" s="244"/>
      <c r="I20" s="244"/>
      <c r="J20" s="243"/>
      <c r="K20" s="260"/>
      <c r="L20" s="204"/>
      <c r="M20" s="203"/>
      <c r="N20" s="203"/>
      <c r="O20" s="202"/>
      <c r="P20" s="201"/>
      <c r="Q20" s="201"/>
      <c r="R20" s="201"/>
      <c r="S20" s="200"/>
      <c r="T20" s="199"/>
      <c r="U20" s="146">
        <v>6.65</v>
      </c>
      <c r="V20" s="198">
        <f t="shared" si="0"/>
        <v>95</v>
      </c>
      <c r="W20" s="197"/>
      <c r="X20" s="197"/>
      <c r="Y20" s="151"/>
      <c r="Z20" s="151"/>
      <c r="AA20" s="151"/>
      <c r="AB20" s="196"/>
      <c r="AC20" s="195"/>
      <c r="AD20" s="194"/>
      <c r="AE20" s="194"/>
      <c r="AF20" s="194"/>
      <c r="AG20" s="194"/>
      <c r="AH20" s="194"/>
      <c r="AI20" s="194"/>
      <c r="AJ20" s="193"/>
      <c r="AK20" s="145"/>
      <c r="AL20" s="145"/>
      <c r="AM20" s="145"/>
    </row>
    <row r="21" spans="2:39" ht="15" customHeight="1">
      <c r="B21" s="166"/>
      <c r="C21" s="259">
        <v>0.33333333333333398</v>
      </c>
      <c r="D21" s="258">
        <v>75</v>
      </c>
      <c r="E21" s="257">
        <v>0</v>
      </c>
      <c r="F21" s="256">
        <v>6.8287037037037036E-4</v>
      </c>
      <c r="G21" s="255"/>
      <c r="H21" s="255"/>
      <c r="I21" s="255"/>
      <c r="J21" s="254"/>
      <c r="K21" s="253"/>
      <c r="L21" s="241"/>
      <c r="M21" s="240"/>
      <c r="N21" s="240"/>
      <c r="O21" s="239"/>
      <c r="P21" s="201"/>
      <c r="Q21" s="201"/>
      <c r="R21" s="201"/>
      <c r="S21" s="238"/>
      <c r="T21" s="237"/>
      <c r="U21" s="146">
        <v>7.8</v>
      </c>
      <c r="V21" s="198">
        <f t="shared" si="0"/>
        <v>75</v>
      </c>
      <c r="W21" s="197"/>
      <c r="X21" s="197"/>
      <c r="Y21" s="151"/>
      <c r="Z21" s="151"/>
      <c r="AA21" s="151"/>
      <c r="AB21" s="196"/>
      <c r="AC21" s="195"/>
      <c r="AD21" s="194"/>
      <c r="AE21" s="194"/>
      <c r="AF21" s="194"/>
      <c r="AG21" s="194"/>
      <c r="AH21" s="194"/>
      <c r="AI21" s="194"/>
      <c r="AJ21" s="193"/>
      <c r="AK21" s="145"/>
      <c r="AL21" s="145"/>
      <c r="AM21" s="145"/>
    </row>
    <row r="22" spans="2:39" ht="15" customHeight="1">
      <c r="B22" s="166"/>
      <c r="C22" s="216">
        <v>0.34027777777777901</v>
      </c>
      <c r="D22" s="215">
        <v>95</v>
      </c>
      <c r="E22" s="214">
        <v>0</v>
      </c>
      <c r="F22" s="213">
        <v>1.0532407407407409E-3</v>
      </c>
      <c r="G22" s="249"/>
      <c r="H22" s="249"/>
      <c r="I22" s="249"/>
      <c r="J22" s="211"/>
      <c r="K22" s="204"/>
      <c r="L22" s="204"/>
      <c r="M22" s="203"/>
      <c r="N22" s="203"/>
      <c r="O22" s="202"/>
      <c r="P22" s="201"/>
      <c r="Q22" s="201"/>
      <c r="R22" s="201"/>
      <c r="S22" s="200"/>
      <c r="T22" s="199"/>
      <c r="U22" s="146">
        <v>8.9</v>
      </c>
      <c r="V22" s="198">
        <f t="shared" si="0"/>
        <v>95</v>
      </c>
      <c r="W22" s="197"/>
      <c r="X22" s="197"/>
      <c r="Y22" s="151"/>
      <c r="Z22" s="151"/>
      <c r="AA22" s="151"/>
      <c r="AB22" s="196"/>
      <c r="AC22" s="195"/>
      <c r="AD22" s="194"/>
      <c r="AE22" s="194"/>
      <c r="AF22" s="194"/>
      <c r="AG22" s="194"/>
      <c r="AH22" s="194"/>
      <c r="AI22" s="194"/>
      <c r="AJ22" s="193"/>
      <c r="AK22" s="145"/>
      <c r="AL22" s="145"/>
      <c r="AM22" s="145"/>
    </row>
    <row r="23" spans="2:39" ht="15" customHeight="1">
      <c r="B23" s="166"/>
      <c r="C23" s="216">
        <v>0.34722222222222299</v>
      </c>
      <c r="D23" s="252">
        <v>85</v>
      </c>
      <c r="E23" s="251">
        <v>0</v>
      </c>
      <c r="F23" s="250">
        <v>5.3240740740740744E-4</v>
      </c>
      <c r="G23" s="249"/>
      <c r="H23" s="249"/>
      <c r="I23" s="249"/>
      <c r="J23" s="248"/>
      <c r="K23" s="241"/>
      <c r="L23" s="241"/>
      <c r="M23" s="240"/>
      <c r="N23" s="240"/>
      <c r="O23" s="239"/>
      <c r="P23" s="201"/>
      <c r="Q23" s="201"/>
      <c r="R23" s="201"/>
      <c r="S23" s="238"/>
      <c r="T23" s="237"/>
      <c r="U23" s="146">
        <v>10.029999999999999</v>
      </c>
      <c r="V23" s="198">
        <f t="shared" si="0"/>
        <v>85</v>
      </c>
      <c r="W23" s="197"/>
      <c r="X23" s="197"/>
      <c r="Y23" s="151"/>
      <c r="Z23" s="151"/>
      <c r="AA23" s="151"/>
      <c r="AB23" s="196"/>
      <c r="AC23" s="195"/>
      <c r="AD23" s="194"/>
      <c r="AE23" s="194"/>
      <c r="AF23" s="194"/>
      <c r="AG23" s="194"/>
      <c r="AH23" s="194"/>
      <c r="AI23" s="194"/>
      <c r="AJ23" s="193"/>
      <c r="AK23" s="145"/>
      <c r="AL23" s="145"/>
      <c r="AM23" s="145"/>
    </row>
    <row r="24" spans="2:39" ht="15" customHeight="1">
      <c r="B24" s="166"/>
      <c r="C24" s="216">
        <v>0.35416666666666802</v>
      </c>
      <c r="D24" s="215">
        <v>70</v>
      </c>
      <c r="E24" s="214">
        <v>0</v>
      </c>
      <c r="F24" s="213">
        <v>3.3564814814814812E-4</v>
      </c>
      <c r="G24" s="249"/>
      <c r="H24" s="249"/>
      <c r="I24" s="249"/>
      <c r="J24" s="211"/>
      <c r="K24" s="204"/>
      <c r="L24" s="204"/>
      <c r="M24" s="203"/>
      <c r="N24" s="203"/>
      <c r="O24" s="202"/>
      <c r="P24" s="201"/>
      <c r="Q24" s="201"/>
      <c r="R24" s="201"/>
      <c r="S24" s="200"/>
      <c r="T24" s="199"/>
      <c r="U24" s="146">
        <v>11.15</v>
      </c>
      <c r="V24" s="198">
        <f t="shared" si="0"/>
        <v>70</v>
      </c>
      <c r="W24" s="197"/>
      <c r="X24" s="197"/>
      <c r="Y24" s="151"/>
      <c r="Z24" s="151"/>
      <c r="AA24" s="151"/>
      <c r="AB24" s="196"/>
      <c r="AC24" s="195"/>
      <c r="AD24" s="194"/>
      <c r="AE24" s="194"/>
      <c r="AF24" s="194"/>
      <c r="AG24" s="194"/>
      <c r="AH24" s="194"/>
      <c r="AI24" s="194"/>
      <c r="AJ24" s="193"/>
      <c r="AK24" s="145"/>
      <c r="AL24" s="145"/>
      <c r="AM24" s="145"/>
    </row>
    <row r="25" spans="2:39" ht="15" customHeight="1">
      <c r="B25" s="166"/>
      <c r="C25" s="216">
        <v>0.36111111111111199</v>
      </c>
      <c r="D25" s="252">
        <v>60</v>
      </c>
      <c r="E25" s="251">
        <v>0</v>
      </c>
      <c r="F25" s="250">
        <v>2.7777777777777778E-4</v>
      </c>
      <c r="G25" s="249"/>
      <c r="H25" s="249"/>
      <c r="I25" s="249"/>
      <c r="J25" s="248"/>
      <c r="K25" s="241"/>
      <c r="L25" s="241"/>
      <c r="M25" s="240"/>
      <c r="N25" s="240"/>
      <c r="O25" s="239"/>
      <c r="P25" s="201"/>
      <c r="Q25" s="201"/>
      <c r="R25" s="201"/>
      <c r="S25" s="238"/>
      <c r="T25" s="237"/>
      <c r="U25" s="146">
        <v>12.25</v>
      </c>
      <c r="V25" s="198">
        <f t="shared" si="0"/>
        <v>60</v>
      </c>
      <c r="W25" s="197"/>
      <c r="X25" s="197"/>
      <c r="Y25" s="151"/>
      <c r="Z25" s="151"/>
      <c r="AA25" s="151"/>
      <c r="AB25" s="196"/>
      <c r="AC25" s="195"/>
      <c r="AD25" s="194"/>
      <c r="AE25" s="194"/>
      <c r="AF25" s="194"/>
      <c r="AG25" s="194"/>
      <c r="AH25" s="194"/>
      <c r="AI25" s="194"/>
      <c r="AJ25" s="193"/>
      <c r="AK25" s="145"/>
      <c r="AL25" s="145"/>
      <c r="AM25" s="145"/>
    </row>
    <row r="26" spans="2:39" ht="15" customHeight="1">
      <c r="B26" s="166"/>
      <c r="C26" s="210">
        <v>0.36805555555555702</v>
      </c>
      <c r="D26" s="247">
        <v>55</v>
      </c>
      <c r="E26" s="246">
        <v>5</v>
      </c>
      <c r="F26" s="245">
        <v>1.0763888888888889E-3</v>
      </c>
      <c r="G26" s="244">
        <v>4</v>
      </c>
      <c r="H26" s="244"/>
      <c r="I26" s="244"/>
      <c r="J26" s="243"/>
      <c r="K26" s="204"/>
      <c r="L26" s="204"/>
      <c r="M26" s="203"/>
      <c r="N26" s="203"/>
      <c r="O26" s="202"/>
      <c r="P26" s="201"/>
      <c r="Q26" s="201"/>
      <c r="R26" s="201"/>
      <c r="S26" s="200"/>
      <c r="T26" s="199"/>
      <c r="U26" s="146">
        <v>13.45</v>
      </c>
      <c r="V26" s="198">
        <f t="shared" si="0"/>
        <v>50</v>
      </c>
      <c r="W26" s="197"/>
      <c r="X26" s="197"/>
      <c r="Y26" s="151"/>
      <c r="Z26" s="151"/>
      <c r="AA26" s="151"/>
      <c r="AB26" s="196"/>
      <c r="AC26" s="195"/>
      <c r="AD26" s="194"/>
      <c r="AE26" s="194"/>
      <c r="AF26" s="194"/>
      <c r="AG26" s="194"/>
      <c r="AH26" s="194"/>
      <c r="AI26" s="194"/>
      <c r="AJ26" s="193"/>
      <c r="AK26" s="145"/>
      <c r="AL26" s="145"/>
      <c r="AM26" s="145"/>
    </row>
    <row r="27" spans="2:39" ht="15" customHeight="1">
      <c r="B27" s="166"/>
      <c r="C27" s="230">
        <v>0.375</v>
      </c>
      <c r="D27" s="235">
        <v>30</v>
      </c>
      <c r="E27" s="234">
        <v>0</v>
      </c>
      <c r="F27" s="233">
        <v>4.2824074074074075E-4</v>
      </c>
      <c r="G27" s="232"/>
      <c r="H27" s="232"/>
      <c r="I27" s="232"/>
      <c r="J27" s="231"/>
      <c r="K27" s="204"/>
      <c r="L27" s="204"/>
      <c r="M27" s="203"/>
      <c r="N27" s="203"/>
      <c r="O27" s="202"/>
      <c r="P27" s="242"/>
      <c r="Q27" s="201"/>
      <c r="R27" s="201"/>
      <c r="S27" s="200"/>
      <c r="T27" s="199"/>
      <c r="U27" s="146">
        <v>14.55</v>
      </c>
      <c r="V27" s="198">
        <f t="shared" si="0"/>
        <v>30</v>
      </c>
      <c r="W27" s="197"/>
      <c r="X27" s="197"/>
      <c r="Y27" s="151"/>
      <c r="Z27" s="151"/>
      <c r="AA27" s="151"/>
      <c r="AB27" s="196"/>
      <c r="AC27" s="195"/>
      <c r="AD27" s="194"/>
      <c r="AE27" s="194"/>
      <c r="AF27" s="194"/>
      <c r="AG27" s="194"/>
      <c r="AH27" s="194"/>
      <c r="AI27" s="194"/>
      <c r="AJ27" s="193"/>
      <c r="AK27" s="145"/>
      <c r="AL27" s="145"/>
      <c r="AM27" s="145"/>
    </row>
    <row r="28" spans="2:39" ht="15" customHeight="1">
      <c r="B28" s="166"/>
      <c r="C28" s="230">
        <v>0.41666666666666669</v>
      </c>
      <c r="D28" s="229">
        <v>20</v>
      </c>
      <c r="E28" s="228">
        <v>0</v>
      </c>
      <c r="F28" s="227">
        <v>1.8518518518518518E-4</v>
      </c>
      <c r="G28" s="232"/>
      <c r="H28" s="232"/>
      <c r="I28" s="232"/>
      <c r="J28" s="225"/>
      <c r="K28" s="241"/>
      <c r="L28" s="241"/>
      <c r="M28" s="240"/>
      <c r="N28" s="240"/>
      <c r="O28" s="239"/>
      <c r="P28" s="201"/>
      <c r="Q28" s="201"/>
      <c r="R28" s="201"/>
      <c r="S28" s="238"/>
      <c r="T28" s="237"/>
      <c r="U28" s="146">
        <v>15.65</v>
      </c>
      <c r="V28" s="198">
        <f t="shared" si="0"/>
        <v>20</v>
      </c>
      <c r="W28" s="197"/>
      <c r="X28" s="197"/>
      <c r="Y28" s="151"/>
      <c r="Z28" s="151"/>
      <c r="AA28" s="151"/>
      <c r="AB28" s="196"/>
      <c r="AC28" s="195"/>
      <c r="AD28" s="194"/>
      <c r="AE28" s="194"/>
      <c r="AF28" s="194"/>
      <c r="AG28" s="194"/>
      <c r="AH28" s="194"/>
      <c r="AI28" s="194"/>
      <c r="AJ28" s="193"/>
      <c r="AK28" s="145"/>
      <c r="AL28" s="145"/>
      <c r="AM28" s="145"/>
    </row>
    <row r="29" spans="2:39" ht="15" customHeight="1">
      <c r="B29" s="166"/>
      <c r="C29" s="230">
        <v>0.45833333333333331</v>
      </c>
      <c r="D29" s="235">
        <v>35</v>
      </c>
      <c r="E29" s="234">
        <v>0</v>
      </c>
      <c r="F29" s="233">
        <v>3.8194444444444446E-4</v>
      </c>
      <c r="G29" s="236"/>
      <c r="H29" s="236"/>
      <c r="I29" s="236"/>
      <c r="J29" s="231"/>
      <c r="K29" s="204"/>
      <c r="L29" s="204"/>
      <c r="M29" s="203"/>
      <c r="N29" s="203"/>
      <c r="O29" s="202"/>
      <c r="P29" s="201"/>
      <c r="Q29" s="201"/>
      <c r="R29" s="201"/>
      <c r="S29" s="200"/>
      <c r="T29" s="199"/>
      <c r="U29" s="146">
        <v>16.8</v>
      </c>
      <c r="V29" s="198">
        <f t="shared" si="0"/>
        <v>35</v>
      </c>
      <c r="W29" s="197"/>
      <c r="X29" s="197"/>
      <c r="Y29" s="151"/>
      <c r="Z29" s="151"/>
      <c r="AA29" s="151"/>
      <c r="AB29" s="196"/>
      <c r="AC29" s="195"/>
      <c r="AD29" s="194"/>
      <c r="AE29" s="194"/>
      <c r="AF29" s="194"/>
      <c r="AG29" s="194"/>
      <c r="AH29" s="194"/>
      <c r="AI29" s="194"/>
      <c r="AJ29" s="193"/>
      <c r="AK29" s="145"/>
      <c r="AL29" s="145"/>
      <c r="AM29" s="145"/>
    </row>
    <row r="30" spans="2:39" ht="15" customHeight="1">
      <c r="B30" s="166"/>
      <c r="C30" s="230">
        <v>0.5</v>
      </c>
      <c r="D30" s="235">
        <v>40</v>
      </c>
      <c r="E30" s="234">
        <v>0</v>
      </c>
      <c r="F30" s="233">
        <v>4.3981481481481481E-4</v>
      </c>
      <c r="G30" s="236"/>
      <c r="H30" s="236"/>
      <c r="I30" s="236"/>
      <c r="J30" s="231"/>
      <c r="K30" s="204"/>
      <c r="L30" s="204"/>
      <c r="M30" s="203"/>
      <c r="N30" s="203"/>
      <c r="O30" s="202"/>
      <c r="P30" s="201"/>
      <c r="Q30" s="201"/>
      <c r="R30" s="201"/>
      <c r="S30" s="200"/>
      <c r="T30" s="199"/>
      <c r="U30" s="146">
        <v>17.95</v>
      </c>
      <c r="V30" s="198">
        <f t="shared" si="0"/>
        <v>40</v>
      </c>
      <c r="W30" s="197"/>
      <c r="X30" s="197"/>
      <c r="Y30" s="151"/>
      <c r="Z30" s="151"/>
      <c r="AA30" s="151"/>
      <c r="AB30" s="196"/>
      <c r="AC30" s="195"/>
      <c r="AD30" s="194"/>
      <c r="AE30" s="194"/>
      <c r="AF30" s="194"/>
      <c r="AG30" s="194"/>
      <c r="AH30" s="194"/>
      <c r="AI30" s="194"/>
      <c r="AJ30" s="193"/>
      <c r="AK30" s="145"/>
      <c r="AL30" s="145"/>
      <c r="AM30" s="145"/>
    </row>
    <row r="31" spans="2:39" ht="15" customHeight="1">
      <c r="B31" s="166"/>
      <c r="C31" s="230">
        <v>0.54166666666666663</v>
      </c>
      <c r="D31" s="235">
        <v>35</v>
      </c>
      <c r="E31" s="234">
        <v>0</v>
      </c>
      <c r="F31" s="233">
        <v>2.5462962962962961E-4</v>
      </c>
      <c r="G31" s="236"/>
      <c r="H31" s="236"/>
      <c r="I31" s="236"/>
      <c r="J31" s="231"/>
      <c r="K31" s="204"/>
      <c r="L31" s="204"/>
      <c r="M31" s="203"/>
      <c r="N31" s="203"/>
      <c r="O31" s="202"/>
      <c r="P31" s="201"/>
      <c r="Q31" s="201"/>
      <c r="R31" s="201"/>
      <c r="S31" s="200"/>
      <c r="T31" s="199"/>
      <c r="U31" s="146">
        <v>19.05</v>
      </c>
      <c r="V31" s="198">
        <f t="shared" si="0"/>
        <v>35</v>
      </c>
      <c r="W31" s="197"/>
      <c r="X31" s="197"/>
      <c r="Y31" s="151"/>
      <c r="Z31" s="151"/>
      <c r="AA31" s="151"/>
      <c r="AB31" s="196"/>
      <c r="AC31" s="195"/>
      <c r="AD31" s="194"/>
      <c r="AE31" s="194"/>
      <c r="AF31" s="194"/>
      <c r="AG31" s="194"/>
      <c r="AH31" s="194"/>
      <c r="AI31" s="194"/>
      <c r="AJ31" s="193"/>
      <c r="AK31" s="145"/>
      <c r="AL31" s="145"/>
      <c r="AM31" s="145"/>
    </row>
    <row r="32" spans="2:39" ht="15" customHeight="1">
      <c r="B32" s="166"/>
      <c r="C32" s="230">
        <v>0.58333333333333337</v>
      </c>
      <c r="D32" s="235">
        <v>30</v>
      </c>
      <c r="E32" s="234">
        <v>10</v>
      </c>
      <c r="F32" s="233">
        <v>8.6805555555555562E-4</v>
      </c>
      <c r="G32" s="236">
        <v>4</v>
      </c>
      <c r="H32" s="236"/>
      <c r="I32" s="236"/>
      <c r="J32" s="231"/>
      <c r="K32" s="204"/>
      <c r="L32" s="204"/>
      <c r="M32" s="203"/>
      <c r="N32" s="203"/>
      <c r="O32" s="202"/>
      <c r="P32" s="201"/>
      <c r="Q32" s="201"/>
      <c r="R32" s="201"/>
      <c r="S32" s="200"/>
      <c r="T32" s="199"/>
      <c r="U32" s="146">
        <v>20.149999999999999</v>
      </c>
      <c r="V32" s="198">
        <f t="shared" si="0"/>
        <v>20</v>
      </c>
      <c r="W32" s="197"/>
      <c r="X32" s="197"/>
      <c r="Y32" s="151"/>
      <c r="Z32" s="151"/>
      <c r="AA32" s="151"/>
      <c r="AB32" s="196"/>
      <c r="AC32" s="195"/>
      <c r="AD32" s="194"/>
      <c r="AE32" s="194"/>
      <c r="AF32" s="194"/>
      <c r="AG32" s="194"/>
      <c r="AH32" s="194"/>
      <c r="AI32" s="194"/>
      <c r="AJ32" s="193"/>
      <c r="AK32" s="145"/>
      <c r="AL32" s="145"/>
      <c r="AM32" s="145"/>
    </row>
    <row r="33" spans="2:39" ht="15" customHeight="1">
      <c r="B33" s="166"/>
      <c r="C33" s="230">
        <v>0.625</v>
      </c>
      <c r="D33" s="235">
        <v>50</v>
      </c>
      <c r="E33" s="234">
        <v>15</v>
      </c>
      <c r="F33" s="233">
        <v>1.0648148148148149E-3</v>
      </c>
      <c r="G33" s="232">
        <v>4</v>
      </c>
      <c r="H33" s="232">
        <v>5</v>
      </c>
      <c r="I33" s="232"/>
      <c r="J33" s="231"/>
      <c r="K33" s="204"/>
      <c r="L33" s="204"/>
      <c r="M33" s="203"/>
      <c r="N33" s="203"/>
      <c r="O33" s="202"/>
      <c r="P33" s="201"/>
      <c r="Q33" s="201"/>
      <c r="R33" s="201"/>
      <c r="S33" s="200"/>
      <c r="T33" s="199"/>
      <c r="U33" s="146">
        <v>21.25</v>
      </c>
      <c r="V33" s="198">
        <f t="shared" si="0"/>
        <v>35</v>
      </c>
      <c r="W33" s="197"/>
      <c r="X33" s="197"/>
      <c r="Y33" s="151"/>
      <c r="Z33" s="151"/>
      <c r="AA33" s="151"/>
      <c r="AB33" s="196"/>
      <c r="AC33" s="195"/>
      <c r="AD33" s="194"/>
      <c r="AE33" s="194"/>
      <c r="AF33" s="194"/>
      <c r="AG33" s="194"/>
      <c r="AH33" s="194"/>
      <c r="AI33" s="194"/>
      <c r="AJ33" s="193"/>
      <c r="AK33" s="145"/>
      <c r="AL33" s="145"/>
      <c r="AM33" s="145"/>
    </row>
    <row r="34" spans="2:39" ht="15" customHeight="1">
      <c r="B34" s="166"/>
      <c r="C34" s="230">
        <v>0.66666666666666663</v>
      </c>
      <c r="D34" s="229">
        <v>30</v>
      </c>
      <c r="E34" s="228">
        <v>0</v>
      </c>
      <c r="F34" s="227">
        <v>3.4722222222222224E-4</v>
      </c>
      <c r="G34" s="226"/>
      <c r="H34" s="226"/>
      <c r="I34" s="226"/>
      <c r="J34" s="225"/>
      <c r="K34" s="204"/>
      <c r="L34" s="204"/>
      <c r="M34" s="203"/>
      <c r="N34" s="203"/>
      <c r="O34" s="202"/>
      <c r="P34" s="201"/>
      <c r="Q34" s="201"/>
      <c r="R34" s="201"/>
      <c r="S34" s="200"/>
      <c r="T34" s="199"/>
      <c r="U34" s="146">
        <v>22.4</v>
      </c>
      <c r="V34" s="198">
        <f t="shared" si="0"/>
        <v>30</v>
      </c>
      <c r="W34" s="197"/>
      <c r="X34" s="197"/>
      <c r="Y34" s="151"/>
      <c r="Z34" s="151"/>
      <c r="AA34" s="151"/>
      <c r="AB34" s="196"/>
      <c r="AC34" s="195"/>
      <c r="AD34" s="194"/>
      <c r="AE34" s="194"/>
      <c r="AF34" s="194"/>
      <c r="AG34" s="194"/>
      <c r="AH34" s="194"/>
      <c r="AI34" s="194"/>
      <c r="AJ34" s="193"/>
      <c r="AK34" s="145"/>
      <c r="AL34" s="145"/>
      <c r="AM34" s="145"/>
    </row>
    <row r="35" spans="2:39" ht="15" customHeight="1">
      <c r="B35" s="166"/>
      <c r="C35" s="222">
        <v>0.70833333333333337</v>
      </c>
      <c r="D35" s="221">
        <v>45</v>
      </c>
      <c r="E35" s="220">
        <v>0</v>
      </c>
      <c r="F35" s="219">
        <v>4.0509259259259258E-4</v>
      </c>
      <c r="G35" s="218"/>
      <c r="H35" s="218"/>
      <c r="I35" s="218"/>
      <c r="J35" s="224"/>
      <c r="K35" s="204"/>
      <c r="L35" s="204"/>
      <c r="M35" s="203"/>
      <c r="N35" s="203"/>
      <c r="O35" s="202"/>
      <c r="P35" s="201"/>
      <c r="Q35" s="201"/>
      <c r="R35" s="201"/>
      <c r="S35" s="200"/>
      <c r="T35" s="199"/>
      <c r="U35" s="146">
        <v>23.55</v>
      </c>
      <c r="V35" s="198">
        <f t="shared" si="0"/>
        <v>45</v>
      </c>
      <c r="W35" s="197"/>
      <c r="X35" s="197"/>
      <c r="Y35" s="151"/>
      <c r="Z35" s="151"/>
      <c r="AA35" s="151"/>
      <c r="AB35" s="196"/>
      <c r="AC35" s="195"/>
      <c r="AD35" s="194"/>
      <c r="AE35" s="194"/>
      <c r="AF35" s="194"/>
      <c r="AG35" s="194"/>
      <c r="AH35" s="194"/>
      <c r="AI35" s="194"/>
      <c r="AJ35" s="193"/>
      <c r="AK35" s="145"/>
      <c r="AL35" s="145"/>
      <c r="AM35" s="145"/>
    </row>
    <row r="36" spans="2:39" ht="15" customHeight="1">
      <c r="B36" s="166"/>
      <c r="C36" s="216">
        <v>0.71527777777777779</v>
      </c>
      <c r="D36" s="215">
        <v>120</v>
      </c>
      <c r="E36" s="214">
        <v>10</v>
      </c>
      <c r="F36" s="213">
        <v>1.1689814814814816E-3</v>
      </c>
      <c r="G36" s="212">
        <v>16</v>
      </c>
      <c r="H36" s="212"/>
      <c r="I36" s="212"/>
      <c r="J36" s="211"/>
      <c r="K36" s="204"/>
      <c r="L36" s="204"/>
      <c r="M36" s="203"/>
      <c r="N36" s="203"/>
      <c r="O36" s="202"/>
      <c r="P36" s="201"/>
      <c r="Q36" s="201"/>
      <c r="R36" s="201"/>
      <c r="S36" s="200"/>
      <c r="T36" s="199"/>
      <c r="U36" s="146">
        <v>24.65</v>
      </c>
      <c r="V36" s="198">
        <f t="shared" si="0"/>
        <v>110</v>
      </c>
      <c r="W36" s="197"/>
      <c r="X36" s="197"/>
      <c r="Y36" s="151"/>
      <c r="Z36" s="151"/>
      <c r="AA36" s="151"/>
      <c r="AB36" s="196"/>
      <c r="AC36" s="195"/>
      <c r="AD36" s="194"/>
      <c r="AE36" s="194"/>
      <c r="AF36" s="194"/>
      <c r="AG36" s="194"/>
      <c r="AH36" s="194"/>
      <c r="AI36" s="194"/>
      <c r="AJ36" s="193"/>
      <c r="AK36" s="145"/>
      <c r="AL36" s="145"/>
      <c r="AM36" s="145"/>
    </row>
    <row r="37" spans="2:39" ht="15" customHeight="1">
      <c r="B37" s="166"/>
      <c r="C37" s="216">
        <v>0.72222222222222221</v>
      </c>
      <c r="D37" s="215">
        <v>135</v>
      </c>
      <c r="E37" s="214">
        <v>45</v>
      </c>
      <c r="F37" s="213">
        <v>1.3078703703703703E-3</v>
      </c>
      <c r="G37" s="212">
        <v>4</v>
      </c>
      <c r="H37" s="212">
        <v>15</v>
      </c>
      <c r="I37" s="212"/>
      <c r="J37" s="211"/>
      <c r="K37" s="204"/>
      <c r="L37" s="204"/>
      <c r="M37" s="203"/>
      <c r="N37" s="203"/>
      <c r="O37" s="202"/>
      <c r="P37" s="201"/>
      <c r="Q37" s="201"/>
      <c r="R37" s="201"/>
      <c r="S37" s="200"/>
      <c r="T37" s="199"/>
      <c r="U37" s="146">
        <v>25.8</v>
      </c>
      <c r="V37" s="198">
        <f t="shared" si="0"/>
        <v>90</v>
      </c>
      <c r="W37" s="197"/>
      <c r="X37" s="197"/>
      <c r="Y37" s="151"/>
      <c r="Z37" s="151"/>
      <c r="AA37" s="223">
        <f>TIME(0,30,0)</f>
        <v>2.0833333333333332E-2</v>
      </c>
      <c r="AB37" s="196"/>
      <c r="AC37" s="195"/>
      <c r="AD37" s="194"/>
      <c r="AE37" s="194"/>
      <c r="AF37" s="194"/>
      <c r="AG37" s="194"/>
      <c r="AH37" s="194"/>
      <c r="AI37" s="194"/>
      <c r="AJ37" s="193"/>
      <c r="AK37" s="145"/>
      <c r="AL37" s="145"/>
      <c r="AM37" s="145"/>
    </row>
    <row r="38" spans="2:39" ht="15" customHeight="1">
      <c r="B38" s="166"/>
      <c r="C38" s="216">
        <v>0.72916666666666663</v>
      </c>
      <c r="D38" s="215">
        <v>125</v>
      </c>
      <c r="E38" s="214">
        <v>35</v>
      </c>
      <c r="F38" s="213">
        <v>1.0648148148148149E-3</v>
      </c>
      <c r="G38" s="212">
        <v>15</v>
      </c>
      <c r="H38" s="212"/>
      <c r="I38" s="212"/>
      <c r="J38" s="211"/>
      <c r="K38" s="204"/>
      <c r="L38" s="204"/>
      <c r="M38" s="203"/>
      <c r="N38" s="203"/>
      <c r="O38" s="202"/>
      <c r="P38" s="201"/>
      <c r="Q38" s="201"/>
      <c r="R38" s="201"/>
      <c r="S38" s="200"/>
      <c r="T38" s="199"/>
      <c r="U38" s="146">
        <v>26.9</v>
      </c>
      <c r="V38" s="198">
        <f t="shared" si="0"/>
        <v>90</v>
      </c>
      <c r="W38" s="197"/>
      <c r="X38" s="197"/>
      <c r="Y38" s="151"/>
      <c r="Z38" s="151"/>
      <c r="AA38" s="151"/>
      <c r="AB38" s="196"/>
      <c r="AC38" s="195"/>
      <c r="AD38" s="194"/>
      <c r="AE38" s="194"/>
      <c r="AF38" s="194"/>
      <c r="AG38" s="194"/>
      <c r="AH38" s="194"/>
      <c r="AI38" s="194"/>
      <c r="AJ38" s="193"/>
      <c r="AK38" s="145"/>
      <c r="AL38" s="145"/>
      <c r="AM38" s="145"/>
    </row>
    <row r="39" spans="2:39" ht="15" customHeight="1">
      <c r="B39" s="166"/>
      <c r="C39" s="216">
        <v>0.73611111111111116</v>
      </c>
      <c r="D39" s="215">
        <v>95</v>
      </c>
      <c r="E39" s="214">
        <v>0</v>
      </c>
      <c r="F39" s="213">
        <v>5.5555555555555556E-4</v>
      </c>
      <c r="G39" s="212"/>
      <c r="H39" s="212"/>
      <c r="I39" s="212"/>
      <c r="J39" s="211"/>
      <c r="K39" s="204"/>
      <c r="L39" s="204"/>
      <c r="M39" s="203"/>
      <c r="N39" s="203"/>
      <c r="O39" s="202"/>
      <c r="P39" s="201"/>
      <c r="Q39" s="201"/>
      <c r="R39" s="201"/>
      <c r="S39" s="200"/>
      <c r="T39" s="199"/>
      <c r="U39" s="146">
        <v>28.03</v>
      </c>
      <c r="V39" s="198">
        <f t="shared" si="0"/>
        <v>95</v>
      </c>
      <c r="W39" s="197"/>
      <c r="X39" s="197"/>
      <c r="Y39" s="151"/>
      <c r="Z39" s="151"/>
      <c r="AA39" s="151"/>
      <c r="AB39" s="196"/>
      <c r="AC39" s="195"/>
      <c r="AD39" s="194"/>
      <c r="AE39" s="194"/>
      <c r="AF39" s="194"/>
      <c r="AG39" s="194"/>
      <c r="AH39" s="194"/>
      <c r="AI39" s="194"/>
      <c r="AJ39" s="193"/>
      <c r="AK39" s="145"/>
      <c r="AL39" s="145"/>
      <c r="AM39" s="145"/>
    </row>
    <row r="40" spans="2:39" ht="15" customHeight="1">
      <c r="B40" s="166"/>
      <c r="C40" s="210">
        <v>0.74305555555555547</v>
      </c>
      <c r="D40" s="209">
        <v>110</v>
      </c>
      <c r="E40" s="208">
        <v>20</v>
      </c>
      <c r="F40" s="207">
        <v>1.1342592592592593E-3</v>
      </c>
      <c r="G40" s="206">
        <v>4</v>
      </c>
      <c r="H40" s="206"/>
      <c r="I40" s="206"/>
      <c r="J40" s="205"/>
      <c r="K40" s="204"/>
      <c r="L40" s="204"/>
      <c r="M40" s="203"/>
      <c r="N40" s="203"/>
      <c r="O40" s="202"/>
      <c r="P40" s="201"/>
      <c r="Q40" s="201"/>
      <c r="R40" s="201"/>
      <c r="S40" s="200"/>
      <c r="T40" s="199"/>
      <c r="U40" s="146">
        <v>29.13</v>
      </c>
      <c r="V40" s="198">
        <f t="shared" si="0"/>
        <v>90</v>
      </c>
      <c r="W40" s="197"/>
      <c r="X40" s="197"/>
      <c r="Y40" s="151"/>
      <c r="Z40" s="151"/>
      <c r="AA40" s="151"/>
      <c r="AB40" s="196"/>
      <c r="AC40" s="195"/>
      <c r="AD40" s="194"/>
      <c r="AE40" s="194"/>
      <c r="AF40" s="194"/>
      <c r="AG40" s="194"/>
      <c r="AH40" s="194"/>
      <c r="AI40" s="194"/>
      <c r="AJ40" s="193"/>
      <c r="AK40" s="145"/>
      <c r="AL40" s="145"/>
      <c r="AM40" s="145"/>
    </row>
    <row r="41" spans="2:39" ht="15" customHeight="1">
      <c r="B41" s="166"/>
      <c r="C41" s="222">
        <v>0.75</v>
      </c>
      <c r="D41" s="221">
        <v>100</v>
      </c>
      <c r="E41" s="220">
        <v>0</v>
      </c>
      <c r="F41" s="219">
        <v>6.4814814814814813E-4</v>
      </c>
      <c r="G41" s="218"/>
      <c r="H41" s="217"/>
      <c r="I41" s="217"/>
      <c r="J41" s="211"/>
      <c r="K41" s="204"/>
      <c r="L41" s="204"/>
      <c r="M41" s="203"/>
      <c r="N41" s="203"/>
      <c r="O41" s="202"/>
      <c r="P41" s="201"/>
      <c r="Q41" s="201"/>
      <c r="R41" s="201"/>
      <c r="S41" s="200"/>
      <c r="T41" s="199"/>
      <c r="U41" s="146">
        <v>30.28</v>
      </c>
      <c r="V41" s="198">
        <f t="shared" si="0"/>
        <v>100</v>
      </c>
      <c r="W41" s="197"/>
      <c r="X41" s="197"/>
      <c r="Y41" s="151"/>
      <c r="Z41" s="151"/>
      <c r="AA41" s="151"/>
      <c r="AB41" s="196"/>
      <c r="AC41" s="195"/>
      <c r="AD41" s="194"/>
      <c r="AE41" s="194"/>
      <c r="AF41" s="194"/>
      <c r="AG41" s="194"/>
      <c r="AH41" s="194"/>
      <c r="AI41" s="194"/>
      <c r="AJ41" s="193"/>
      <c r="AK41" s="145"/>
      <c r="AL41" s="145"/>
      <c r="AM41" s="145"/>
    </row>
    <row r="42" spans="2:39" ht="15" customHeight="1">
      <c r="B42" s="166"/>
      <c r="C42" s="216">
        <v>0.75694444444444453</v>
      </c>
      <c r="D42" s="215">
        <v>130</v>
      </c>
      <c r="E42" s="214">
        <v>35</v>
      </c>
      <c r="F42" s="213">
        <v>1.3310185185185187E-3</v>
      </c>
      <c r="G42" s="212">
        <v>4</v>
      </c>
      <c r="H42" s="212">
        <v>6</v>
      </c>
      <c r="I42" s="212"/>
      <c r="J42" s="211"/>
      <c r="K42" s="204"/>
      <c r="L42" s="204"/>
      <c r="M42" s="203"/>
      <c r="N42" s="203"/>
      <c r="O42" s="202"/>
      <c r="P42" s="201"/>
      <c r="Q42" s="201"/>
      <c r="R42" s="201"/>
      <c r="S42" s="200"/>
      <c r="T42" s="199"/>
      <c r="U42" s="146">
        <v>31.4</v>
      </c>
      <c r="V42" s="198">
        <f t="shared" si="0"/>
        <v>95</v>
      </c>
      <c r="W42" s="197"/>
      <c r="X42" s="197"/>
      <c r="Y42" s="151"/>
      <c r="Z42" s="151"/>
      <c r="AA42" s="151"/>
      <c r="AB42" s="196"/>
      <c r="AC42" s="195"/>
      <c r="AD42" s="194"/>
      <c r="AE42" s="194"/>
      <c r="AF42" s="194"/>
      <c r="AG42" s="194"/>
      <c r="AH42" s="194"/>
      <c r="AI42" s="194"/>
      <c r="AJ42" s="193"/>
      <c r="AK42" s="145"/>
      <c r="AL42" s="145"/>
      <c r="AM42" s="145"/>
    </row>
    <row r="43" spans="2:39" ht="15" customHeight="1">
      <c r="B43" s="166"/>
      <c r="C43" s="216">
        <v>0.76388888888888884</v>
      </c>
      <c r="D43" s="215">
        <v>110</v>
      </c>
      <c r="E43" s="214">
        <v>0</v>
      </c>
      <c r="F43" s="213">
        <v>4.5138888888888887E-4</v>
      </c>
      <c r="G43" s="212"/>
      <c r="H43" s="212"/>
      <c r="I43" s="212"/>
      <c r="J43" s="211"/>
      <c r="K43" s="204"/>
      <c r="L43" s="204"/>
      <c r="M43" s="203"/>
      <c r="N43" s="203"/>
      <c r="O43" s="202"/>
      <c r="P43" s="201"/>
      <c r="Q43" s="201"/>
      <c r="R43" s="201"/>
      <c r="S43" s="200"/>
      <c r="T43" s="199"/>
      <c r="U43" s="146">
        <v>32.5</v>
      </c>
      <c r="V43" s="198">
        <f t="shared" si="0"/>
        <v>110</v>
      </c>
      <c r="W43" s="197"/>
      <c r="X43" s="197"/>
      <c r="Y43" s="151"/>
      <c r="Z43" s="151"/>
      <c r="AA43" s="151"/>
      <c r="AB43" s="196"/>
      <c r="AC43" s="195"/>
      <c r="AD43" s="194"/>
      <c r="AE43" s="194"/>
      <c r="AF43" s="194"/>
      <c r="AG43" s="194"/>
      <c r="AH43" s="194"/>
      <c r="AI43" s="194"/>
      <c r="AJ43" s="193"/>
      <c r="AK43" s="145"/>
      <c r="AL43" s="145"/>
      <c r="AM43" s="145"/>
    </row>
    <row r="44" spans="2:39" ht="15" customHeight="1">
      <c r="B44" s="166"/>
      <c r="C44" s="216">
        <v>0.77083333333333337</v>
      </c>
      <c r="D44" s="215">
        <v>105</v>
      </c>
      <c r="E44" s="214">
        <v>40</v>
      </c>
      <c r="F44" s="213">
        <v>1.2152777777777778E-3</v>
      </c>
      <c r="G44" s="212">
        <v>15</v>
      </c>
      <c r="H44" s="212"/>
      <c r="I44" s="212"/>
      <c r="J44" s="211"/>
      <c r="K44" s="204"/>
      <c r="L44" s="204"/>
      <c r="M44" s="203"/>
      <c r="N44" s="203"/>
      <c r="O44" s="202"/>
      <c r="P44" s="201"/>
      <c r="Q44" s="201"/>
      <c r="R44" s="201"/>
      <c r="S44" s="200"/>
      <c r="T44" s="199"/>
      <c r="U44" s="146">
        <v>33.700000000000003</v>
      </c>
      <c r="V44" s="198">
        <f t="shared" si="0"/>
        <v>65</v>
      </c>
      <c r="W44" s="197"/>
      <c r="X44" s="197"/>
      <c r="Y44" s="151"/>
      <c r="Z44" s="151"/>
      <c r="AA44" s="151"/>
      <c r="AB44" s="196"/>
      <c r="AC44" s="195"/>
      <c r="AD44" s="194"/>
      <c r="AE44" s="194"/>
      <c r="AF44" s="194"/>
      <c r="AG44" s="194"/>
      <c r="AH44" s="194"/>
      <c r="AI44" s="194"/>
      <c r="AJ44" s="193"/>
      <c r="AK44" s="145"/>
      <c r="AL44" s="145"/>
      <c r="AM44" s="145"/>
    </row>
    <row r="45" spans="2:39" ht="15" customHeight="1">
      <c r="B45" s="166"/>
      <c r="C45" s="216">
        <v>0.77777777777777779</v>
      </c>
      <c r="D45" s="215">
        <v>115</v>
      </c>
      <c r="E45" s="214">
        <v>0</v>
      </c>
      <c r="F45" s="213">
        <v>5.9027777777777778E-4</v>
      </c>
      <c r="G45" s="212"/>
      <c r="H45" s="212"/>
      <c r="I45" s="212"/>
      <c r="J45" s="211"/>
      <c r="K45" s="204"/>
      <c r="L45" s="204"/>
      <c r="M45" s="203"/>
      <c r="N45" s="203"/>
      <c r="O45" s="202"/>
      <c r="P45" s="201"/>
      <c r="Q45" s="201"/>
      <c r="R45" s="201"/>
      <c r="S45" s="200"/>
      <c r="T45" s="199"/>
      <c r="U45" s="146">
        <v>34.770000000000003</v>
      </c>
      <c r="V45" s="198">
        <f t="shared" si="0"/>
        <v>115</v>
      </c>
      <c r="W45" s="197"/>
      <c r="X45" s="197"/>
      <c r="Y45" s="151"/>
      <c r="Z45" s="151"/>
      <c r="AA45" s="151"/>
      <c r="AB45" s="196"/>
      <c r="AC45" s="195"/>
      <c r="AD45" s="194"/>
      <c r="AE45" s="194"/>
      <c r="AF45" s="194"/>
      <c r="AG45" s="194"/>
      <c r="AH45" s="194"/>
      <c r="AI45" s="194"/>
      <c r="AJ45" s="193"/>
      <c r="AK45" s="145"/>
      <c r="AL45" s="145"/>
      <c r="AM45" s="145"/>
    </row>
    <row r="46" spans="2:39" ht="15" customHeight="1">
      <c r="B46" s="166"/>
      <c r="C46" s="210">
        <v>0.78472222222222221</v>
      </c>
      <c r="D46" s="209">
        <v>90</v>
      </c>
      <c r="E46" s="208">
        <v>0</v>
      </c>
      <c r="F46" s="207">
        <v>4.861111111111111E-4</v>
      </c>
      <c r="G46" s="206"/>
      <c r="H46" s="206"/>
      <c r="I46" s="206"/>
      <c r="J46" s="205"/>
      <c r="K46" s="204"/>
      <c r="L46" s="204"/>
      <c r="M46" s="203"/>
      <c r="N46" s="203"/>
      <c r="O46" s="202"/>
      <c r="P46" s="201"/>
      <c r="Q46" s="201"/>
      <c r="R46" s="201"/>
      <c r="S46" s="200"/>
      <c r="T46" s="199"/>
      <c r="U46" s="146">
        <v>35.9</v>
      </c>
      <c r="V46" s="198">
        <f t="shared" si="0"/>
        <v>90</v>
      </c>
      <c r="W46" s="197"/>
      <c r="X46" s="197"/>
      <c r="Y46" s="151"/>
      <c r="Z46" s="151"/>
      <c r="AA46" s="151"/>
      <c r="AB46" s="196"/>
      <c r="AC46" s="195"/>
      <c r="AD46" s="194"/>
      <c r="AE46" s="194"/>
      <c r="AF46" s="194"/>
      <c r="AG46" s="194"/>
      <c r="AH46" s="194"/>
      <c r="AI46" s="194"/>
      <c r="AJ46" s="193"/>
      <c r="AK46" s="145"/>
      <c r="AL46" s="145"/>
      <c r="AM46" s="145"/>
    </row>
    <row r="47" spans="2:39" ht="25.5" customHeight="1">
      <c r="B47" s="166"/>
      <c r="C47" s="192" t="s">
        <v>258</v>
      </c>
      <c r="D47" s="183"/>
      <c r="E47" s="183"/>
      <c r="F47" s="183"/>
      <c r="G47" s="183"/>
      <c r="H47" s="183"/>
      <c r="I47" s="183"/>
      <c r="J47" s="183"/>
      <c r="K47" s="183"/>
      <c r="L47" s="191"/>
      <c r="M47" s="190"/>
      <c r="N47" s="189"/>
      <c r="O47" s="188"/>
      <c r="P47" s="187"/>
      <c r="Q47" s="187"/>
      <c r="R47" s="187"/>
      <c r="S47" s="186"/>
      <c r="T47" s="158"/>
      <c r="U47" s="150"/>
      <c r="V47" s="151"/>
      <c r="W47" s="151"/>
      <c r="X47" s="151"/>
      <c r="Y47" s="151"/>
      <c r="Z47" s="151"/>
      <c r="AA47" s="151"/>
      <c r="AB47" s="151"/>
      <c r="AC47" s="153"/>
      <c r="AD47" s="152"/>
      <c r="AE47" s="152"/>
      <c r="AF47" s="152"/>
      <c r="AG47" s="152"/>
      <c r="AH47" s="152"/>
      <c r="AI47" s="152"/>
      <c r="AJ47" s="150"/>
    </row>
    <row r="48" spans="2:39" ht="5.0999999999999996" customHeight="1">
      <c r="B48" s="166"/>
      <c r="C48" s="185"/>
      <c r="D48" s="183"/>
      <c r="E48" s="183"/>
      <c r="F48" s="183"/>
      <c r="G48" s="183"/>
      <c r="H48" s="183"/>
      <c r="I48" s="183"/>
      <c r="J48" s="183"/>
      <c r="K48" s="183"/>
      <c r="L48" s="184"/>
      <c r="M48" s="184"/>
      <c r="N48" s="183"/>
      <c r="O48" s="182"/>
      <c r="P48" s="181"/>
      <c r="Q48" s="181"/>
      <c r="R48" s="181"/>
      <c r="S48" s="181"/>
      <c r="T48" s="158"/>
      <c r="U48" s="150"/>
      <c r="V48" s="151"/>
      <c r="W48" s="151"/>
      <c r="X48" s="151"/>
      <c r="Y48" s="151"/>
      <c r="Z48" s="151"/>
      <c r="AA48" s="151"/>
      <c r="AB48" s="151"/>
      <c r="AC48" s="153"/>
      <c r="AD48" s="152"/>
      <c r="AE48" s="152"/>
      <c r="AF48" s="152"/>
      <c r="AG48" s="152"/>
      <c r="AH48" s="152"/>
      <c r="AI48" s="152"/>
      <c r="AJ48" s="150"/>
    </row>
    <row r="49" spans="2:36" ht="15" customHeight="1">
      <c r="B49" s="166"/>
      <c r="C49" s="180"/>
      <c r="D49" s="179" t="s">
        <v>257</v>
      </c>
      <c r="E49" s="177"/>
      <c r="F49" s="177"/>
      <c r="G49" s="177"/>
      <c r="H49" s="177"/>
      <c r="I49" s="177"/>
      <c r="J49" s="177"/>
      <c r="K49" s="177"/>
      <c r="L49" s="178"/>
      <c r="M49" s="178"/>
      <c r="N49" s="177"/>
      <c r="O49" s="176"/>
      <c r="P49" s="175"/>
      <c r="Q49" s="175"/>
      <c r="R49" s="175"/>
      <c r="S49" s="174"/>
      <c r="T49" s="158"/>
      <c r="U49" s="150"/>
      <c r="V49" s="151"/>
      <c r="W49" s="151"/>
      <c r="X49" s="151"/>
      <c r="Y49" s="151"/>
      <c r="Z49" s="151"/>
      <c r="AA49" s="151"/>
      <c r="AB49" s="151"/>
      <c r="AC49" s="153"/>
      <c r="AD49" s="152"/>
      <c r="AE49" s="152"/>
      <c r="AF49" s="152"/>
      <c r="AG49" s="152"/>
      <c r="AH49" s="152"/>
      <c r="AI49" s="152"/>
      <c r="AJ49" s="150"/>
    </row>
    <row r="50" spans="2:36" ht="15" customHeight="1">
      <c r="B50" s="166"/>
      <c r="C50" s="173" t="s">
        <v>256</v>
      </c>
      <c r="D50" s="172" t="s">
        <v>255</v>
      </c>
      <c r="E50" s="170"/>
      <c r="F50" s="170"/>
      <c r="G50" s="170"/>
      <c r="H50" s="170"/>
      <c r="I50" s="170"/>
      <c r="J50" s="170"/>
      <c r="K50" s="170"/>
      <c r="L50" s="171"/>
      <c r="M50" s="171"/>
      <c r="N50" s="170"/>
      <c r="O50" s="169"/>
      <c r="P50" s="168"/>
      <c r="Q50" s="168"/>
      <c r="R50" s="168"/>
      <c r="S50" s="167"/>
      <c r="T50" s="158"/>
      <c r="U50" s="150"/>
      <c r="V50" s="151"/>
      <c r="W50" s="151"/>
      <c r="X50" s="151"/>
      <c r="Y50" s="151"/>
      <c r="Z50" s="151"/>
      <c r="AA50" s="151"/>
      <c r="AB50" s="151"/>
      <c r="AC50" s="153"/>
      <c r="AD50" s="152"/>
      <c r="AE50" s="152"/>
      <c r="AF50" s="152"/>
      <c r="AG50" s="152"/>
      <c r="AH50" s="152"/>
      <c r="AI50" s="152"/>
      <c r="AJ50" s="150"/>
    </row>
    <row r="51" spans="2:36" ht="15" customHeight="1">
      <c r="B51" s="166"/>
      <c r="C51" s="165"/>
      <c r="D51" s="164" t="s">
        <v>254</v>
      </c>
      <c r="E51" s="162"/>
      <c r="F51" s="162"/>
      <c r="G51" s="162"/>
      <c r="H51" s="162"/>
      <c r="I51" s="162"/>
      <c r="J51" s="162"/>
      <c r="K51" s="162"/>
      <c r="L51" s="163"/>
      <c r="M51" s="163"/>
      <c r="N51" s="162"/>
      <c r="O51" s="161"/>
      <c r="P51" s="160"/>
      <c r="Q51" s="160"/>
      <c r="R51" s="160"/>
      <c r="S51" s="159"/>
      <c r="T51" s="158"/>
      <c r="U51" s="150"/>
      <c r="V51" s="151"/>
      <c r="W51" s="151"/>
      <c r="X51" s="151"/>
      <c r="Y51" s="151"/>
      <c r="Z51" s="151"/>
      <c r="AA51" s="151"/>
      <c r="AB51" s="151"/>
      <c r="AC51" s="153"/>
      <c r="AD51" s="152"/>
      <c r="AE51" s="152"/>
      <c r="AF51" s="152"/>
      <c r="AG51" s="152"/>
      <c r="AH51" s="152"/>
      <c r="AI51" s="152"/>
      <c r="AJ51" s="150"/>
    </row>
    <row r="52" spans="2:36" ht="5.0999999999999996" customHeight="1">
      <c r="B52" s="157"/>
      <c r="C52" s="156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4"/>
      <c r="U52" s="150"/>
      <c r="V52" s="151"/>
      <c r="W52" s="151"/>
      <c r="X52" s="151"/>
      <c r="Y52" s="151"/>
      <c r="Z52" s="151"/>
      <c r="AA52" s="151"/>
      <c r="AB52" s="151"/>
      <c r="AC52" s="153"/>
      <c r="AD52" s="152"/>
      <c r="AE52" s="152"/>
      <c r="AF52" s="152"/>
      <c r="AG52" s="152"/>
      <c r="AH52" s="152"/>
      <c r="AI52" s="152"/>
      <c r="AJ52" s="150"/>
    </row>
    <row r="53" spans="2:36">
      <c r="U53" s="150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0"/>
    </row>
    <row r="54" spans="2:36">
      <c r="U54" s="150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0"/>
    </row>
    <row r="55" spans="2:36">
      <c r="U55" s="150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0"/>
    </row>
    <row r="56" spans="2:36">
      <c r="U56" s="150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0"/>
    </row>
    <row r="57" spans="2:36">
      <c r="U57" s="150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0"/>
    </row>
    <row r="58" spans="2:36">
      <c r="U58" s="150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0"/>
    </row>
    <row r="59" spans="2:36">
      <c r="U59" s="150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0"/>
    </row>
    <row r="60" spans="2:36">
      <c r="U60" s="150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0"/>
    </row>
    <row r="61" spans="2:36">
      <c r="U61" s="150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0"/>
    </row>
    <row r="62" spans="2:36">
      <c r="U62" s="150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0"/>
    </row>
    <row r="63" spans="2:36">
      <c r="U63" s="150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0"/>
    </row>
    <row r="64" spans="2:36">
      <c r="U64" s="150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0"/>
    </row>
    <row r="65" spans="21:36">
      <c r="U65" s="150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0"/>
    </row>
    <row r="66" spans="21:36">
      <c r="U66" s="150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0"/>
    </row>
    <row r="67" spans="21:36">
      <c r="U67" s="150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0"/>
    </row>
    <row r="68" spans="21:36">
      <c r="U68" s="150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0"/>
    </row>
    <row r="69" spans="21:36">
      <c r="U69" s="150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0"/>
    </row>
    <row r="70" spans="21:36">
      <c r="U70" s="150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0"/>
    </row>
    <row r="71" spans="21:36">
      <c r="U71" s="150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0"/>
    </row>
    <row r="72" spans="21:36">
      <c r="U72" s="150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0"/>
    </row>
    <row r="73" spans="21:36">
      <c r="U73" s="150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0"/>
    </row>
    <row r="74" spans="21:36">
      <c r="U74" s="150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0"/>
    </row>
    <row r="75" spans="21:36">
      <c r="U75" s="150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0"/>
    </row>
    <row r="76" spans="21:36">
      <c r="U76" s="150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0"/>
    </row>
    <row r="77" spans="21:36">
      <c r="U77" s="150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0"/>
    </row>
    <row r="78" spans="21:36">
      <c r="U78" s="150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0"/>
    </row>
    <row r="79" spans="21:36">
      <c r="U79" s="150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0"/>
    </row>
    <row r="80" spans="21:36">
      <c r="U80" s="150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0"/>
    </row>
    <row r="81" spans="21:36">
      <c r="U81" s="150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0"/>
    </row>
    <row r="82" spans="21:36">
      <c r="U82" s="150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0"/>
    </row>
    <row r="83" spans="21:36">
      <c r="U83" s="150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0"/>
    </row>
    <row r="84" spans="21:36">
      <c r="U84" s="150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0"/>
    </row>
    <row r="85" spans="21:36">
      <c r="U85" s="150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0"/>
    </row>
    <row r="86" spans="21:36">
      <c r="U86" s="150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0"/>
    </row>
    <row r="87" spans="21:36">
      <c r="U87" s="150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0"/>
    </row>
    <row r="88" spans="21:36">
      <c r="U88" s="150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0"/>
    </row>
    <row r="89" spans="21:36">
      <c r="U89" s="150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0"/>
    </row>
    <row r="90" spans="21:36">
      <c r="U90" s="150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0"/>
    </row>
    <row r="91" spans="21:36">
      <c r="U91" s="150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0"/>
    </row>
    <row r="92" spans="21:36">
      <c r="U92" s="150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0"/>
    </row>
    <row r="93" spans="21:36">
      <c r="U93" s="150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0"/>
    </row>
    <row r="94" spans="21:36">
      <c r="U94" s="150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0"/>
    </row>
    <row r="95" spans="21:36">
      <c r="U95" s="150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0"/>
    </row>
    <row r="96" spans="21:36">
      <c r="U96" s="150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0"/>
    </row>
    <row r="97" spans="21:36">
      <c r="U97" s="150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0"/>
    </row>
    <row r="98" spans="21:36">
      <c r="U98" s="150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0"/>
    </row>
    <row r="99" spans="21:36">
      <c r="U99" s="150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0"/>
    </row>
    <row r="100" spans="21:36">
      <c r="U100" s="150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0"/>
    </row>
    <row r="101" spans="21:36">
      <c r="U101" s="150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0"/>
    </row>
    <row r="102" spans="21:36">
      <c r="U102" s="150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0"/>
    </row>
    <row r="103" spans="21:36">
      <c r="U103" s="150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0"/>
    </row>
    <row r="104" spans="21:36">
      <c r="U104" s="150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0"/>
    </row>
    <row r="105" spans="21:36">
      <c r="U105" s="150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0"/>
    </row>
    <row r="106" spans="21:36">
      <c r="U106" s="150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0"/>
    </row>
    <row r="107" spans="21:36">
      <c r="U107" s="150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0"/>
    </row>
    <row r="108" spans="21:36">
      <c r="U108" s="150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0"/>
    </row>
    <row r="109" spans="21:36">
      <c r="U109" s="150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0"/>
    </row>
    <row r="110" spans="21:36">
      <c r="U110" s="150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0"/>
    </row>
    <row r="111" spans="21:36">
      <c r="U111" s="150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0"/>
    </row>
    <row r="112" spans="21:36">
      <c r="U112" s="150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0"/>
    </row>
    <row r="113" spans="21:36">
      <c r="U113" s="150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0"/>
    </row>
    <row r="114" spans="21:36">
      <c r="U114" s="150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0"/>
    </row>
    <row r="115" spans="21:36">
      <c r="U115" s="150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0"/>
    </row>
    <row r="116" spans="21:36">
      <c r="U116" s="150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0"/>
    </row>
    <row r="117" spans="21:36">
      <c r="U117" s="150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0"/>
    </row>
    <row r="118" spans="21:36">
      <c r="U118" s="150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0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0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4"/>
  <sheetViews>
    <sheetView view="pageBreakPreview" zoomScale="85" zoomScaleNormal="100" zoomScaleSheetLayoutView="85" workbookViewId="0">
      <selection activeCell="P26" sqref="P26"/>
    </sheetView>
  </sheetViews>
  <sheetFormatPr defaultColWidth="8.875" defaultRowHeight="11.25"/>
  <cols>
    <col min="1" max="1" width="2.25" style="63" customWidth="1"/>
    <col min="2" max="3" width="5.125" style="63" customWidth="1"/>
    <col min="4" max="12" width="10.25" style="63" customWidth="1"/>
    <col min="13" max="16384" width="8.875" style="63"/>
  </cols>
  <sheetData>
    <row r="2" spans="2:12" ht="14.25">
      <c r="B2" s="74" t="s">
        <v>73</v>
      </c>
    </row>
    <row r="3" spans="2:12" ht="9" customHeight="1"/>
    <row r="4" spans="2:12">
      <c r="B4" s="63" t="s">
        <v>72</v>
      </c>
      <c r="D4" s="63" t="s">
        <v>71</v>
      </c>
    </row>
    <row r="5" spans="2:12" ht="9" customHeight="1"/>
    <row r="6" spans="2:12">
      <c r="B6" s="63" t="s">
        <v>70</v>
      </c>
      <c r="D6" s="63" t="s">
        <v>69</v>
      </c>
      <c r="G6" s="63" t="s">
        <v>68</v>
      </c>
      <c r="H6" s="63" t="s">
        <v>67</v>
      </c>
    </row>
    <row r="7" spans="2:12" ht="9" customHeight="1"/>
    <row r="8" spans="2:12">
      <c r="B8" s="63" t="s">
        <v>52</v>
      </c>
    </row>
    <row r="9" spans="2:12" ht="31.15" customHeight="1">
      <c r="B9" s="72"/>
      <c r="C9" s="71"/>
      <c r="D9" s="71"/>
      <c r="E9" s="71"/>
      <c r="F9" s="71"/>
      <c r="G9" s="71"/>
      <c r="H9" s="71"/>
      <c r="I9" s="71"/>
      <c r="J9" s="71"/>
      <c r="K9" s="71"/>
      <c r="L9" s="70"/>
    </row>
    <row r="10" spans="2:12" ht="31.15" customHeight="1">
      <c r="B10" s="69"/>
      <c r="C10" s="68"/>
      <c r="D10" s="68"/>
      <c r="E10" s="68"/>
      <c r="F10" s="68"/>
      <c r="G10" s="68"/>
      <c r="H10" s="68"/>
      <c r="I10" s="68"/>
      <c r="J10" s="68"/>
      <c r="K10" s="68"/>
      <c r="L10" s="67"/>
    </row>
    <row r="11" spans="2:12" ht="31.15" customHeight="1">
      <c r="B11" s="69"/>
      <c r="C11" s="68"/>
      <c r="D11" s="68"/>
      <c r="E11" s="68"/>
      <c r="F11" s="68"/>
      <c r="G11" s="68"/>
      <c r="H11" s="68"/>
      <c r="I11" s="68"/>
      <c r="J11" s="68"/>
      <c r="K11" s="68"/>
      <c r="L11" s="67"/>
    </row>
    <row r="12" spans="2:12" ht="31.15" customHeight="1">
      <c r="B12" s="69"/>
      <c r="C12" s="68"/>
      <c r="D12" s="68"/>
      <c r="E12" s="68"/>
      <c r="F12" s="68"/>
      <c r="G12" s="68"/>
      <c r="H12" s="68"/>
      <c r="I12" s="68"/>
      <c r="J12" s="68"/>
      <c r="K12" s="68"/>
      <c r="L12" s="67"/>
    </row>
    <row r="13" spans="2:12" ht="31.15" customHeight="1">
      <c r="B13" s="69"/>
      <c r="C13" s="68"/>
      <c r="D13" s="68"/>
      <c r="E13" s="68"/>
      <c r="F13" s="68"/>
      <c r="G13" s="68"/>
      <c r="H13" s="68"/>
      <c r="I13" s="68"/>
      <c r="J13" s="68"/>
      <c r="K13" s="68"/>
      <c r="L13" s="67"/>
    </row>
    <row r="14" spans="2:12" ht="31.15" customHeight="1">
      <c r="B14" s="69"/>
      <c r="C14" s="68"/>
      <c r="D14" s="68"/>
      <c r="E14" s="68"/>
      <c r="F14" s="68"/>
      <c r="G14" s="68"/>
      <c r="H14" s="68"/>
      <c r="I14" s="68"/>
      <c r="J14" s="68"/>
      <c r="K14" s="68"/>
      <c r="L14" s="67"/>
    </row>
    <row r="15" spans="2:12" ht="31.15" customHeight="1">
      <c r="B15" s="69"/>
      <c r="C15" s="68"/>
      <c r="D15" s="68"/>
      <c r="E15" s="68"/>
      <c r="F15" s="68"/>
      <c r="G15" s="68"/>
      <c r="H15" s="68"/>
      <c r="I15" s="68"/>
      <c r="J15" s="68"/>
      <c r="K15" s="68"/>
      <c r="L15" s="67"/>
    </row>
    <row r="16" spans="2:12" ht="31.15" customHeight="1">
      <c r="B16" s="69"/>
      <c r="C16" s="68"/>
      <c r="D16" s="68"/>
      <c r="E16" s="68"/>
      <c r="F16" s="68"/>
      <c r="G16" s="68"/>
      <c r="H16" s="68"/>
      <c r="I16" s="68"/>
      <c r="J16" s="68"/>
      <c r="K16" s="68"/>
      <c r="L16" s="67"/>
    </row>
    <row r="17" spans="2:12" ht="31.15" customHeight="1">
      <c r="B17" s="69"/>
      <c r="C17" s="68"/>
      <c r="D17" s="68"/>
      <c r="E17" s="68"/>
      <c r="F17" s="68"/>
      <c r="G17" s="68"/>
      <c r="H17" s="68"/>
      <c r="I17" s="68"/>
      <c r="J17" s="68"/>
      <c r="K17" s="68"/>
      <c r="L17" s="67"/>
    </row>
    <row r="18" spans="2:12" ht="31.15" customHeight="1">
      <c r="B18" s="69"/>
      <c r="C18" s="68"/>
      <c r="D18" s="68"/>
      <c r="E18" s="68"/>
      <c r="F18" s="68"/>
      <c r="G18" s="68"/>
      <c r="H18" s="68"/>
      <c r="I18" s="68"/>
      <c r="J18" s="68"/>
      <c r="K18" s="68"/>
      <c r="L18" s="67"/>
    </row>
    <row r="19" spans="2:12" ht="31.15" customHeight="1">
      <c r="B19" s="69"/>
      <c r="C19" s="68"/>
      <c r="D19" s="68"/>
      <c r="E19" s="68"/>
      <c r="F19" s="68"/>
      <c r="G19" s="68"/>
      <c r="H19" s="68"/>
      <c r="I19" s="68"/>
      <c r="J19" s="68"/>
      <c r="K19" s="68"/>
      <c r="L19" s="67"/>
    </row>
    <row r="20" spans="2:12" ht="31.15" customHeight="1">
      <c r="B20" s="69"/>
      <c r="C20" s="68"/>
      <c r="D20" s="68"/>
      <c r="E20" s="68"/>
      <c r="F20" s="68"/>
      <c r="G20" s="68"/>
      <c r="H20" s="68"/>
      <c r="I20" s="68"/>
      <c r="J20" s="68"/>
      <c r="K20" s="68"/>
      <c r="L20" s="67"/>
    </row>
    <row r="21" spans="2:12" ht="31.15" customHeight="1">
      <c r="B21" s="69"/>
      <c r="C21" s="68"/>
      <c r="D21" s="68"/>
      <c r="E21" s="68"/>
      <c r="F21" s="68"/>
      <c r="G21" s="68"/>
      <c r="H21" s="68"/>
      <c r="I21" s="68"/>
      <c r="J21" s="68"/>
      <c r="K21" s="68"/>
      <c r="L21" s="67"/>
    </row>
    <row r="22" spans="2:12" ht="31.15" customHeight="1">
      <c r="B22" s="69"/>
      <c r="C22" s="68"/>
      <c r="D22" s="68"/>
      <c r="E22" s="68"/>
      <c r="F22" s="68"/>
      <c r="G22" s="68"/>
      <c r="H22" s="68"/>
      <c r="I22" s="68"/>
      <c r="J22" s="68"/>
      <c r="K22" s="68"/>
      <c r="L22" s="67"/>
    </row>
    <row r="23" spans="2:12" ht="31.15" customHeight="1">
      <c r="B23" s="69"/>
      <c r="C23" s="68"/>
      <c r="D23" s="68"/>
      <c r="E23" s="68"/>
      <c r="F23" s="68"/>
      <c r="G23" s="68"/>
      <c r="H23" s="68"/>
      <c r="I23" s="68"/>
      <c r="J23" s="68"/>
      <c r="K23" s="68"/>
      <c r="L23" s="67"/>
    </row>
    <row r="24" spans="2:12" ht="31.15" customHeight="1">
      <c r="B24" s="66"/>
      <c r="C24" s="65"/>
      <c r="D24" s="65"/>
      <c r="E24" s="65"/>
      <c r="F24" s="65"/>
      <c r="G24" s="65"/>
      <c r="H24" s="65"/>
      <c r="I24" s="65"/>
      <c r="J24" s="65"/>
      <c r="K24" s="65"/>
      <c r="L24" s="64"/>
    </row>
  </sheetData>
  <phoneticPr fontId="32"/>
  <printOptions horizontalCentered="1"/>
  <pageMargins left="0.78740157480314965" right="0.78740157480314965" top="0.70866141732283472" bottom="0.70866141732283472" header="0.31496062992125984" footer="0.31496062992125984"/>
  <pageSetup paperSize="9" scale="84" orientation="portrait" horizontalDpi="1200" verticalDpi="12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E15" sqref="E15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14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109</v>
      </c>
      <c r="C16" s="110"/>
      <c r="D16" s="109">
        <v>5</v>
      </c>
      <c r="E16" s="108">
        <v>0</v>
      </c>
      <c r="F16" s="108">
        <v>0</v>
      </c>
      <c r="G16" s="108">
        <v>0</v>
      </c>
      <c r="H16" s="108">
        <f t="shared" ref="H16:H21" si="0">SUM(D16:E16)</f>
        <v>5</v>
      </c>
      <c r="I16" s="108">
        <f t="shared" ref="I16:I21" si="1">SUM(F16:G16)</f>
        <v>0</v>
      </c>
      <c r="J16" s="108">
        <f t="shared" ref="J16:J21" si="2">SUM(H16:I16)</f>
        <v>5</v>
      </c>
      <c r="K16" s="107">
        <f t="shared" ref="K16:K52" si="3">IF(J16=0,0,ROUND(I16/J16*100,1))</f>
        <v>0</v>
      </c>
      <c r="L16" s="106">
        <f t="shared" ref="L16:L52" si="4">IF(J16=0,0,ROUND(J16/$J$52*100,1))</f>
        <v>2</v>
      </c>
    </row>
    <row r="17" spans="2:12" ht="14.45" customHeight="1">
      <c r="B17" s="105" t="s">
        <v>108</v>
      </c>
      <c r="C17" s="104"/>
      <c r="D17" s="103">
        <v>2</v>
      </c>
      <c r="E17" s="102">
        <v>0</v>
      </c>
      <c r="F17" s="102">
        <v>0</v>
      </c>
      <c r="G17" s="102">
        <v>0</v>
      </c>
      <c r="H17" s="102">
        <f t="shared" si="0"/>
        <v>2</v>
      </c>
      <c r="I17" s="102">
        <f t="shared" si="1"/>
        <v>0</v>
      </c>
      <c r="J17" s="102">
        <f t="shared" si="2"/>
        <v>2</v>
      </c>
      <c r="K17" s="101">
        <f t="shared" si="3"/>
        <v>0</v>
      </c>
      <c r="L17" s="100">
        <f t="shared" si="4"/>
        <v>0.8</v>
      </c>
    </row>
    <row r="18" spans="2:12" ht="14.45" customHeight="1">
      <c r="B18" s="105" t="s">
        <v>107</v>
      </c>
      <c r="C18" s="104"/>
      <c r="D18" s="103">
        <v>3</v>
      </c>
      <c r="E18" s="102">
        <v>0</v>
      </c>
      <c r="F18" s="102">
        <v>2</v>
      </c>
      <c r="G18" s="102">
        <v>0</v>
      </c>
      <c r="H18" s="102">
        <f t="shared" si="0"/>
        <v>3</v>
      </c>
      <c r="I18" s="102">
        <f t="shared" si="1"/>
        <v>2</v>
      </c>
      <c r="J18" s="102">
        <f t="shared" si="2"/>
        <v>5</v>
      </c>
      <c r="K18" s="101">
        <f t="shared" si="3"/>
        <v>40</v>
      </c>
      <c r="L18" s="100">
        <f t="shared" si="4"/>
        <v>2</v>
      </c>
    </row>
    <row r="19" spans="2:12" ht="14.45" customHeight="1">
      <c r="B19" s="105" t="s">
        <v>106</v>
      </c>
      <c r="C19" s="104"/>
      <c r="D19" s="103">
        <v>4</v>
      </c>
      <c r="E19" s="102">
        <v>0</v>
      </c>
      <c r="F19" s="102">
        <v>0</v>
      </c>
      <c r="G19" s="102">
        <v>0</v>
      </c>
      <c r="H19" s="102">
        <f t="shared" si="0"/>
        <v>4</v>
      </c>
      <c r="I19" s="102">
        <f t="shared" si="1"/>
        <v>0</v>
      </c>
      <c r="J19" s="102">
        <f t="shared" si="2"/>
        <v>4</v>
      </c>
      <c r="K19" s="101">
        <f t="shared" si="3"/>
        <v>0</v>
      </c>
      <c r="L19" s="100">
        <f t="shared" si="4"/>
        <v>1.6</v>
      </c>
    </row>
    <row r="20" spans="2:12" ht="14.45" customHeight="1">
      <c r="B20" s="105" t="s">
        <v>105</v>
      </c>
      <c r="C20" s="104"/>
      <c r="D20" s="103">
        <v>2</v>
      </c>
      <c r="E20" s="102">
        <v>0</v>
      </c>
      <c r="F20" s="102">
        <v>0</v>
      </c>
      <c r="G20" s="102">
        <v>0</v>
      </c>
      <c r="H20" s="102">
        <f t="shared" si="0"/>
        <v>2</v>
      </c>
      <c r="I20" s="102">
        <f t="shared" si="1"/>
        <v>0</v>
      </c>
      <c r="J20" s="102">
        <f t="shared" si="2"/>
        <v>2</v>
      </c>
      <c r="K20" s="101">
        <f t="shared" si="3"/>
        <v>0</v>
      </c>
      <c r="L20" s="100">
        <f t="shared" si="4"/>
        <v>0.8</v>
      </c>
    </row>
    <row r="21" spans="2:12" ht="14.45" customHeight="1">
      <c r="B21" s="99" t="s">
        <v>104</v>
      </c>
      <c r="C21" s="98"/>
      <c r="D21" s="97">
        <v>1</v>
      </c>
      <c r="E21" s="96">
        <v>0</v>
      </c>
      <c r="F21" s="96">
        <v>0</v>
      </c>
      <c r="G21" s="96">
        <v>0</v>
      </c>
      <c r="H21" s="96">
        <f t="shared" si="0"/>
        <v>1</v>
      </c>
      <c r="I21" s="96">
        <f t="shared" si="1"/>
        <v>0</v>
      </c>
      <c r="J21" s="96">
        <f t="shared" si="2"/>
        <v>1</v>
      </c>
      <c r="K21" s="95">
        <f t="shared" si="3"/>
        <v>0</v>
      </c>
      <c r="L21" s="94">
        <f t="shared" si="4"/>
        <v>0.4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17</v>
      </c>
      <c r="E22" s="90">
        <f t="shared" si="5"/>
        <v>0</v>
      </c>
      <c r="F22" s="90">
        <f t="shared" si="5"/>
        <v>2</v>
      </c>
      <c r="G22" s="90">
        <f t="shared" si="5"/>
        <v>0</v>
      </c>
      <c r="H22" s="90">
        <f t="shared" si="5"/>
        <v>17</v>
      </c>
      <c r="I22" s="90">
        <f t="shared" si="5"/>
        <v>2</v>
      </c>
      <c r="J22" s="90">
        <f t="shared" si="5"/>
        <v>19</v>
      </c>
      <c r="K22" s="89">
        <f t="shared" si="3"/>
        <v>10.5</v>
      </c>
      <c r="L22" s="88">
        <f t="shared" si="4"/>
        <v>7.7</v>
      </c>
    </row>
    <row r="23" spans="2:12" ht="14.45" customHeight="1" thickTop="1">
      <c r="B23" s="111" t="s">
        <v>102</v>
      </c>
      <c r="C23" s="110"/>
      <c r="D23" s="109">
        <v>4</v>
      </c>
      <c r="E23" s="108">
        <v>4</v>
      </c>
      <c r="F23" s="108">
        <v>0</v>
      </c>
      <c r="G23" s="108">
        <v>0</v>
      </c>
      <c r="H23" s="108">
        <f t="shared" ref="H23:H28" si="6">SUM(D23:E23)</f>
        <v>8</v>
      </c>
      <c r="I23" s="108">
        <f t="shared" ref="I23:I28" si="7">SUM(F23:G23)</f>
        <v>0</v>
      </c>
      <c r="J23" s="108">
        <f t="shared" ref="J23:J28" si="8">SUM(H23:I23)</f>
        <v>8</v>
      </c>
      <c r="K23" s="107">
        <f t="shared" si="3"/>
        <v>0</v>
      </c>
      <c r="L23" s="106">
        <f t="shared" si="4"/>
        <v>3.3</v>
      </c>
    </row>
    <row r="24" spans="2:12" ht="14.45" customHeight="1">
      <c r="B24" s="105" t="s">
        <v>101</v>
      </c>
      <c r="C24" s="104"/>
      <c r="D24" s="103">
        <v>3</v>
      </c>
      <c r="E24" s="102">
        <v>0</v>
      </c>
      <c r="F24" s="102">
        <v>0</v>
      </c>
      <c r="G24" s="102">
        <v>0</v>
      </c>
      <c r="H24" s="102">
        <f t="shared" si="6"/>
        <v>3</v>
      </c>
      <c r="I24" s="102">
        <f t="shared" si="7"/>
        <v>0</v>
      </c>
      <c r="J24" s="102">
        <f t="shared" si="8"/>
        <v>3</v>
      </c>
      <c r="K24" s="101">
        <f t="shared" si="3"/>
        <v>0</v>
      </c>
      <c r="L24" s="100">
        <f t="shared" si="4"/>
        <v>1.2</v>
      </c>
    </row>
    <row r="25" spans="2:12" ht="14.45" customHeight="1">
      <c r="B25" s="105" t="s">
        <v>100</v>
      </c>
      <c r="C25" s="104"/>
      <c r="D25" s="103">
        <v>1</v>
      </c>
      <c r="E25" s="102">
        <v>0</v>
      </c>
      <c r="F25" s="102">
        <v>0</v>
      </c>
      <c r="G25" s="102">
        <v>0</v>
      </c>
      <c r="H25" s="102">
        <f t="shared" si="6"/>
        <v>1</v>
      </c>
      <c r="I25" s="102">
        <f t="shared" si="7"/>
        <v>0</v>
      </c>
      <c r="J25" s="102">
        <f t="shared" si="8"/>
        <v>1</v>
      </c>
      <c r="K25" s="101">
        <f t="shared" si="3"/>
        <v>0</v>
      </c>
      <c r="L25" s="100">
        <f t="shared" si="4"/>
        <v>0.4</v>
      </c>
    </row>
    <row r="26" spans="2:12" ht="14.45" customHeight="1">
      <c r="B26" s="105" t="s">
        <v>99</v>
      </c>
      <c r="C26" s="104"/>
      <c r="D26" s="103">
        <v>1</v>
      </c>
      <c r="E26" s="102">
        <v>0</v>
      </c>
      <c r="F26" s="102">
        <v>0</v>
      </c>
      <c r="G26" s="102">
        <v>0</v>
      </c>
      <c r="H26" s="102">
        <f t="shared" si="6"/>
        <v>1</v>
      </c>
      <c r="I26" s="102">
        <f t="shared" si="7"/>
        <v>0</v>
      </c>
      <c r="J26" s="102">
        <f t="shared" si="8"/>
        <v>1</v>
      </c>
      <c r="K26" s="101">
        <f t="shared" si="3"/>
        <v>0</v>
      </c>
      <c r="L26" s="100">
        <f t="shared" si="4"/>
        <v>0.4</v>
      </c>
    </row>
    <row r="27" spans="2:12" ht="14.45" customHeight="1">
      <c r="B27" s="105" t="s">
        <v>98</v>
      </c>
      <c r="C27" s="104"/>
      <c r="D27" s="103">
        <v>3</v>
      </c>
      <c r="E27" s="102">
        <v>1</v>
      </c>
      <c r="F27" s="102">
        <v>0</v>
      </c>
      <c r="G27" s="102">
        <v>0</v>
      </c>
      <c r="H27" s="102">
        <f t="shared" si="6"/>
        <v>4</v>
      </c>
      <c r="I27" s="102">
        <f t="shared" si="7"/>
        <v>0</v>
      </c>
      <c r="J27" s="102">
        <f t="shared" si="8"/>
        <v>4</v>
      </c>
      <c r="K27" s="101">
        <f t="shared" si="3"/>
        <v>0</v>
      </c>
      <c r="L27" s="100">
        <f t="shared" si="4"/>
        <v>1.6</v>
      </c>
    </row>
    <row r="28" spans="2:12" ht="14.45" customHeight="1">
      <c r="B28" s="99" t="s">
        <v>97</v>
      </c>
      <c r="C28" s="98"/>
      <c r="D28" s="97">
        <v>2</v>
      </c>
      <c r="E28" s="96">
        <v>0</v>
      </c>
      <c r="F28" s="96">
        <v>0</v>
      </c>
      <c r="G28" s="96">
        <v>0</v>
      </c>
      <c r="H28" s="96">
        <f t="shared" si="6"/>
        <v>2</v>
      </c>
      <c r="I28" s="96">
        <f t="shared" si="7"/>
        <v>0</v>
      </c>
      <c r="J28" s="96">
        <f t="shared" si="8"/>
        <v>2</v>
      </c>
      <c r="K28" s="95">
        <f t="shared" si="3"/>
        <v>0</v>
      </c>
      <c r="L28" s="94">
        <f t="shared" si="4"/>
        <v>0.8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14</v>
      </c>
      <c r="E29" s="90">
        <f t="shared" si="9"/>
        <v>5</v>
      </c>
      <c r="F29" s="90">
        <f t="shared" si="9"/>
        <v>0</v>
      </c>
      <c r="G29" s="90">
        <f t="shared" si="9"/>
        <v>0</v>
      </c>
      <c r="H29" s="90">
        <f t="shared" si="9"/>
        <v>19</v>
      </c>
      <c r="I29" s="90">
        <f t="shared" si="9"/>
        <v>0</v>
      </c>
      <c r="J29" s="90">
        <f t="shared" si="9"/>
        <v>19</v>
      </c>
      <c r="K29" s="89">
        <f t="shared" si="3"/>
        <v>0</v>
      </c>
      <c r="L29" s="88">
        <f t="shared" si="4"/>
        <v>7.7</v>
      </c>
    </row>
    <row r="30" spans="2:12" ht="14.45" customHeight="1" thickTop="1">
      <c r="B30" s="119" t="s">
        <v>95</v>
      </c>
      <c r="C30" s="118"/>
      <c r="D30" s="85">
        <v>22</v>
      </c>
      <c r="E30" s="84">
        <v>3</v>
      </c>
      <c r="F30" s="84">
        <v>1</v>
      </c>
      <c r="G30" s="84">
        <v>0</v>
      </c>
      <c r="H30" s="84">
        <f t="shared" ref="H30:H43" si="10">SUM(D30:E30)</f>
        <v>25</v>
      </c>
      <c r="I30" s="84">
        <f t="shared" ref="I30:I43" si="11">SUM(F30:G30)</f>
        <v>1</v>
      </c>
      <c r="J30" s="84">
        <f t="shared" ref="J30:J43" si="12">SUM(H30:I30)</f>
        <v>26</v>
      </c>
      <c r="K30" s="83">
        <f t="shared" si="3"/>
        <v>3.8</v>
      </c>
      <c r="L30" s="82">
        <f t="shared" si="4"/>
        <v>10.6</v>
      </c>
    </row>
    <row r="31" spans="2:12" ht="14.45" customHeight="1">
      <c r="B31" s="117" t="s">
        <v>94</v>
      </c>
      <c r="C31" s="116"/>
      <c r="D31" s="115">
        <v>19</v>
      </c>
      <c r="E31" s="114">
        <v>4</v>
      </c>
      <c r="F31" s="114">
        <v>0</v>
      </c>
      <c r="G31" s="114">
        <v>0</v>
      </c>
      <c r="H31" s="114">
        <f t="shared" si="10"/>
        <v>23</v>
      </c>
      <c r="I31" s="114">
        <f t="shared" si="11"/>
        <v>0</v>
      </c>
      <c r="J31" s="114">
        <f t="shared" si="12"/>
        <v>23</v>
      </c>
      <c r="K31" s="113">
        <f t="shared" si="3"/>
        <v>0</v>
      </c>
      <c r="L31" s="112">
        <f t="shared" si="4"/>
        <v>9.3000000000000007</v>
      </c>
    </row>
    <row r="32" spans="2:12" ht="14.45" customHeight="1">
      <c r="B32" s="117" t="s">
        <v>93</v>
      </c>
      <c r="C32" s="116"/>
      <c r="D32" s="115">
        <v>10</v>
      </c>
      <c r="E32" s="114">
        <v>5</v>
      </c>
      <c r="F32" s="114">
        <v>1</v>
      </c>
      <c r="G32" s="114">
        <v>0</v>
      </c>
      <c r="H32" s="114">
        <f t="shared" si="10"/>
        <v>15</v>
      </c>
      <c r="I32" s="114">
        <f t="shared" si="11"/>
        <v>1</v>
      </c>
      <c r="J32" s="114">
        <f t="shared" si="12"/>
        <v>16</v>
      </c>
      <c r="K32" s="113">
        <f t="shared" si="3"/>
        <v>6.3</v>
      </c>
      <c r="L32" s="112">
        <f t="shared" si="4"/>
        <v>6.5</v>
      </c>
    </row>
    <row r="33" spans="2:12" ht="14.45" customHeight="1">
      <c r="B33" s="117" t="s">
        <v>92</v>
      </c>
      <c r="C33" s="116"/>
      <c r="D33" s="115">
        <v>12</v>
      </c>
      <c r="E33" s="114">
        <v>6</v>
      </c>
      <c r="F33" s="114">
        <v>1</v>
      </c>
      <c r="G33" s="114">
        <v>0</v>
      </c>
      <c r="H33" s="114">
        <f t="shared" si="10"/>
        <v>18</v>
      </c>
      <c r="I33" s="114">
        <f t="shared" si="11"/>
        <v>1</v>
      </c>
      <c r="J33" s="114">
        <f t="shared" si="12"/>
        <v>19</v>
      </c>
      <c r="K33" s="113">
        <f t="shared" si="3"/>
        <v>5.3</v>
      </c>
      <c r="L33" s="112">
        <f t="shared" si="4"/>
        <v>7.7</v>
      </c>
    </row>
    <row r="34" spans="2:12" ht="14.45" customHeight="1">
      <c r="B34" s="117" t="s">
        <v>91</v>
      </c>
      <c r="C34" s="116"/>
      <c r="D34" s="115">
        <v>15</v>
      </c>
      <c r="E34" s="114">
        <v>4</v>
      </c>
      <c r="F34" s="114">
        <v>0</v>
      </c>
      <c r="G34" s="114">
        <v>0</v>
      </c>
      <c r="H34" s="114">
        <f t="shared" si="10"/>
        <v>19</v>
      </c>
      <c r="I34" s="114">
        <f t="shared" si="11"/>
        <v>0</v>
      </c>
      <c r="J34" s="114">
        <f t="shared" si="12"/>
        <v>19</v>
      </c>
      <c r="K34" s="113">
        <f t="shared" si="3"/>
        <v>0</v>
      </c>
      <c r="L34" s="112">
        <f t="shared" si="4"/>
        <v>7.7</v>
      </c>
    </row>
    <row r="35" spans="2:12" ht="14.45" customHeight="1">
      <c r="B35" s="117" t="s">
        <v>90</v>
      </c>
      <c r="C35" s="116"/>
      <c r="D35" s="115">
        <v>14</v>
      </c>
      <c r="E35" s="114">
        <v>1</v>
      </c>
      <c r="F35" s="114">
        <v>0</v>
      </c>
      <c r="G35" s="114">
        <v>0</v>
      </c>
      <c r="H35" s="114">
        <f t="shared" si="10"/>
        <v>15</v>
      </c>
      <c r="I35" s="114">
        <f t="shared" si="11"/>
        <v>0</v>
      </c>
      <c r="J35" s="114">
        <f t="shared" si="12"/>
        <v>15</v>
      </c>
      <c r="K35" s="113">
        <f t="shared" si="3"/>
        <v>0</v>
      </c>
      <c r="L35" s="112">
        <f t="shared" si="4"/>
        <v>6.1</v>
      </c>
    </row>
    <row r="36" spans="2:12" ht="14.45" customHeight="1">
      <c r="B36" s="117" t="s">
        <v>89</v>
      </c>
      <c r="C36" s="116"/>
      <c r="D36" s="115">
        <v>22</v>
      </c>
      <c r="E36" s="114">
        <v>0</v>
      </c>
      <c r="F36" s="114">
        <v>0</v>
      </c>
      <c r="G36" s="114">
        <v>0</v>
      </c>
      <c r="H36" s="114">
        <f t="shared" si="10"/>
        <v>22</v>
      </c>
      <c r="I36" s="114">
        <f t="shared" si="11"/>
        <v>0</v>
      </c>
      <c r="J36" s="114">
        <f t="shared" si="12"/>
        <v>22</v>
      </c>
      <c r="K36" s="113">
        <f t="shared" si="3"/>
        <v>0</v>
      </c>
      <c r="L36" s="112">
        <f t="shared" si="4"/>
        <v>8.9</v>
      </c>
    </row>
    <row r="37" spans="2:12" ht="14.45" customHeight="1">
      <c r="B37" s="117" t="s">
        <v>88</v>
      </c>
      <c r="C37" s="116"/>
      <c r="D37" s="115">
        <v>18</v>
      </c>
      <c r="E37" s="114">
        <v>3</v>
      </c>
      <c r="F37" s="114">
        <v>0</v>
      </c>
      <c r="G37" s="114">
        <v>0</v>
      </c>
      <c r="H37" s="114">
        <f t="shared" si="10"/>
        <v>21</v>
      </c>
      <c r="I37" s="114">
        <f t="shared" si="11"/>
        <v>0</v>
      </c>
      <c r="J37" s="114">
        <f t="shared" si="12"/>
        <v>21</v>
      </c>
      <c r="K37" s="113">
        <f t="shared" si="3"/>
        <v>0</v>
      </c>
      <c r="L37" s="112">
        <f t="shared" si="4"/>
        <v>8.5</v>
      </c>
    </row>
    <row r="38" spans="2:12" ht="14.45" customHeight="1">
      <c r="B38" s="111" t="s">
        <v>87</v>
      </c>
      <c r="C38" s="110"/>
      <c r="D38" s="109">
        <v>4</v>
      </c>
      <c r="E38" s="108">
        <v>3</v>
      </c>
      <c r="F38" s="108">
        <v>0</v>
      </c>
      <c r="G38" s="108">
        <v>0</v>
      </c>
      <c r="H38" s="108">
        <f t="shared" si="10"/>
        <v>7</v>
      </c>
      <c r="I38" s="108">
        <f t="shared" si="11"/>
        <v>0</v>
      </c>
      <c r="J38" s="108">
        <f t="shared" si="12"/>
        <v>7</v>
      </c>
      <c r="K38" s="107">
        <f t="shared" si="3"/>
        <v>0</v>
      </c>
      <c r="L38" s="106">
        <f t="shared" si="4"/>
        <v>2.8</v>
      </c>
    </row>
    <row r="39" spans="2:12" ht="14.45" customHeight="1">
      <c r="B39" s="105" t="s">
        <v>86</v>
      </c>
      <c r="C39" s="104"/>
      <c r="D39" s="103">
        <v>2</v>
      </c>
      <c r="E39" s="102">
        <v>1</v>
      </c>
      <c r="F39" s="102">
        <v>0</v>
      </c>
      <c r="G39" s="102">
        <v>0</v>
      </c>
      <c r="H39" s="102">
        <f t="shared" si="10"/>
        <v>3</v>
      </c>
      <c r="I39" s="102">
        <f t="shared" si="11"/>
        <v>0</v>
      </c>
      <c r="J39" s="102">
        <f t="shared" si="12"/>
        <v>3</v>
      </c>
      <c r="K39" s="101">
        <f t="shared" si="3"/>
        <v>0</v>
      </c>
      <c r="L39" s="100">
        <f t="shared" si="4"/>
        <v>1.2</v>
      </c>
    </row>
    <row r="40" spans="2:12" ht="14.45" customHeight="1">
      <c r="B40" s="105" t="s">
        <v>85</v>
      </c>
      <c r="C40" s="104"/>
      <c r="D40" s="103">
        <v>3</v>
      </c>
      <c r="E40" s="102">
        <v>1</v>
      </c>
      <c r="F40" s="102">
        <v>0</v>
      </c>
      <c r="G40" s="102">
        <v>0</v>
      </c>
      <c r="H40" s="102">
        <f t="shared" si="10"/>
        <v>4</v>
      </c>
      <c r="I40" s="102">
        <f t="shared" si="11"/>
        <v>0</v>
      </c>
      <c r="J40" s="102">
        <f t="shared" si="12"/>
        <v>4</v>
      </c>
      <c r="K40" s="101">
        <f t="shared" si="3"/>
        <v>0</v>
      </c>
      <c r="L40" s="100">
        <f t="shared" si="4"/>
        <v>1.6</v>
      </c>
    </row>
    <row r="41" spans="2:12" ht="14.45" customHeight="1">
      <c r="B41" s="105" t="s">
        <v>84</v>
      </c>
      <c r="C41" s="104"/>
      <c r="D41" s="103">
        <v>3</v>
      </c>
      <c r="E41" s="102">
        <v>0</v>
      </c>
      <c r="F41" s="102">
        <v>0</v>
      </c>
      <c r="G41" s="102">
        <v>1</v>
      </c>
      <c r="H41" s="102">
        <f t="shared" si="10"/>
        <v>3</v>
      </c>
      <c r="I41" s="102">
        <f t="shared" si="11"/>
        <v>1</v>
      </c>
      <c r="J41" s="102">
        <f t="shared" si="12"/>
        <v>4</v>
      </c>
      <c r="K41" s="101">
        <f t="shared" si="3"/>
        <v>25</v>
      </c>
      <c r="L41" s="100">
        <f t="shared" si="4"/>
        <v>1.6</v>
      </c>
    </row>
    <row r="42" spans="2:12" ht="14.45" customHeight="1">
      <c r="B42" s="105" t="s">
        <v>83</v>
      </c>
      <c r="C42" s="104"/>
      <c r="D42" s="103">
        <v>6</v>
      </c>
      <c r="E42" s="102">
        <v>1</v>
      </c>
      <c r="F42" s="102">
        <v>0</v>
      </c>
      <c r="G42" s="102">
        <v>0</v>
      </c>
      <c r="H42" s="102">
        <f t="shared" si="10"/>
        <v>7</v>
      </c>
      <c r="I42" s="102">
        <f t="shared" si="11"/>
        <v>0</v>
      </c>
      <c r="J42" s="102">
        <f t="shared" si="12"/>
        <v>7</v>
      </c>
      <c r="K42" s="101">
        <f t="shared" si="3"/>
        <v>0</v>
      </c>
      <c r="L42" s="100">
        <f t="shared" si="4"/>
        <v>2.8</v>
      </c>
    </row>
    <row r="43" spans="2:12" ht="14.45" customHeight="1">
      <c r="B43" s="99" t="s">
        <v>82</v>
      </c>
      <c r="C43" s="98"/>
      <c r="D43" s="97">
        <v>2</v>
      </c>
      <c r="E43" s="96">
        <v>1</v>
      </c>
      <c r="F43" s="96">
        <v>0</v>
      </c>
      <c r="G43" s="96">
        <v>0</v>
      </c>
      <c r="H43" s="96">
        <f t="shared" si="10"/>
        <v>3</v>
      </c>
      <c r="I43" s="96">
        <f t="shared" si="11"/>
        <v>0</v>
      </c>
      <c r="J43" s="96">
        <f t="shared" si="12"/>
        <v>3</v>
      </c>
      <c r="K43" s="95">
        <f t="shared" si="3"/>
        <v>0</v>
      </c>
      <c r="L43" s="94">
        <f t="shared" si="4"/>
        <v>1.2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20</v>
      </c>
      <c r="E44" s="90">
        <f t="shared" si="13"/>
        <v>7</v>
      </c>
      <c r="F44" s="90">
        <f t="shared" si="13"/>
        <v>0</v>
      </c>
      <c r="G44" s="90">
        <f t="shared" si="13"/>
        <v>1</v>
      </c>
      <c r="H44" s="90">
        <f t="shared" si="13"/>
        <v>27</v>
      </c>
      <c r="I44" s="90">
        <f t="shared" si="13"/>
        <v>1</v>
      </c>
      <c r="J44" s="90">
        <f t="shared" si="13"/>
        <v>28</v>
      </c>
      <c r="K44" s="89">
        <f t="shared" si="3"/>
        <v>3.6</v>
      </c>
      <c r="L44" s="88">
        <f t="shared" si="4"/>
        <v>11.4</v>
      </c>
    </row>
    <row r="45" spans="2:12" ht="14.45" customHeight="1" thickTop="1">
      <c r="B45" s="111" t="s">
        <v>80</v>
      </c>
      <c r="C45" s="110"/>
      <c r="D45" s="109">
        <v>8</v>
      </c>
      <c r="E45" s="108">
        <v>0</v>
      </c>
      <c r="F45" s="108">
        <v>0</v>
      </c>
      <c r="G45" s="108">
        <v>0</v>
      </c>
      <c r="H45" s="108">
        <f t="shared" ref="H45:H50" si="14">SUM(D45:E45)</f>
        <v>8</v>
      </c>
      <c r="I45" s="108">
        <f t="shared" ref="I45:I50" si="15">SUM(F45:G45)</f>
        <v>0</v>
      </c>
      <c r="J45" s="108">
        <f t="shared" ref="J45:J50" si="16">SUM(H45:I45)</f>
        <v>8</v>
      </c>
      <c r="K45" s="107">
        <f t="shared" si="3"/>
        <v>0</v>
      </c>
      <c r="L45" s="106">
        <f t="shared" si="4"/>
        <v>3.3</v>
      </c>
    </row>
    <row r="46" spans="2:12" ht="14.45" customHeight="1">
      <c r="B46" s="105" t="s">
        <v>79</v>
      </c>
      <c r="C46" s="104"/>
      <c r="D46" s="103">
        <v>1</v>
      </c>
      <c r="E46" s="102">
        <v>0</v>
      </c>
      <c r="F46" s="102">
        <v>0</v>
      </c>
      <c r="G46" s="102">
        <v>0</v>
      </c>
      <c r="H46" s="102">
        <f t="shared" si="14"/>
        <v>1</v>
      </c>
      <c r="I46" s="102">
        <f t="shared" si="15"/>
        <v>0</v>
      </c>
      <c r="J46" s="102">
        <f t="shared" si="16"/>
        <v>1</v>
      </c>
      <c r="K46" s="101">
        <f t="shared" si="3"/>
        <v>0</v>
      </c>
      <c r="L46" s="100">
        <f t="shared" si="4"/>
        <v>0.4</v>
      </c>
    </row>
    <row r="47" spans="2:12" ht="14.45" customHeight="1">
      <c r="B47" s="105" t="s">
        <v>78</v>
      </c>
      <c r="C47" s="104"/>
      <c r="D47" s="103">
        <v>3</v>
      </c>
      <c r="E47" s="102">
        <v>0</v>
      </c>
      <c r="F47" s="102">
        <v>0</v>
      </c>
      <c r="G47" s="102">
        <v>0</v>
      </c>
      <c r="H47" s="102">
        <f t="shared" si="14"/>
        <v>3</v>
      </c>
      <c r="I47" s="102">
        <f t="shared" si="15"/>
        <v>0</v>
      </c>
      <c r="J47" s="102">
        <f t="shared" si="16"/>
        <v>3</v>
      </c>
      <c r="K47" s="101">
        <f t="shared" si="3"/>
        <v>0</v>
      </c>
      <c r="L47" s="100">
        <f t="shared" si="4"/>
        <v>1.2</v>
      </c>
    </row>
    <row r="48" spans="2:12" ht="14.45" customHeight="1">
      <c r="B48" s="105" t="s">
        <v>77</v>
      </c>
      <c r="C48" s="104"/>
      <c r="D48" s="103">
        <v>2</v>
      </c>
      <c r="E48" s="102">
        <v>1</v>
      </c>
      <c r="F48" s="102">
        <v>0</v>
      </c>
      <c r="G48" s="102">
        <v>0</v>
      </c>
      <c r="H48" s="102">
        <f t="shared" si="14"/>
        <v>3</v>
      </c>
      <c r="I48" s="102">
        <f t="shared" si="15"/>
        <v>0</v>
      </c>
      <c r="J48" s="102">
        <f t="shared" si="16"/>
        <v>3</v>
      </c>
      <c r="K48" s="101">
        <f t="shared" si="3"/>
        <v>0</v>
      </c>
      <c r="L48" s="100">
        <f t="shared" si="4"/>
        <v>1.2</v>
      </c>
    </row>
    <row r="49" spans="2:13" ht="14.45" customHeight="1">
      <c r="B49" s="105" t="s">
        <v>76</v>
      </c>
      <c r="C49" s="104"/>
      <c r="D49" s="103">
        <v>1</v>
      </c>
      <c r="E49" s="102">
        <v>0</v>
      </c>
      <c r="F49" s="102">
        <v>0</v>
      </c>
      <c r="G49" s="102">
        <v>0</v>
      </c>
      <c r="H49" s="102">
        <f t="shared" si="14"/>
        <v>1</v>
      </c>
      <c r="I49" s="102">
        <f t="shared" si="15"/>
        <v>0</v>
      </c>
      <c r="J49" s="102">
        <f t="shared" si="16"/>
        <v>1</v>
      </c>
      <c r="K49" s="101">
        <f t="shared" si="3"/>
        <v>0</v>
      </c>
      <c r="L49" s="100">
        <f t="shared" si="4"/>
        <v>0.4</v>
      </c>
    </row>
    <row r="50" spans="2:13" ht="14.45" customHeight="1">
      <c r="B50" s="99" t="s">
        <v>75</v>
      </c>
      <c r="C50" s="98"/>
      <c r="D50" s="97">
        <v>3</v>
      </c>
      <c r="E50" s="96">
        <v>0</v>
      </c>
      <c r="F50" s="96">
        <v>0</v>
      </c>
      <c r="G50" s="96">
        <v>0</v>
      </c>
      <c r="H50" s="96">
        <f t="shared" si="14"/>
        <v>3</v>
      </c>
      <c r="I50" s="96">
        <f t="shared" si="15"/>
        <v>0</v>
      </c>
      <c r="J50" s="96">
        <f t="shared" si="16"/>
        <v>3</v>
      </c>
      <c r="K50" s="95">
        <f t="shared" si="3"/>
        <v>0</v>
      </c>
      <c r="L50" s="94">
        <f t="shared" si="4"/>
        <v>1.2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18</v>
      </c>
      <c r="E51" s="90">
        <f t="shared" si="17"/>
        <v>1</v>
      </c>
      <c r="F51" s="90">
        <f t="shared" si="17"/>
        <v>0</v>
      </c>
      <c r="G51" s="90">
        <f t="shared" si="17"/>
        <v>0</v>
      </c>
      <c r="H51" s="90">
        <f t="shared" si="17"/>
        <v>19</v>
      </c>
      <c r="I51" s="90">
        <f t="shared" si="17"/>
        <v>0</v>
      </c>
      <c r="J51" s="90">
        <f t="shared" si="17"/>
        <v>19</v>
      </c>
      <c r="K51" s="89">
        <f t="shared" si="3"/>
        <v>0</v>
      </c>
      <c r="L51" s="88">
        <f t="shared" si="4"/>
        <v>7.7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201</v>
      </c>
      <c r="E52" s="84">
        <f t="shared" si="18"/>
        <v>39</v>
      </c>
      <c r="F52" s="84">
        <f t="shared" si="18"/>
        <v>5</v>
      </c>
      <c r="G52" s="84">
        <f t="shared" si="18"/>
        <v>1</v>
      </c>
      <c r="H52" s="84">
        <f t="shared" si="18"/>
        <v>240</v>
      </c>
      <c r="I52" s="84">
        <f t="shared" si="18"/>
        <v>6</v>
      </c>
      <c r="J52" s="84">
        <f t="shared" si="18"/>
        <v>246</v>
      </c>
      <c r="K52" s="83">
        <f t="shared" si="3"/>
        <v>2.4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15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138</v>
      </c>
      <c r="C16" s="110"/>
      <c r="D16" s="109">
        <v>11</v>
      </c>
      <c r="E16" s="108">
        <v>0</v>
      </c>
      <c r="F16" s="108">
        <v>0</v>
      </c>
      <c r="G16" s="108">
        <v>0</v>
      </c>
      <c r="H16" s="108">
        <f t="shared" ref="H16:H21" si="0">SUM(D16:E16)</f>
        <v>11</v>
      </c>
      <c r="I16" s="108">
        <f t="shared" ref="I16:I21" si="1">SUM(F16:G16)</f>
        <v>0</v>
      </c>
      <c r="J16" s="108">
        <f t="shared" ref="J16:J21" si="2">SUM(H16:I16)</f>
        <v>11</v>
      </c>
      <c r="K16" s="107">
        <f t="shared" ref="K16:K52" si="3">IF(J16=0,0,ROUND(I16/J16*100,1))</f>
        <v>0</v>
      </c>
      <c r="L16" s="106">
        <f t="shared" ref="L16:L52" si="4">IF(J16=0,0,ROUND(J16/$J$52*100,1))</f>
        <v>1.5</v>
      </c>
    </row>
    <row r="17" spans="2:12" ht="14.45" customHeight="1">
      <c r="B17" s="105" t="s">
        <v>137</v>
      </c>
      <c r="C17" s="104"/>
      <c r="D17" s="103">
        <v>14</v>
      </c>
      <c r="E17" s="102">
        <v>3</v>
      </c>
      <c r="F17" s="102">
        <v>1</v>
      </c>
      <c r="G17" s="102">
        <v>0</v>
      </c>
      <c r="H17" s="102">
        <f t="shared" si="0"/>
        <v>17</v>
      </c>
      <c r="I17" s="102">
        <f t="shared" si="1"/>
        <v>1</v>
      </c>
      <c r="J17" s="102">
        <f t="shared" si="2"/>
        <v>18</v>
      </c>
      <c r="K17" s="101">
        <f t="shared" si="3"/>
        <v>5.6</v>
      </c>
      <c r="L17" s="100">
        <f t="shared" si="4"/>
        <v>2.5</v>
      </c>
    </row>
    <row r="18" spans="2:12" ht="14.45" customHeight="1">
      <c r="B18" s="105" t="s">
        <v>136</v>
      </c>
      <c r="C18" s="104"/>
      <c r="D18" s="103">
        <v>10</v>
      </c>
      <c r="E18" s="102">
        <v>0</v>
      </c>
      <c r="F18" s="102">
        <v>0</v>
      </c>
      <c r="G18" s="102">
        <v>0</v>
      </c>
      <c r="H18" s="102">
        <f t="shared" si="0"/>
        <v>10</v>
      </c>
      <c r="I18" s="102">
        <f t="shared" si="1"/>
        <v>0</v>
      </c>
      <c r="J18" s="102">
        <f t="shared" si="2"/>
        <v>10</v>
      </c>
      <c r="K18" s="101">
        <f t="shared" si="3"/>
        <v>0</v>
      </c>
      <c r="L18" s="100">
        <f t="shared" si="4"/>
        <v>1.4</v>
      </c>
    </row>
    <row r="19" spans="2:12" ht="14.45" customHeight="1">
      <c r="B19" s="105" t="s">
        <v>135</v>
      </c>
      <c r="C19" s="104"/>
      <c r="D19" s="103">
        <v>6</v>
      </c>
      <c r="E19" s="102">
        <v>3</v>
      </c>
      <c r="F19" s="102">
        <v>0</v>
      </c>
      <c r="G19" s="102">
        <v>0</v>
      </c>
      <c r="H19" s="102">
        <f t="shared" si="0"/>
        <v>9</v>
      </c>
      <c r="I19" s="102">
        <f t="shared" si="1"/>
        <v>0</v>
      </c>
      <c r="J19" s="102">
        <f t="shared" si="2"/>
        <v>9</v>
      </c>
      <c r="K19" s="101">
        <f t="shared" si="3"/>
        <v>0</v>
      </c>
      <c r="L19" s="100">
        <f t="shared" si="4"/>
        <v>1.3</v>
      </c>
    </row>
    <row r="20" spans="2:12" ht="14.45" customHeight="1">
      <c r="B20" s="105" t="s">
        <v>134</v>
      </c>
      <c r="C20" s="104"/>
      <c r="D20" s="103">
        <v>20</v>
      </c>
      <c r="E20" s="102">
        <v>2</v>
      </c>
      <c r="F20" s="102">
        <v>0</v>
      </c>
      <c r="G20" s="102">
        <v>0</v>
      </c>
      <c r="H20" s="102">
        <f t="shared" si="0"/>
        <v>22</v>
      </c>
      <c r="I20" s="102">
        <f t="shared" si="1"/>
        <v>0</v>
      </c>
      <c r="J20" s="102">
        <f t="shared" si="2"/>
        <v>22</v>
      </c>
      <c r="K20" s="101">
        <f t="shared" si="3"/>
        <v>0</v>
      </c>
      <c r="L20" s="100">
        <f t="shared" si="4"/>
        <v>3.1</v>
      </c>
    </row>
    <row r="21" spans="2:12" ht="14.45" customHeight="1">
      <c r="B21" s="99" t="s">
        <v>133</v>
      </c>
      <c r="C21" s="98"/>
      <c r="D21" s="97">
        <v>24</v>
      </c>
      <c r="E21" s="96">
        <v>0</v>
      </c>
      <c r="F21" s="96">
        <v>0</v>
      </c>
      <c r="G21" s="96">
        <v>0</v>
      </c>
      <c r="H21" s="96">
        <f t="shared" si="0"/>
        <v>24</v>
      </c>
      <c r="I21" s="96">
        <f t="shared" si="1"/>
        <v>0</v>
      </c>
      <c r="J21" s="96">
        <f t="shared" si="2"/>
        <v>24</v>
      </c>
      <c r="K21" s="95">
        <f t="shared" si="3"/>
        <v>0</v>
      </c>
      <c r="L21" s="94">
        <f t="shared" si="4"/>
        <v>3.4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85</v>
      </c>
      <c r="E22" s="90">
        <f t="shared" si="5"/>
        <v>8</v>
      </c>
      <c r="F22" s="90">
        <f t="shared" si="5"/>
        <v>1</v>
      </c>
      <c r="G22" s="90">
        <f t="shared" si="5"/>
        <v>0</v>
      </c>
      <c r="H22" s="90">
        <f t="shared" si="5"/>
        <v>93</v>
      </c>
      <c r="I22" s="90">
        <f t="shared" si="5"/>
        <v>1</v>
      </c>
      <c r="J22" s="90">
        <f t="shared" si="5"/>
        <v>94</v>
      </c>
      <c r="K22" s="89">
        <f t="shared" si="3"/>
        <v>1.1000000000000001</v>
      </c>
      <c r="L22" s="88">
        <f t="shared" si="4"/>
        <v>13.2</v>
      </c>
    </row>
    <row r="23" spans="2:12" ht="14.45" customHeight="1" thickTop="1">
      <c r="B23" s="111" t="s">
        <v>102</v>
      </c>
      <c r="C23" s="110"/>
      <c r="D23" s="109">
        <v>9</v>
      </c>
      <c r="E23" s="108">
        <v>2</v>
      </c>
      <c r="F23" s="108">
        <v>1</v>
      </c>
      <c r="G23" s="108">
        <v>0</v>
      </c>
      <c r="H23" s="108">
        <f t="shared" ref="H23:H28" si="6">SUM(D23:E23)</f>
        <v>11</v>
      </c>
      <c r="I23" s="108">
        <f t="shared" ref="I23:I28" si="7">SUM(F23:G23)</f>
        <v>1</v>
      </c>
      <c r="J23" s="108">
        <f t="shared" ref="J23:J28" si="8">SUM(H23:I23)</f>
        <v>12</v>
      </c>
      <c r="K23" s="107">
        <f t="shared" si="3"/>
        <v>8.3000000000000007</v>
      </c>
      <c r="L23" s="106">
        <f t="shared" si="4"/>
        <v>1.7</v>
      </c>
    </row>
    <row r="24" spans="2:12" ht="14.45" customHeight="1">
      <c r="B24" s="105" t="s">
        <v>101</v>
      </c>
      <c r="C24" s="104"/>
      <c r="D24" s="103">
        <v>11</v>
      </c>
      <c r="E24" s="102">
        <v>0</v>
      </c>
      <c r="F24" s="102">
        <v>0</v>
      </c>
      <c r="G24" s="102">
        <v>0</v>
      </c>
      <c r="H24" s="102">
        <f t="shared" si="6"/>
        <v>11</v>
      </c>
      <c r="I24" s="102">
        <f t="shared" si="7"/>
        <v>0</v>
      </c>
      <c r="J24" s="102">
        <f t="shared" si="8"/>
        <v>11</v>
      </c>
      <c r="K24" s="101">
        <f t="shared" si="3"/>
        <v>0</v>
      </c>
      <c r="L24" s="100">
        <f t="shared" si="4"/>
        <v>1.5</v>
      </c>
    </row>
    <row r="25" spans="2:12" ht="14.45" customHeight="1">
      <c r="B25" s="105" t="s">
        <v>100</v>
      </c>
      <c r="C25" s="104"/>
      <c r="D25" s="103">
        <v>14</v>
      </c>
      <c r="E25" s="102">
        <v>4</v>
      </c>
      <c r="F25" s="102">
        <v>1</v>
      </c>
      <c r="G25" s="102">
        <v>0</v>
      </c>
      <c r="H25" s="102">
        <f t="shared" si="6"/>
        <v>18</v>
      </c>
      <c r="I25" s="102">
        <f t="shared" si="7"/>
        <v>1</v>
      </c>
      <c r="J25" s="102">
        <f t="shared" si="8"/>
        <v>19</v>
      </c>
      <c r="K25" s="101">
        <f t="shared" si="3"/>
        <v>5.3</v>
      </c>
      <c r="L25" s="100">
        <f t="shared" si="4"/>
        <v>2.7</v>
      </c>
    </row>
    <row r="26" spans="2:12" ht="14.45" customHeight="1">
      <c r="B26" s="105" t="s">
        <v>99</v>
      </c>
      <c r="C26" s="104"/>
      <c r="D26" s="103">
        <v>10</v>
      </c>
      <c r="E26" s="102">
        <v>0</v>
      </c>
      <c r="F26" s="102">
        <v>0</v>
      </c>
      <c r="G26" s="102">
        <v>0</v>
      </c>
      <c r="H26" s="102">
        <f t="shared" si="6"/>
        <v>10</v>
      </c>
      <c r="I26" s="102">
        <f t="shared" si="7"/>
        <v>0</v>
      </c>
      <c r="J26" s="102">
        <f t="shared" si="8"/>
        <v>10</v>
      </c>
      <c r="K26" s="101">
        <f t="shared" si="3"/>
        <v>0</v>
      </c>
      <c r="L26" s="100">
        <f t="shared" si="4"/>
        <v>1.4</v>
      </c>
    </row>
    <row r="27" spans="2:12" ht="14.45" customHeight="1">
      <c r="B27" s="105" t="s">
        <v>98</v>
      </c>
      <c r="C27" s="104"/>
      <c r="D27" s="103">
        <v>15</v>
      </c>
      <c r="E27" s="102">
        <v>2</v>
      </c>
      <c r="F27" s="102">
        <v>1</v>
      </c>
      <c r="G27" s="102">
        <v>0</v>
      </c>
      <c r="H27" s="102">
        <f t="shared" si="6"/>
        <v>17</v>
      </c>
      <c r="I27" s="102">
        <f t="shared" si="7"/>
        <v>1</v>
      </c>
      <c r="J27" s="102">
        <f t="shared" si="8"/>
        <v>18</v>
      </c>
      <c r="K27" s="101">
        <f t="shared" si="3"/>
        <v>5.6</v>
      </c>
      <c r="L27" s="100">
        <f t="shared" si="4"/>
        <v>2.5</v>
      </c>
    </row>
    <row r="28" spans="2:12" ht="14.45" customHeight="1">
      <c r="B28" s="99" t="s">
        <v>132</v>
      </c>
      <c r="C28" s="98"/>
      <c r="D28" s="97">
        <v>16</v>
      </c>
      <c r="E28" s="96">
        <v>4</v>
      </c>
      <c r="F28" s="96">
        <v>0</v>
      </c>
      <c r="G28" s="96">
        <v>0</v>
      </c>
      <c r="H28" s="96">
        <f t="shared" si="6"/>
        <v>20</v>
      </c>
      <c r="I28" s="96">
        <f t="shared" si="7"/>
        <v>0</v>
      </c>
      <c r="J28" s="96">
        <f t="shared" si="8"/>
        <v>20</v>
      </c>
      <c r="K28" s="95">
        <f t="shared" si="3"/>
        <v>0</v>
      </c>
      <c r="L28" s="94">
        <f t="shared" si="4"/>
        <v>2.8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75</v>
      </c>
      <c r="E29" s="90">
        <f t="shared" si="9"/>
        <v>12</v>
      </c>
      <c r="F29" s="90">
        <f t="shared" si="9"/>
        <v>3</v>
      </c>
      <c r="G29" s="90">
        <f t="shared" si="9"/>
        <v>0</v>
      </c>
      <c r="H29" s="90">
        <f t="shared" si="9"/>
        <v>87</v>
      </c>
      <c r="I29" s="90">
        <f t="shared" si="9"/>
        <v>3</v>
      </c>
      <c r="J29" s="90">
        <f t="shared" si="9"/>
        <v>90</v>
      </c>
      <c r="K29" s="89">
        <f t="shared" si="3"/>
        <v>3.3</v>
      </c>
      <c r="L29" s="88">
        <f t="shared" si="4"/>
        <v>12.7</v>
      </c>
    </row>
    <row r="30" spans="2:12" ht="14.45" customHeight="1" thickTop="1">
      <c r="B30" s="119" t="s">
        <v>131</v>
      </c>
      <c r="C30" s="118"/>
      <c r="D30" s="85">
        <v>34</v>
      </c>
      <c r="E30" s="84">
        <v>11</v>
      </c>
      <c r="F30" s="84">
        <v>5</v>
      </c>
      <c r="G30" s="84">
        <v>1</v>
      </c>
      <c r="H30" s="84">
        <f t="shared" ref="H30:H43" si="10">SUM(D30:E30)</f>
        <v>45</v>
      </c>
      <c r="I30" s="84">
        <f t="shared" ref="I30:I43" si="11">SUM(F30:G30)</f>
        <v>6</v>
      </c>
      <c r="J30" s="84">
        <f t="shared" ref="J30:J43" si="12">SUM(H30:I30)</f>
        <v>51</v>
      </c>
      <c r="K30" s="83">
        <f t="shared" si="3"/>
        <v>11.8</v>
      </c>
      <c r="L30" s="82">
        <f t="shared" si="4"/>
        <v>7.2</v>
      </c>
    </row>
    <row r="31" spans="2:12" ht="14.45" customHeight="1">
      <c r="B31" s="117" t="s">
        <v>130</v>
      </c>
      <c r="C31" s="116"/>
      <c r="D31" s="115">
        <v>33</v>
      </c>
      <c r="E31" s="114">
        <v>11</v>
      </c>
      <c r="F31" s="114">
        <v>2</v>
      </c>
      <c r="G31" s="114">
        <v>0</v>
      </c>
      <c r="H31" s="114">
        <f t="shared" si="10"/>
        <v>44</v>
      </c>
      <c r="I31" s="114">
        <f t="shared" si="11"/>
        <v>2</v>
      </c>
      <c r="J31" s="114">
        <f t="shared" si="12"/>
        <v>46</v>
      </c>
      <c r="K31" s="113">
        <f t="shared" si="3"/>
        <v>4.3</v>
      </c>
      <c r="L31" s="112">
        <f t="shared" si="4"/>
        <v>6.5</v>
      </c>
    </row>
    <row r="32" spans="2:12" ht="14.45" customHeight="1">
      <c r="B32" s="117" t="s">
        <v>129</v>
      </c>
      <c r="C32" s="116"/>
      <c r="D32" s="115">
        <v>22</v>
      </c>
      <c r="E32" s="114">
        <v>10</v>
      </c>
      <c r="F32" s="114">
        <v>1</v>
      </c>
      <c r="G32" s="114">
        <v>0</v>
      </c>
      <c r="H32" s="114">
        <f t="shared" si="10"/>
        <v>32</v>
      </c>
      <c r="I32" s="114">
        <f t="shared" si="11"/>
        <v>1</v>
      </c>
      <c r="J32" s="114">
        <f t="shared" si="12"/>
        <v>33</v>
      </c>
      <c r="K32" s="113">
        <f t="shared" si="3"/>
        <v>3</v>
      </c>
      <c r="L32" s="112">
        <f t="shared" si="4"/>
        <v>4.5999999999999996</v>
      </c>
    </row>
    <row r="33" spans="2:12" ht="14.45" customHeight="1">
      <c r="B33" s="117" t="s">
        <v>128</v>
      </c>
      <c r="C33" s="116"/>
      <c r="D33" s="115">
        <v>34</v>
      </c>
      <c r="E33" s="114">
        <v>14</v>
      </c>
      <c r="F33" s="114">
        <v>2</v>
      </c>
      <c r="G33" s="114">
        <v>1</v>
      </c>
      <c r="H33" s="114">
        <f t="shared" si="10"/>
        <v>48</v>
      </c>
      <c r="I33" s="114">
        <f t="shared" si="11"/>
        <v>3</v>
      </c>
      <c r="J33" s="114">
        <f t="shared" si="12"/>
        <v>51</v>
      </c>
      <c r="K33" s="113">
        <f t="shared" si="3"/>
        <v>5.9</v>
      </c>
      <c r="L33" s="112">
        <f t="shared" si="4"/>
        <v>7.2</v>
      </c>
    </row>
    <row r="34" spans="2:12" ht="14.45" customHeight="1">
      <c r="B34" s="117" t="s">
        <v>127</v>
      </c>
      <c r="C34" s="116"/>
      <c r="D34" s="115">
        <v>37</v>
      </c>
      <c r="E34" s="114">
        <v>13</v>
      </c>
      <c r="F34" s="114">
        <v>3</v>
      </c>
      <c r="G34" s="114">
        <v>0</v>
      </c>
      <c r="H34" s="114">
        <f t="shared" si="10"/>
        <v>50</v>
      </c>
      <c r="I34" s="114">
        <f t="shared" si="11"/>
        <v>3</v>
      </c>
      <c r="J34" s="114">
        <f t="shared" si="12"/>
        <v>53</v>
      </c>
      <c r="K34" s="113">
        <f t="shared" si="3"/>
        <v>5.7</v>
      </c>
      <c r="L34" s="112">
        <f t="shared" si="4"/>
        <v>7.5</v>
      </c>
    </row>
    <row r="35" spans="2:12" ht="14.45" customHeight="1">
      <c r="B35" s="117" t="s">
        <v>126</v>
      </c>
      <c r="C35" s="116"/>
      <c r="D35" s="115">
        <v>40</v>
      </c>
      <c r="E35" s="114">
        <v>11</v>
      </c>
      <c r="F35" s="114">
        <v>1</v>
      </c>
      <c r="G35" s="114">
        <v>0</v>
      </c>
      <c r="H35" s="114">
        <f t="shared" si="10"/>
        <v>51</v>
      </c>
      <c r="I35" s="114">
        <f t="shared" si="11"/>
        <v>1</v>
      </c>
      <c r="J35" s="114">
        <f t="shared" si="12"/>
        <v>52</v>
      </c>
      <c r="K35" s="113">
        <f t="shared" si="3"/>
        <v>1.9</v>
      </c>
      <c r="L35" s="112">
        <f t="shared" si="4"/>
        <v>7.3</v>
      </c>
    </row>
    <row r="36" spans="2:12" ht="14.45" customHeight="1">
      <c r="B36" s="117" t="s">
        <v>125</v>
      </c>
      <c r="C36" s="116"/>
      <c r="D36" s="115">
        <v>47</v>
      </c>
      <c r="E36" s="114">
        <v>13</v>
      </c>
      <c r="F36" s="114">
        <v>1</v>
      </c>
      <c r="G36" s="114">
        <v>0</v>
      </c>
      <c r="H36" s="114">
        <f t="shared" si="10"/>
        <v>60</v>
      </c>
      <c r="I36" s="114">
        <f t="shared" si="11"/>
        <v>1</v>
      </c>
      <c r="J36" s="114">
        <f t="shared" si="12"/>
        <v>61</v>
      </c>
      <c r="K36" s="113">
        <f t="shared" si="3"/>
        <v>1.6</v>
      </c>
      <c r="L36" s="112">
        <f t="shared" si="4"/>
        <v>8.6</v>
      </c>
    </row>
    <row r="37" spans="2:12" ht="14.45" customHeight="1">
      <c r="B37" s="117" t="s">
        <v>124</v>
      </c>
      <c r="C37" s="116"/>
      <c r="D37" s="115">
        <v>47</v>
      </c>
      <c r="E37" s="114">
        <v>16</v>
      </c>
      <c r="F37" s="114">
        <v>1</v>
      </c>
      <c r="G37" s="114">
        <v>0</v>
      </c>
      <c r="H37" s="114">
        <f t="shared" si="10"/>
        <v>63</v>
      </c>
      <c r="I37" s="114">
        <f t="shared" si="11"/>
        <v>1</v>
      </c>
      <c r="J37" s="114">
        <f t="shared" si="12"/>
        <v>64</v>
      </c>
      <c r="K37" s="113">
        <f t="shared" si="3"/>
        <v>1.6</v>
      </c>
      <c r="L37" s="112">
        <f t="shared" si="4"/>
        <v>9</v>
      </c>
    </row>
    <row r="38" spans="2:12" ht="14.45" customHeight="1">
      <c r="B38" s="111" t="s">
        <v>87</v>
      </c>
      <c r="C38" s="110"/>
      <c r="D38" s="109">
        <v>7</v>
      </c>
      <c r="E38" s="108">
        <v>1</v>
      </c>
      <c r="F38" s="108">
        <v>0</v>
      </c>
      <c r="G38" s="108">
        <v>0</v>
      </c>
      <c r="H38" s="108">
        <f t="shared" si="10"/>
        <v>8</v>
      </c>
      <c r="I38" s="108">
        <f t="shared" si="11"/>
        <v>0</v>
      </c>
      <c r="J38" s="108">
        <f t="shared" si="12"/>
        <v>8</v>
      </c>
      <c r="K38" s="107">
        <f t="shared" si="3"/>
        <v>0</v>
      </c>
      <c r="L38" s="106">
        <f t="shared" si="4"/>
        <v>1.1000000000000001</v>
      </c>
    </row>
    <row r="39" spans="2:12" ht="14.45" customHeight="1">
      <c r="B39" s="105" t="s">
        <v>86</v>
      </c>
      <c r="C39" s="104"/>
      <c r="D39" s="103">
        <v>6</v>
      </c>
      <c r="E39" s="102">
        <v>3</v>
      </c>
      <c r="F39" s="102">
        <v>0</v>
      </c>
      <c r="G39" s="102">
        <v>0</v>
      </c>
      <c r="H39" s="102">
        <f t="shared" si="10"/>
        <v>9</v>
      </c>
      <c r="I39" s="102">
        <f t="shared" si="11"/>
        <v>0</v>
      </c>
      <c r="J39" s="102">
        <f t="shared" si="12"/>
        <v>9</v>
      </c>
      <c r="K39" s="101">
        <f t="shared" si="3"/>
        <v>0</v>
      </c>
      <c r="L39" s="100">
        <f t="shared" si="4"/>
        <v>1.3</v>
      </c>
    </row>
    <row r="40" spans="2:12" ht="14.45" customHeight="1">
      <c r="B40" s="105" t="s">
        <v>85</v>
      </c>
      <c r="C40" s="104"/>
      <c r="D40" s="103">
        <v>8</v>
      </c>
      <c r="E40" s="102">
        <v>1</v>
      </c>
      <c r="F40" s="102">
        <v>1</v>
      </c>
      <c r="G40" s="102">
        <v>0</v>
      </c>
      <c r="H40" s="102">
        <f t="shared" si="10"/>
        <v>9</v>
      </c>
      <c r="I40" s="102">
        <f t="shared" si="11"/>
        <v>1</v>
      </c>
      <c r="J40" s="102">
        <f t="shared" si="12"/>
        <v>10</v>
      </c>
      <c r="K40" s="101">
        <f t="shared" si="3"/>
        <v>10</v>
      </c>
      <c r="L40" s="100">
        <f t="shared" si="4"/>
        <v>1.4</v>
      </c>
    </row>
    <row r="41" spans="2:12" ht="14.45" customHeight="1">
      <c r="B41" s="105" t="s">
        <v>84</v>
      </c>
      <c r="C41" s="104"/>
      <c r="D41" s="103">
        <v>14</v>
      </c>
      <c r="E41" s="102">
        <v>0</v>
      </c>
      <c r="F41" s="102">
        <v>0</v>
      </c>
      <c r="G41" s="102">
        <v>0</v>
      </c>
      <c r="H41" s="102">
        <f t="shared" si="10"/>
        <v>14</v>
      </c>
      <c r="I41" s="102">
        <f t="shared" si="11"/>
        <v>0</v>
      </c>
      <c r="J41" s="102">
        <f t="shared" si="12"/>
        <v>14</v>
      </c>
      <c r="K41" s="101">
        <f t="shared" si="3"/>
        <v>0</v>
      </c>
      <c r="L41" s="100">
        <f t="shared" si="4"/>
        <v>2</v>
      </c>
    </row>
    <row r="42" spans="2:12" ht="14.45" customHeight="1">
      <c r="B42" s="105" t="s">
        <v>83</v>
      </c>
      <c r="C42" s="104"/>
      <c r="D42" s="103">
        <v>13</v>
      </c>
      <c r="E42" s="102">
        <v>3</v>
      </c>
      <c r="F42" s="102">
        <v>1</v>
      </c>
      <c r="G42" s="102">
        <v>0</v>
      </c>
      <c r="H42" s="102">
        <f t="shared" si="10"/>
        <v>16</v>
      </c>
      <c r="I42" s="102">
        <f t="shared" si="11"/>
        <v>1</v>
      </c>
      <c r="J42" s="102">
        <f t="shared" si="12"/>
        <v>17</v>
      </c>
      <c r="K42" s="101">
        <f t="shared" si="3"/>
        <v>5.9</v>
      </c>
      <c r="L42" s="100">
        <f t="shared" si="4"/>
        <v>2.4</v>
      </c>
    </row>
    <row r="43" spans="2:12" ht="14.45" customHeight="1">
      <c r="B43" s="99" t="s">
        <v>123</v>
      </c>
      <c r="C43" s="98"/>
      <c r="D43" s="97">
        <v>9</v>
      </c>
      <c r="E43" s="96">
        <v>0</v>
      </c>
      <c r="F43" s="96">
        <v>0</v>
      </c>
      <c r="G43" s="96">
        <v>0</v>
      </c>
      <c r="H43" s="96">
        <f t="shared" si="10"/>
        <v>9</v>
      </c>
      <c r="I43" s="96">
        <f t="shared" si="11"/>
        <v>0</v>
      </c>
      <c r="J43" s="96">
        <f t="shared" si="12"/>
        <v>9</v>
      </c>
      <c r="K43" s="95">
        <f t="shared" si="3"/>
        <v>0</v>
      </c>
      <c r="L43" s="94">
        <f t="shared" si="4"/>
        <v>1.3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57</v>
      </c>
      <c r="E44" s="90">
        <f t="shared" si="13"/>
        <v>8</v>
      </c>
      <c r="F44" s="90">
        <f t="shared" si="13"/>
        <v>2</v>
      </c>
      <c r="G44" s="90">
        <f t="shared" si="13"/>
        <v>0</v>
      </c>
      <c r="H44" s="90">
        <f t="shared" si="13"/>
        <v>65</v>
      </c>
      <c r="I44" s="90">
        <f t="shared" si="13"/>
        <v>2</v>
      </c>
      <c r="J44" s="90">
        <f t="shared" si="13"/>
        <v>67</v>
      </c>
      <c r="K44" s="89">
        <f t="shared" si="3"/>
        <v>3</v>
      </c>
      <c r="L44" s="88">
        <f t="shared" si="4"/>
        <v>9.4</v>
      </c>
    </row>
    <row r="45" spans="2:12" ht="14.45" customHeight="1" thickTop="1">
      <c r="B45" s="111" t="s">
        <v>80</v>
      </c>
      <c r="C45" s="110"/>
      <c r="D45" s="109">
        <v>12</v>
      </c>
      <c r="E45" s="108">
        <v>1</v>
      </c>
      <c r="F45" s="108">
        <v>1</v>
      </c>
      <c r="G45" s="108">
        <v>0</v>
      </c>
      <c r="H45" s="108">
        <f t="shared" ref="H45:H50" si="14">SUM(D45:E45)</f>
        <v>13</v>
      </c>
      <c r="I45" s="108">
        <f t="shared" ref="I45:I50" si="15">SUM(F45:G45)</f>
        <v>1</v>
      </c>
      <c r="J45" s="108">
        <f t="shared" ref="J45:J50" si="16">SUM(H45:I45)</f>
        <v>14</v>
      </c>
      <c r="K45" s="107">
        <f t="shared" si="3"/>
        <v>7.1</v>
      </c>
      <c r="L45" s="106">
        <f t="shared" si="4"/>
        <v>2</v>
      </c>
    </row>
    <row r="46" spans="2:12" ht="14.45" customHeight="1">
      <c r="B46" s="105" t="s">
        <v>79</v>
      </c>
      <c r="C46" s="104"/>
      <c r="D46" s="103">
        <v>4</v>
      </c>
      <c r="E46" s="102">
        <v>0</v>
      </c>
      <c r="F46" s="102">
        <v>0</v>
      </c>
      <c r="G46" s="102">
        <v>0</v>
      </c>
      <c r="H46" s="102">
        <f t="shared" si="14"/>
        <v>4</v>
      </c>
      <c r="I46" s="102">
        <f t="shared" si="15"/>
        <v>0</v>
      </c>
      <c r="J46" s="102">
        <f t="shared" si="16"/>
        <v>4</v>
      </c>
      <c r="K46" s="101">
        <f t="shared" si="3"/>
        <v>0</v>
      </c>
      <c r="L46" s="100">
        <f t="shared" si="4"/>
        <v>0.6</v>
      </c>
    </row>
    <row r="47" spans="2:12" ht="14.45" customHeight="1">
      <c r="B47" s="105" t="s">
        <v>78</v>
      </c>
      <c r="C47" s="104"/>
      <c r="D47" s="103">
        <v>8</v>
      </c>
      <c r="E47" s="102">
        <v>1</v>
      </c>
      <c r="F47" s="102">
        <v>0</v>
      </c>
      <c r="G47" s="102">
        <v>0</v>
      </c>
      <c r="H47" s="102">
        <f t="shared" si="14"/>
        <v>9</v>
      </c>
      <c r="I47" s="102">
        <f t="shared" si="15"/>
        <v>0</v>
      </c>
      <c r="J47" s="102">
        <f t="shared" si="16"/>
        <v>9</v>
      </c>
      <c r="K47" s="101">
        <f t="shared" si="3"/>
        <v>0</v>
      </c>
      <c r="L47" s="100">
        <f t="shared" si="4"/>
        <v>1.3</v>
      </c>
    </row>
    <row r="48" spans="2:12" ht="14.45" customHeight="1">
      <c r="B48" s="105" t="s">
        <v>77</v>
      </c>
      <c r="C48" s="104"/>
      <c r="D48" s="103">
        <v>7</v>
      </c>
      <c r="E48" s="102">
        <v>2</v>
      </c>
      <c r="F48" s="102">
        <v>0</v>
      </c>
      <c r="G48" s="102">
        <v>0</v>
      </c>
      <c r="H48" s="102">
        <f t="shared" si="14"/>
        <v>9</v>
      </c>
      <c r="I48" s="102">
        <f t="shared" si="15"/>
        <v>0</v>
      </c>
      <c r="J48" s="102">
        <f t="shared" si="16"/>
        <v>9</v>
      </c>
      <c r="K48" s="101">
        <f t="shared" si="3"/>
        <v>0</v>
      </c>
      <c r="L48" s="100">
        <f t="shared" si="4"/>
        <v>1.3</v>
      </c>
    </row>
    <row r="49" spans="2:13" ht="14.45" customHeight="1">
      <c r="B49" s="105" t="s">
        <v>76</v>
      </c>
      <c r="C49" s="104"/>
      <c r="D49" s="103">
        <v>9</v>
      </c>
      <c r="E49" s="102">
        <v>0</v>
      </c>
      <c r="F49" s="102">
        <v>0</v>
      </c>
      <c r="G49" s="102">
        <v>0</v>
      </c>
      <c r="H49" s="102">
        <f t="shared" si="14"/>
        <v>9</v>
      </c>
      <c r="I49" s="102">
        <f t="shared" si="15"/>
        <v>0</v>
      </c>
      <c r="J49" s="102">
        <f t="shared" si="16"/>
        <v>9</v>
      </c>
      <c r="K49" s="101">
        <f t="shared" si="3"/>
        <v>0</v>
      </c>
      <c r="L49" s="100">
        <f t="shared" si="4"/>
        <v>1.3</v>
      </c>
    </row>
    <row r="50" spans="2:13" ht="14.45" customHeight="1">
      <c r="B50" s="99" t="s">
        <v>122</v>
      </c>
      <c r="C50" s="98"/>
      <c r="D50" s="97">
        <v>3</v>
      </c>
      <c r="E50" s="96">
        <v>0</v>
      </c>
      <c r="F50" s="96">
        <v>0</v>
      </c>
      <c r="G50" s="96">
        <v>0</v>
      </c>
      <c r="H50" s="96">
        <f t="shared" si="14"/>
        <v>3</v>
      </c>
      <c r="I50" s="96">
        <f t="shared" si="15"/>
        <v>0</v>
      </c>
      <c r="J50" s="96">
        <f t="shared" si="16"/>
        <v>3</v>
      </c>
      <c r="K50" s="95">
        <f t="shared" si="3"/>
        <v>0</v>
      </c>
      <c r="L50" s="94">
        <f t="shared" si="4"/>
        <v>0.4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43</v>
      </c>
      <c r="E51" s="90">
        <f t="shared" si="17"/>
        <v>4</v>
      </c>
      <c r="F51" s="90">
        <f t="shared" si="17"/>
        <v>1</v>
      </c>
      <c r="G51" s="90">
        <f t="shared" si="17"/>
        <v>0</v>
      </c>
      <c r="H51" s="90">
        <f t="shared" si="17"/>
        <v>47</v>
      </c>
      <c r="I51" s="90">
        <f t="shared" si="17"/>
        <v>1</v>
      </c>
      <c r="J51" s="90">
        <f t="shared" si="17"/>
        <v>48</v>
      </c>
      <c r="K51" s="89">
        <f t="shared" si="3"/>
        <v>2.1</v>
      </c>
      <c r="L51" s="88">
        <f t="shared" si="4"/>
        <v>6.8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554</v>
      </c>
      <c r="E52" s="84">
        <f t="shared" si="18"/>
        <v>131</v>
      </c>
      <c r="F52" s="84">
        <f t="shared" si="18"/>
        <v>23</v>
      </c>
      <c r="G52" s="84">
        <f t="shared" si="18"/>
        <v>2</v>
      </c>
      <c r="H52" s="84">
        <f t="shared" si="18"/>
        <v>685</v>
      </c>
      <c r="I52" s="84">
        <f t="shared" si="18"/>
        <v>25</v>
      </c>
      <c r="J52" s="84">
        <f t="shared" si="18"/>
        <v>710</v>
      </c>
      <c r="K52" s="83">
        <f t="shared" si="3"/>
        <v>3.5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16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109</v>
      </c>
      <c r="C16" s="110"/>
      <c r="D16" s="109">
        <v>10</v>
      </c>
      <c r="E16" s="108">
        <v>1</v>
      </c>
      <c r="F16" s="108">
        <v>1</v>
      </c>
      <c r="G16" s="108">
        <v>0</v>
      </c>
      <c r="H16" s="108">
        <f t="shared" ref="H16:H21" si="0">SUM(D16:E16)</f>
        <v>11</v>
      </c>
      <c r="I16" s="108">
        <f t="shared" ref="I16:I21" si="1">SUM(F16:G16)</f>
        <v>1</v>
      </c>
      <c r="J16" s="108">
        <f t="shared" ref="J16:J21" si="2">SUM(H16:I16)</f>
        <v>12</v>
      </c>
      <c r="K16" s="107">
        <f t="shared" ref="K16:K52" si="3">IF(J16=0,0,ROUND(I16/J16*100,1))</f>
        <v>8.3000000000000007</v>
      </c>
      <c r="L16" s="106">
        <f t="shared" ref="L16:L52" si="4">IF(J16=0,0,ROUND(J16/$J$52*100,1))</f>
        <v>0.6</v>
      </c>
    </row>
    <row r="17" spans="2:12" ht="14.45" customHeight="1">
      <c r="B17" s="105" t="s">
        <v>108</v>
      </c>
      <c r="C17" s="104"/>
      <c r="D17" s="103">
        <v>12</v>
      </c>
      <c r="E17" s="102">
        <v>2</v>
      </c>
      <c r="F17" s="102">
        <v>0</v>
      </c>
      <c r="G17" s="102">
        <v>0</v>
      </c>
      <c r="H17" s="102">
        <f t="shared" si="0"/>
        <v>14</v>
      </c>
      <c r="I17" s="102">
        <f t="shared" si="1"/>
        <v>0</v>
      </c>
      <c r="J17" s="102">
        <f t="shared" si="2"/>
        <v>14</v>
      </c>
      <c r="K17" s="101">
        <f t="shared" si="3"/>
        <v>0</v>
      </c>
      <c r="L17" s="100">
        <f t="shared" si="4"/>
        <v>0.7</v>
      </c>
    </row>
    <row r="18" spans="2:12" ht="14.45" customHeight="1">
      <c r="B18" s="105" t="s">
        <v>107</v>
      </c>
      <c r="C18" s="104"/>
      <c r="D18" s="103">
        <v>16</v>
      </c>
      <c r="E18" s="102">
        <v>1</v>
      </c>
      <c r="F18" s="102">
        <v>1</v>
      </c>
      <c r="G18" s="102">
        <v>0</v>
      </c>
      <c r="H18" s="102">
        <f t="shared" si="0"/>
        <v>17</v>
      </c>
      <c r="I18" s="102">
        <f t="shared" si="1"/>
        <v>1</v>
      </c>
      <c r="J18" s="102">
        <f t="shared" si="2"/>
        <v>18</v>
      </c>
      <c r="K18" s="101">
        <f t="shared" si="3"/>
        <v>5.6</v>
      </c>
      <c r="L18" s="100">
        <f t="shared" si="4"/>
        <v>0.9</v>
      </c>
    </row>
    <row r="19" spans="2:12" ht="14.45" customHeight="1">
      <c r="B19" s="105" t="s">
        <v>106</v>
      </c>
      <c r="C19" s="104"/>
      <c r="D19" s="103">
        <v>26</v>
      </c>
      <c r="E19" s="102">
        <v>4</v>
      </c>
      <c r="F19" s="102">
        <v>0</v>
      </c>
      <c r="G19" s="102">
        <v>0</v>
      </c>
      <c r="H19" s="102">
        <f t="shared" si="0"/>
        <v>30</v>
      </c>
      <c r="I19" s="102">
        <f t="shared" si="1"/>
        <v>0</v>
      </c>
      <c r="J19" s="102">
        <f t="shared" si="2"/>
        <v>30</v>
      </c>
      <c r="K19" s="101">
        <f t="shared" si="3"/>
        <v>0</v>
      </c>
      <c r="L19" s="100">
        <f t="shared" si="4"/>
        <v>1.6</v>
      </c>
    </row>
    <row r="20" spans="2:12" ht="14.45" customHeight="1">
      <c r="B20" s="105" t="s">
        <v>105</v>
      </c>
      <c r="C20" s="104"/>
      <c r="D20" s="103">
        <v>18</v>
      </c>
      <c r="E20" s="102">
        <v>2</v>
      </c>
      <c r="F20" s="102">
        <v>0</v>
      </c>
      <c r="G20" s="102">
        <v>0</v>
      </c>
      <c r="H20" s="102">
        <f t="shared" si="0"/>
        <v>20</v>
      </c>
      <c r="I20" s="102">
        <f t="shared" si="1"/>
        <v>0</v>
      </c>
      <c r="J20" s="102">
        <f t="shared" si="2"/>
        <v>20</v>
      </c>
      <c r="K20" s="101">
        <f t="shared" si="3"/>
        <v>0</v>
      </c>
      <c r="L20" s="100">
        <f t="shared" si="4"/>
        <v>1</v>
      </c>
    </row>
    <row r="21" spans="2:12" ht="14.45" customHeight="1">
      <c r="B21" s="99" t="s">
        <v>104</v>
      </c>
      <c r="C21" s="98"/>
      <c r="D21" s="97">
        <v>26</v>
      </c>
      <c r="E21" s="96">
        <v>8</v>
      </c>
      <c r="F21" s="96">
        <v>3</v>
      </c>
      <c r="G21" s="96">
        <v>0</v>
      </c>
      <c r="H21" s="96">
        <f t="shared" si="0"/>
        <v>34</v>
      </c>
      <c r="I21" s="96">
        <f t="shared" si="1"/>
        <v>3</v>
      </c>
      <c r="J21" s="96">
        <f t="shared" si="2"/>
        <v>37</v>
      </c>
      <c r="K21" s="95">
        <f t="shared" si="3"/>
        <v>8.1</v>
      </c>
      <c r="L21" s="94">
        <f t="shared" si="4"/>
        <v>1.9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108</v>
      </c>
      <c r="E22" s="90">
        <f t="shared" si="5"/>
        <v>18</v>
      </c>
      <c r="F22" s="90">
        <f t="shared" si="5"/>
        <v>5</v>
      </c>
      <c r="G22" s="90">
        <f t="shared" si="5"/>
        <v>0</v>
      </c>
      <c r="H22" s="90">
        <f t="shared" si="5"/>
        <v>126</v>
      </c>
      <c r="I22" s="90">
        <f t="shared" si="5"/>
        <v>5</v>
      </c>
      <c r="J22" s="90">
        <f t="shared" si="5"/>
        <v>131</v>
      </c>
      <c r="K22" s="89">
        <f t="shared" si="3"/>
        <v>3.8</v>
      </c>
      <c r="L22" s="88">
        <f t="shared" si="4"/>
        <v>6.8</v>
      </c>
    </row>
    <row r="23" spans="2:12" ht="14.45" customHeight="1" thickTop="1">
      <c r="B23" s="111" t="s">
        <v>102</v>
      </c>
      <c r="C23" s="110"/>
      <c r="D23" s="109">
        <v>16</v>
      </c>
      <c r="E23" s="108">
        <v>5</v>
      </c>
      <c r="F23" s="108">
        <v>1</v>
      </c>
      <c r="G23" s="108">
        <v>0</v>
      </c>
      <c r="H23" s="108">
        <f t="shared" ref="H23:H28" si="6">SUM(D23:E23)</f>
        <v>21</v>
      </c>
      <c r="I23" s="108">
        <f t="shared" ref="I23:I28" si="7">SUM(F23:G23)</f>
        <v>1</v>
      </c>
      <c r="J23" s="108">
        <f t="shared" ref="J23:J28" si="8">SUM(H23:I23)</f>
        <v>22</v>
      </c>
      <c r="K23" s="107">
        <f t="shared" si="3"/>
        <v>4.5</v>
      </c>
      <c r="L23" s="106">
        <f t="shared" si="4"/>
        <v>1.1000000000000001</v>
      </c>
    </row>
    <row r="24" spans="2:12" ht="14.45" customHeight="1">
      <c r="B24" s="105" t="s">
        <v>101</v>
      </c>
      <c r="C24" s="104"/>
      <c r="D24" s="103">
        <v>13</v>
      </c>
      <c r="E24" s="102">
        <v>5</v>
      </c>
      <c r="F24" s="102">
        <v>1</v>
      </c>
      <c r="G24" s="102">
        <v>0</v>
      </c>
      <c r="H24" s="102">
        <f t="shared" si="6"/>
        <v>18</v>
      </c>
      <c r="I24" s="102">
        <f t="shared" si="7"/>
        <v>1</v>
      </c>
      <c r="J24" s="102">
        <f t="shared" si="8"/>
        <v>19</v>
      </c>
      <c r="K24" s="101">
        <f t="shared" si="3"/>
        <v>5.3</v>
      </c>
      <c r="L24" s="100">
        <f t="shared" si="4"/>
        <v>1</v>
      </c>
    </row>
    <row r="25" spans="2:12" ht="14.45" customHeight="1">
      <c r="B25" s="105" t="s">
        <v>100</v>
      </c>
      <c r="C25" s="104"/>
      <c r="D25" s="103">
        <v>24</v>
      </c>
      <c r="E25" s="102">
        <v>6</v>
      </c>
      <c r="F25" s="102">
        <v>0</v>
      </c>
      <c r="G25" s="102">
        <v>0</v>
      </c>
      <c r="H25" s="102">
        <f t="shared" si="6"/>
        <v>30</v>
      </c>
      <c r="I25" s="102">
        <f t="shared" si="7"/>
        <v>0</v>
      </c>
      <c r="J25" s="102">
        <f t="shared" si="8"/>
        <v>30</v>
      </c>
      <c r="K25" s="101">
        <f t="shared" si="3"/>
        <v>0</v>
      </c>
      <c r="L25" s="100">
        <f t="shared" si="4"/>
        <v>1.6</v>
      </c>
    </row>
    <row r="26" spans="2:12" ht="14.45" customHeight="1">
      <c r="B26" s="105" t="s">
        <v>99</v>
      </c>
      <c r="C26" s="104"/>
      <c r="D26" s="103">
        <v>17</v>
      </c>
      <c r="E26" s="102">
        <v>11</v>
      </c>
      <c r="F26" s="102">
        <v>5</v>
      </c>
      <c r="G26" s="102">
        <v>0</v>
      </c>
      <c r="H26" s="102">
        <f t="shared" si="6"/>
        <v>28</v>
      </c>
      <c r="I26" s="102">
        <f t="shared" si="7"/>
        <v>5</v>
      </c>
      <c r="J26" s="102">
        <f t="shared" si="8"/>
        <v>33</v>
      </c>
      <c r="K26" s="101">
        <f t="shared" si="3"/>
        <v>15.2</v>
      </c>
      <c r="L26" s="100">
        <f t="shared" si="4"/>
        <v>1.7</v>
      </c>
    </row>
    <row r="27" spans="2:12" ht="14.45" customHeight="1">
      <c r="B27" s="105" t="s">
        <v>98</v>
      </c>
      <c r="C27" s="104"/>
      <c r="D27" s="103">
        <v>23</v>
      </c>
      <c r="E27" s="102">
        <v>8</v>
      </c>
      <c r="F27" s="102">
        <v>2</v>
      </c>
      <c r="G27" s="102">
        <v>0</v>
      </c>
      <c r="H27" s="102">
        <f t="shared" si="6"/>
        <v>31</v>
      </c>
      <c r="I27" s="102">
        <f t="shared" si="7"/>
        <v>2</v>
      </c>
      <c r="J27" s="102">
        <f t="shared" si="8"/>
        <v>33</v>
      </c>
      <c r="K27" s="101">
        <f t="shared" si="3"/>
        <v>6.1</v>
      </c>
      <c r="L27" s="100">
        <f t="shared" si="4"/>
        <v>1.7</v>
      </c>
    </row>
    <row r="28" spans="2:12" ht="14.45" customHeight="1">
      <c r="B28" s="99" t="s">
        <v>97</v>
      </c>
      <c r="C28" s="98"/>
      <c r="D28" s="97">
        <v>27</v>
      </c>
      <c r="E28" s="96">
        <v>10</v>
      </c>
      <c r="F28" s="96">
        <v>2</v>
      </c>
      <c r="G28" s="96">
        <v>0</v>
      </c>
      <c r="H28" s="96">
        <f t="shared" si="6"/>
        <v>37</v>
      </c>
      <c r="I28" s="96">
        <f t="shared" si="7"/>
        <v>2</v>
      </c>
      <c r="J28" s="96">
        <f t="shared" si="8"/>
        <v>39</v>
      </c>
      <c r="K28" s="95">
        <f t="shared" si="3"/>
        <v>5.0999999999999996</v>
      </c>
      <c r="L28" s="94">
        <f t="shared" si="4"/>
        <v>2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120</v>
      </c>
      <c r="E29" s="90">
        <f t="shared" si="9"/>
        <v>45</v>
      </c>
      <c r="F29" s="90">
        <f t="shared" si="9"/>
        <v>11</v>
      </c>
      <c r="G29" s="90">
        <f t="shared" si="9"/>
        <v>0</v>
      </c>
      <c r="H29" s="90">
        <f t="shared" si="9"/>
        <v>165</v>
      </c>
      <c r="I29" s="90">
        <f t="shared" si="9"/>
        <v>11</v>
      </c>
      <c r="J29" s="90">
        <f t="shared" si="9"/>
        <v>176</v>
      </c>
      <c r="K29" s="89">
        <f t="shared" si="3"/>
        <v>6.3</v>
      </c>
      <c r="L29" s="88">
        <f t="shared" si="4"/>
        <v>9.1999999999999993</v>
      </c>
    </row>
    <row r="30" spans="2:12" ht="14.45" customHeight="1" thickTop="1">
      <c r="B30" s="119" t="s">
        <v>95</v>
      </c>
      <c r="C30" s="118"/>
      <c r="D30" s="85">
        <v>106</v>
      </c>
      <c r="E30" s="84">
        <v>24</v>
      </c>
      <c r="F30" s="84">
        <v>9</v>
      </c>
      <c r="G30" s="84">
        <v>0</v>
      </c>
      <c r="H30" s="84">
        <f t="shared" ref="H30:H43" si="10">SUM(D30:E30)</f>
        <v>130</v>
      </c>
      <c r="I30" s="84">
        <f t="shared" ref="I30:I43" si="11">SUM(F30:G30)</f>
        <v>9</v>
      </c>
      <c r="J30" s="84">
        <f t="shared" ref="J30:J43" si="12">SUM(H30:I30)</f>
        <v>139</v>
      </c>
      <c r="K30" s="83">
        <f t="shared" si="3"/>
        <v>6.5</v>
      </c>
      <c r="L30" s="82">
        <f t="shared" si="4"/>
        <v>7.3</v>
      </c>
    </row>
    <row r="31" spans="2:12" ht="14.45" customHeight="1">
      <c r="B31" s="117" t="s">
        <v>94</v>
      </c>
      <c r="C31" s="116"/>
      <c r="D31" s="115">
        <v>83</v>
      </c>
      <c r="E31" s="114">
        <v>21</v>
      </c>
      <c r="F31" s="114">
        <v>9</v>
      </c>
      <c r="G31" s="114">
        <v>0</v>
      </c>
      <c r="H31" s="114">
        <f t="shared" si="10"/>
        <v>104</v>
      </c>
      <c r="I31" s="114">
        <f t="shared" si="11"/>
        <v>9</v>
      </c>
      <c r="J31" s="114">
        <f t="shared" si="12"/>
        <v>113</v>
      </c>
      <c r="K31" s="113">
        <f t="shared" si="3"/>
        <v>8</v>
      </c>
      <c r="L31" s="112">
        <f t="shared" si="4"/>
        <v>5.9</v>
      </c>
    </row>
    <row r="32" spans="2:12" ht="14.45" customHeight="1">
      <c r="B32" s="117" t="s">
        <v>93</v>
      </c>
      <c r="C32" s="116"/>
      <c r="D32" s="115">
        <v>98</v>
      </c>
      <c r="E32" s="114">
        <v>39</v>
      </c>
      <c r="F32" s="114">
        <v>7</v>
      </c>
      <c r="G32" s="114">
        <v>0</v>
      </c>
      <c r="H32" s="114">
        <f t="shared" si="10"/>
        <v>137</v>
      </c>
      <c r="I32" s="114">
        <f t="shared" si="11"/>
        <v>7</v>
      </c>
      <c r="J32" s="114">
        <f t="shared" si="12"/>
        <v>144</v>
      </c>
      <c r="K32" s="113">
        <f t="shared" si="3"/>
        <v>4.9000000000000004</v>
      </c>
      <c r="L32" s="112">
        <f t="shared" si="4"/>
        <v>7.5</v>
      </c>
    </row>
    <row r="33" spans="2:12" ht="14.45" customHeight="1">
      <c r="B33" s="117" t="s">
        <v>92</v>
      </c>
      <c r="C33" s="116"/>
      <c r="D33" s="115">
        <v>110</v>
      </c>
      <c r="E33" s="114">
        <v>29</v>
      </c>
      <c r="F33" s="114">
        <v>4</v>
      </c>
      <c r="G33" s="114">
        <v>0</v>
      </c>
      <c r="H33" s="114">
        <f t="shared" si="10"/>
        <v>139</v>
      </c>
      <c r="I33" s="114">
        <f t="shared" si="11"/>
        <v>4</v>
      </c>
      <c r="J33" s="114">
        <f t="shared" si="12"/>
        <v>143</v>
      </c>
      <c r="K33" s="113">
        <f t="shared" si="3"/>
        <v>2.8</v>
      </c>
      <c r="L33" s="112">
        <f t="shared" si="4"/>
        <v>7.5</v>
      </c>
    </row>
    <row r="34" spans="2:12" ht="14.45" customHeight="1">
      <c r="B34" s="117" t="s">
        <v>91</v>
      </c>
      <c r="C34" s="116"/>
      <c r="D34" s="115">
        <v>123</v>
      </c>
      <c r="E34" s="114">
        <v>32</v>
      </c>
      <c r="F34" s="114">
        <v>12</v>
      </c>
      <c r="G34" s="114">
        <v>0</v>
      </c>
      <c r="H34" s="114">
        <f t="shared" si="10"/>
        <v>155</v>
      </c>
      <c r="I34" s="114">
        <f t="shared" si="11"/>
        <v>12</v>
      </c>
      <c r="J34" s="114">
        <f t="shared" si="12"/>
        <v>167</v>
      </c>
      <c r="K34" s="113">
        <f t="shared" si="3"/>
        <v>7.2</v>
      </c>
      <c r="L34" s="112">
        <f t="shared" si="4"/>
        <v>8.6999999999999993</v>
      </c>
    </row>
    <row r="35" spans="2:12" ht="14.45" customHeight="1">
      <c r="B35" s="117" t="s">
        <v>90</v>
      </c>
      <c r="C35" s="116"/>
      <c r="D35" s="115">
        <v>110</v>
      </c>
      <c r="E35" s="114">
        <v>38</v>
      </c>
      <c r="F35" s="114">
        <v>10</v>
      </c>
      <c r="G35" s="114">
        <v>0</v>
      </c>
      <c r="H35" s="114">
        <f t="shared" si="10"/>
        <v>148</v>
      </c>
      <c r="I35" s="114">
        <f t="shared" si="11"/>
        <v>10</v>
      </c>
      <c r="J35" s="114">
        <f t="shared" si="12"/>
        <v>158</v>
      </c>
      <c r="K35" s="113">
        <f t="shared" si="3"/>
        <v>6.3</v>
      </c>
      <c r="L35" s="112">
        <f t="shared" si="4"/>
        <v>8.3000000000000007</v>
      </c>
    </row>
    <row r="36" spans="2:12" ht="14.45" customHeight="1">
      <c r="B36" s="117" t="s">
        <v>89</v>
      </c>
      <c r="C36" s="116"/>
      <c r="D36" s="115">
        <v>131</v>
      </c>
      <c r="E36" s="114">
        <v>32</v>
      </c>
      <c r="F36" s="114">
        <v>10</v>
      </c>
      <c r="G36" s="114">
        <v>0</v>
      </c>
      <c r="H36" s="114">
        <f t="shared" si="10"/>
        <v>163</v>
      </c>
      <c r="I36" s="114">
        <f t="shared" si="11"/>
        <v>10</v>
      </c>
      <c r="J36" s="114">
        <f t="shared" si="12"/>
        <v>173</v>
      </c>
      <c r="K36" s="113">
        <f t="shared" si="3"/>
        <v>5.8</v>
      </c>
      <c r="L36" s="112">
        <f t="shared" si="4"/>
        <v>9</v>
      </c>
    </row>
    <row r="37" spans="2:12" ht="14.45" customHeight="1">
      <c r="B37" s="117" t="s">
        <v>88</v>
      </c>
      <c r="C37" s="116"/>
      <c r="D37" s="115">
        <v>130</v>
      </c>
      <c r="E37" s="114">
        <v>32</v>
      </c>
      <c r="F37" s="114">
        <v>8</v>
      </c>
      <c r="G37" s="114">
        <v>1</v>
      </c>
      <c r="H37" s="114">
        <f t="shared" si="10"/>
        <v>162</v>
      </c>
      <c r="I37" s="114">
        <f t="shared" si="11"/>
        <v>9</v>
      </c>
      <c r="J37" s="114">
        <f t="shared" si="12"/>
        <v>171</v>
      </c>
      <c r="K37" s="113">
        <f t="shared" si="3"/>
        <v>5.3</v>
      </c>
      <c r="L37" s="112">
        <f t="shared" si="4"/>
        <v>8.9</v>
      </c>
    </row>
    <row r="38" spans="2:12" ht="14.45" customHeight="1">
      <c r="B38" s="111" t="s">
        <v>87</v>
      </c>
      <c r="C38" s="110"/>
      <c r="D38" s="109">
        <v>20</v>
      </c>
      <c r="E38" s="108">
        <v>12</v>
      </c>
      <c r="F38" s="108">
        <v>1</v>
      </c>
      <c r="G38" s="108">
        <v>0</v>
      </c>
      <c r="H38" s="108">
        <f t="shared" si="10"/>
        <v>32</v>
      </c>
      <c r="I38" s="108">
        <f t="shared" si="11"/>
        <v>1</v>
      </c>
      <c r="J38" s="108">
        <f t="shared" si="12"/>
        <v>33</v>
      </c>
      <c r="K38" s="107">
        <f t="shared" si="3"/>
        <v>3</v>
      </c>
      <c r="L38" s="106">
        <f t="shared" si="4"/>
        <v>1.7</v>
      </c>
    </row>
    <row r="39" spans="2:12" ht="14.45" customHeight="1">
      <c r="B39" s="105" t="s">
        <v>86</v>
      </c>
      <c r="C39" s="104"/>
      <c r="D39" s="103">
        <v>36</v>
      </c>
      <c r="E39" s="102">
        <v>4</v>
      </c>
      <c r="F39" s="102">
        <v>2</v>
      </c>
      <c r="G39" s="102">
        <v>0</v>
      </c>
      <c r="H39" s="102">
        <f t="shared" si="10"/>
        <v>40</v>
      </c>
      <c r="I39" s="102">
        <f t="shared" si="11"/>
        <v>2</v>
      </c>
      <c r="J39" s="102">
        <f t="shared" si="12"/>
        <v>42</v>
      </c>
      <c r="K39" s="101">
        <f t="shared" si="3"/>
        <v>4.8</v>
      </c>
      <c r="L39" s="100">
        <f t="shared" si="4"/>
        <v>2.2000000000000002</v>
      </c>
    </row>
    <row r="40" spans="2:12" ht="14.45" customHeight="1">
      <c r="B40" s="105" t="s">
        <v>85</v>
      </c>
      <c r="C40" s="104"/>
      <c r="D40" s="103">
        <v>32</v>
      </c>
      <c r="E40" s="102">
        <v>3</v>
      </c>
      <c r="F40" s="102">
        <v>1</v>
      </c>
      <c r="G40" s="102">
        <v>0</v>
      </c>
      <c r="H40" s="102">
        <f t="shared" si="10"/>
        <v>35</v>
      </c>
      <c r="I40" s="102">
        <f t="shared" si="11"/>
        <v>1</v>
      </c>
      <c r="J40" s="102">
        <f t="shared" si="12"/>
        <v>36</v>
      </c>
      <c r="K40" s="101">
        <f t="shared" si="3"/>
        <v>2.8</v>
      </c>
      <c r="L40" s="100">
        <f t="shared" si="4"/>
        <v>1.9</v>
      </c>
    </row>
    <row r="41" spans="2:12" ht="14.45" customHeight="1">
      <c r="B41" s="105" t="s">
        <v>84</v>
      </c>
      <c r="C41" s="104"/>
      <c r="D41" s="103">
        <v>33</v>
      </c>
      <c r="E41" s="102">
        <v>8</v>
      </c>
      <c r="F41" s="102">
        <v>0</v>
      </c>
      <c r="G41" s="102">
        <v>0</v>
      </c>
      <c r="H41" s="102">
        <f t="shared" si="10"/>
        <v>41</v>
      </c>
      <c r="I41" s="102">
        <f t="shared" si="11"/>
        <v>0</v>
      </c>
      <c r="J41" s="102">
        <f t="shared" si="12"/>
        <v>41</v>
      </c>
      <c r="K41" s="101">
        <f t="shared" si="3"/>
        <v>0</v>
      </c>
      <c r="L41" s="100">
        <f t="shared" si="4"/>
        <v>2.1</v>
      </c>
    </row>
    <row r="42" spans="2:12" ht="14.45" customHeight="1">
      <c r="B42" s="105" t="s">
        <v>83</v>
      </c>
      <c r="C42" s="104"/>
      <c r="D42" s="103">
        <v>30</v>
      </c>
      <c r="E42" s="102">
        <v>5</v>
      </c>
      <c r="F42" s="102">
        <v>0</v>
      </c>
      <c r="G42" s="102">
        <v>0</v>
      </c>
      <c r="H42" s="102">
        <f t="shared" si="10"/>
        <v>35</v>
      </c>
      <c r="I42" s="102">
        <f t="shared" si="11"/>
        <v>0</v>
      </c>
      <c r="J42" s="102">
        <f t="shared" si="12"/>
        <v>35</v>
      </c>
      <c r="K42" s="101">
        <f t="shared" si="3"/>
        <v>0</v>
      </c>
      <c r="L42" s="100">
        <f t="shared" si="4"/>
        <v>1.8</v>
      </c>
    </row>
    <row r="43" spans="2:12" ht="14.45" customHeight="1">
      <c r="B43" s="99" t="s">
        <v>82</v>
      </c>
      <c r="C43" s="98"/>
      <c r="D43" s="97">
        <v>19</v>
      </c>
      <c r="E43" s="96">
        <v>6</v>
      </c>
      <c r="F43" s="96">
        <v>1</v>
      </c>
      <c r="G43" s="96">
        <v>0</v>
      </c>
      <c r="H43" s="96">
        <f t="shared" si="10"/>
        <v>25</v>
      </c>
      <c r="I43" s="96">
        <f t="shared" si="11"/>
        <v>1</v>
      </c>
      <c r="J43" s="96">
        <f t="shared" si="12"/>
        <v>26</v>
      </c>
      <c r="K43" s="95">
        <f t="shared" si="3"/>
        <v>3.8</v>
      </c>
      <c r="L43" s="94">
        <f t="shared" si="4"/>
        <v>1.4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170</v>
      </c>
      <c r="E44" s="90">
        <f t="shared" si="13"/>
        <v>38</v>
      </c>
      <c r="F44" s="90">
        <f t="shared" si="13"/>
        <v>5</v>
      </c>
      <c r="G44" s="90">
        <f t="shared" si="13"/>
        <v>0</v>
      </c>
      <c r="H44" s="90">
        <f t="shared" si="13"/>
        <v>208</v>
      </c>
      <c r="I44" s="90">
        <f t="shared" si="13"/>
        <v>5</v>
      </c>
      <c r="J44" s="90">
        <f t="shared" si="13"/>
        <v>213</v>
      </c>
      <c r="K44" s="89">
        <f t="shared" si="3"/>
        <v>2.2999999999999998</v>
      </c>
      <c r="L44" s="88">
        <f t="shared" si="4"/>
        <v>11.1</v>
      </c>
    </row>
    <row r="45" spans="2:12" ht="14.45" customHeight="1" thickTop="1">
      <c r="B45" s="111" t="s">
        <v>80</v>
      </c>
      <c r="C45" s="110"/>
      <c r="D45" s="109">
        <v>36</v>
      </c>
      <c r="E45" s="108">
        <v>6</v>
      </c>
      <c r="F45" s="108">
        <v>0</v>
      </c>
      <c r="G45" s="108">
        <v>0</v>
      </c>
      <c r="H45" s="108">
        <f t="shared" ref="H45:H50" si="14">SUM(D45:E45)</f>
        <v>42</v>
      </c>
      <c r="I45" s="108">
        <f t="shared" ref="I45:I50" si="15">SUM(F45:G45)</f>
        <v>0</v>
      </c>
      <c r="J45" s="108">
        <f t="shared" ref="J45:J50" si="16">SUM(H45:I45)</f>
        <v>42</v>
      </c>
      <c r="K45" s="107">
        <f t="shared" si="3"/>
        <v>0</v>
      </c>
      <c r="L45" s="106">
        <f t="shared" si="4"/>
        <v>2.2000000000000002</v>
      </c>
    </row>
    <row r="46" spans="2:12" ht="14.45" customHeight="1">
      <c r="B46" s="105" t="s">
        <v>79</v>
      </c>
      <c r="C46" s="104"/>
      <c r="D46" s="103">
        <v>19</v>
      </c>
      <c r="E46" s="102">
        <v>4</v>
      </c>
      <c r="F46" s="102">
        <v>1</v>
      </c>
      <c r="G46" s="102">
        <v>0</v>
      </c>
      <c r="H46" s="102">
        <f t="shared" si="14"/>
        <v>23</v>
      </c>
      <c r="I46" s="102">
        <f t="shared" si="15"/>
        <v>1</v>
      </c>
      <c r="J46" s="102">
        <f t="shared" si="16"/>
        <v>24</v>
      </c>
      <c r="K46" s="101">
        <f t="shared" si="3"/>
        <v>4.2</v>
      </c>
      <c r="L46" s="100">
        <f t="shared" si="4"/>
        <v>1.3</v>
      </c>
    </row>
    <row r="47" spans="2:12" ht="14.45" customHeight="1">
      <c r="B47" s="105" t="s">
        <v>78</v>
      </c>
      <c r="C47" s="104"/>
      <c r="D47" s="103">
        <v>26</v>
      </c>
      <c r="E47" s="102">
        <v>4</v>
      </c>
      <c r="F47" s="102">
        <v>1</v>
      </c>
      <c r="G47" s="102">
        <v>0</v>
      </c>
      <c r="H47" s="102">
        <f t="shared" si="14"/>
        <v>30</v>
      </c>
      <c r="I47" s="102">
        <f t="shared" si="15"/>
        <v>1</v>
      </c>
      <c r="J47" s="102">
        <f t="shared" si="16"/>
        <v>31</v>
      </c>
      <c r="K47" s="101">
        <f t="shared" si="3"/>
        <v>3.2</v>
      </c>
      <c r="L47" s="100">
        <f t="shared" si="4"/>
        <v>1.6</v>
      </c>
    </row>
    <row r="48" spans="2:12" ht="14.45" customHeight="1">
      <c r="B48" s="105" t="s">
        <v>77</v>
      </c>
      <c r="C48" s="104"/>
      <c r="D48" s="103">
        <v>31</v>
      </c>
      <c r="E48" s="102">
        <v>11</v>
      </c>
      <c r="F48" s="102">
        <v>0</v>
      </c>
      <c r="G48" s="102">
        <v>0</v>
      </c>
      <c r="H48" s="102">
        <f t="shared" si="14"/>
        <v>42</v>
      </c>
      <c r="I48" s="102">
        <f t="shared" si="15"/>
        <v>0</v>
      </c>
      <c r="J48" s="102">
        <f t="shared" si="16"/>
        <v>42</v>
      </c>
      <c r="K48" s="101">
        <f t="shared" si="3"/>
        <v>0</v>
      </c>
      <c r="L48" s="100">
        <f t="shared" si="4"/>
        <v>2.2000000000000002</v>
      </c>
    </row>
    <row r="49" spans="2:13" ht="14.45" customHeight="1">
      <c r="B49" s="105" t="s">
        <v>76</v>
      </c>
      <c r="C49" s="104"/>
      <c r="D49" s="103">
        <v>18</v>
      </c>
      <c r="E49" s="102">
        <v>5</v>
      </c>
      <c r="F49" s="102">
        <v>0</v>
      </c>
      <c r="G49" s="102">
        <v>0</v>
      </c>
      <c r="H49" s="102">
        <f t="shared" si="14"/>
        <v>23</v>
      </c>
      <c r="I49" s="102">
        <f t="shared" si="15"/>
        <v>0</v>
      </c>
      <c r="J49" s="102">
        <f t="shared" si="16"/>
        <v>23</v>
      </c>
      <c r="K49" s="101">
        <f t="shared" si="3"/>
        <v>0</v>
      </c>
      <c r="L49" s="100">
        <f t="shared" si="4"/>
        <v>1.2</v>
      </c>
    </row>
    <row r="50" spans="2:13" ht="14.45" customHeight="1">
      <c r="B50" s="99" t="s">
        <v>75</v>
      </c>
      <c r="C50" s="98"/>
      <c r="D50" s="97">
        <v>22</v>
      </c>
      <c r="E50" s="96">
        <v>3</v>
      </c>
      <c r="F50" s="96">
        <v>0</v>
      </c>
      <c r="G50" s="96">
        <v>0</v>
      </c>
      <c r="H50" s="96">
        <f t="shared" si="14"/>
        <v>25</v>
      </c>
      <c r="I50" s="96">
        <f t="shared" si="15"/>
        <v>0</v>
      </c>
      <c r="J50" s="96">
        <f t="shared" si="16"/>
        <v>25</v>
      </c>
      <c r="K50" s="95">
        <f t="shared" si="3"/>
        <v>0</v>
      </c>
      <c r="L50" s="94">
        <f t="shared" si="4"/>
        <v>1.3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152</v>
      </c>
      <c r="E51" s="90">
        <f t="shared" si="17"/>
        <v>33</v>
      </c>
      <c r="F51" s="90">
        <f t="shared" si="17"/>
        <v>2</v>
      </c>
      <c r="G51" s="90">
        <f t="shared" si="17"/>
        <v>0</v>
      </c>
      <c r="H51" s="90">
        <f t="shared" si="17"/>
        <v>185</v>
      </c>
      <c r="I51" s="90">
        <f t="shared" si="17"/>
        <v>2</v>
      </c>
      <c r="J51" s="90">
        <f t="shared" si="17"/>
        <v>187</v>
      </c>
      <c r="K51" s="89">
        <f t="shared" si="3"/>
        <v>1.1000000000000001</v>
      </c>
      <c r="L51" s="88">
        <f t="shared" si="4"/>
        <v>9.8000000000000007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1441</v>
      </c>
      <c r="E52" s="84">
        <f t="shared" si="18"/>
        <v>381</v>
      </c>
      <c r="F52" s="84">
        <f t="shared" si="18"/>
        <v>92</v>
      </c>
      <c r="G52" s="84">
        <f t="shared" si="18"/>
        <v>1</v>
      </c>
      <c r="H52" s="84">
        <f t="shared" si="18"/>
        <v>1822</v>
      </c>
      <c r="I52" s="84">
        <f t="shared" si="18"/>
        <v>93</v>
      </c>
      <c r="J52" s="84">
        <f t="shared" si="18"/>
        <v>1915</v>
      </c>
      <c r="K52" s="83">
        <f t="shared" si="3"/>
        <v>4.9000000000000004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17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155</v>
      </c>
      <c r="C16" s="110"/>
      <c r="D16" s="109">
        <v>14</v>
      </c>
      <c r="E16" s="108">
        <v>1</v>
      </c>
      <c r="F16" s="108">
        <v>0</v>
      </c>
      <c r="G16" s="108">
        <v>0</v>
      </c>
      <c r="H16" s="108">
        <f t="shared" ref="H16:H21" si="0">SUM(D16:E16)</f>
        <v>15</v>
      </c>
      <c r="I16" s="108">
        <f t="shared" ref="I16:I21" si="1">SUM(F16:G16)</f>
        <v>0</v>
      </c>
      <c r="J16" s="108">
        <f t="shared" ref="J16:J21" si="2">SUM(H16:I16)</f>
        <v>15</v>
      </c>
      <c r="K16" s="107">
        <f t="shared" ref="K16:K52" si="3">IF(J16=0,0,ROUND(I16/J16*100,1))</f>
        <v>0</v>
      </c>
      <c r="L16" s="106">
        <f t="shared" ref="L16:L52" si="4">IF(J16=0,0,ROUND(J16/$J$52*100,1))</f>
        <v>1.4</v>
      </c>
    </row>
    <row r="17" spans="2:12" ht="14.45" customHeight="1">
      <c r="B17" s="105" t="s">
        <v>154</v>
      </c>
      <c r="C17" s="104"/>
      <c r="D17" s="103">
        <v>16</v>
      </c>
      <c r="E17" s="102">
        <v>0</v>
      </c>
      <c r="F17" s="102">
        <v>1</v>
      </c>
      <c r="G17" s="102">
        <v>0</v>
      </c>
      <c r="H17" s="102">
        <f t="shared" si="0"/>
        <v>16</v>
      </c>
      <c r="I17" s="102">
        <f t="shared" si="1"/>
        <v>1</v>
      </c>
      <c r="J17" s="102">
        <f t="shared" si="2"/>
        <v>17</v>
      </c>
      <c r="K17" s="101">
        <f t="shared" si="3"/>
        <v>5.9</v>
      </c>
      <c r="L17" s="100">
        <f t="shared" si="4"/>
        <v>1.6</v>
      </c>
    </row>
    <row r="18" spans="2:12" ht="14.45" customHeight="1">
      <c r="B18" s="105" t="s">
        <v>153</v>
      </c>
      <c r="C18" s="104"/>
      <c r="D18" s="103">
        <v>15</v>
      </c>
      <c r="E18" s="102">
        <v>0</v>
      </c>
      <c r="F18" s="102">
        <v>1</v>
      </c>
      <c r="G18" s="102">
        <v>0</v>
      </c>
      <c r="H18" s="102">
        <f t="shared" si="0"/>
        <v>15</v>
      </c>
      <c r="I18" s="102">
        <f t="shared" si="1"/>
        <v>1</v>
      </c>
      <c r="J18" s="102">
        <f t="shared" si="2"/>
        <v>16</v>
      </c>
      <c r="K18" s="101">
        <f t="shared" si="3"/>
        <v>6.3</v>
      </c>
      <c r="L18" s="100">
        <f t="shared" si="4"/>
        <v>1.5</v>
      </c>
    </row>
    <row r="19" spans="2:12" ht="14.45" customHeight="1">
      <c r="B19" s="105" t="s">
        <v>152</v>
      </c>
      <c r="C19" s="104"/>
      <c r="D19" s="103">
        <v>19</v>
      </c>
      <c r="E19" s="102">
        <v>2</v>
      </c>
      <c r="F19" s="102">
        <v>0</v>
      </c>
      <c r="G19" s="102">
        <v>0</v>
      </c>
      <c r="H19" s="102">
        <f t="shared" si="0"/>
        <v>21</v>
      </c>
      <c r="I19" s="102">
        <f t="shared" si="1"/>
        <v>0</v>
      </c>
      <c r="J19" s="102">
        <f t="shared" si="2"/>
        <v>21</v>
      </c>
      <c r="K19" s="101">
        <f t="shared" si="3"/>
        <v>0</v>
      </c>
      <c r="L19" s="100">
        <f t="shared" si="4"/>
        <v>2</v>
      </c>
    </row>
    <row r="20" spans="2:12" ht="14.45" customHeight="1">
      <c r="B20" s="105" t="s">
        <v>151</v>
      </c>
      <c r="C20" s="104"/>
      <c r="D20" s="103">
        <v>14</v>
      </c>
      <c r="E20" s="102">
        <v>3</v>
      </c>
      <c r="F20" s="102">
        <v>0</v>
      </c>
      <c r="G20" s="102">
        <v>0</v>
      </c>
      <c r="H20" s="102">
        <f t="shared" si="0"/>
        <v>17</v>
      </c>
      <c r="I20" s="102">
        <f t="shared" si="1"/>
        <v>0</v>
      </c>
      <c r="J20" s="102">
        <f t="shared" si="2"/>
        <v>17</v>
      </c>
      <c r="K20" s="101">
        <f t="shared" si="3"/>
        <v>0</v>
      </c>
      <c r="L20" s="100">
        <f t="shared" si="4"/>
        <v>1.6</v>
      </c>
    </row>
    <row r="21" spans="2:12" ht="14.45" customHeight="1">
      <c r="B21" s="99" t="s">
        <v>150</v>
      </c>
      <c r="C21" s="98"/>
      <c r="D21" s="97">
        <v>5</v>
      </c>
      <c r="E21" s="96">
        <v>0</v>
      </c>
      <c r="F21" s="96">
        <v>0</v>
      </c>
      <c r="G21" s="96">
        <v>0</v>
      </c>
      <c r="H21" s="96">
        <f t="shared" si="0"/>
        <v>5</v>
      </c>
      <c r="I21" s="96">
        <f t="shared" si="1"/>
        <v>0</v>
      </c>
      <c r="J21" s="96">
        <f t="shared" si="2"/>
        <v>5</v>
      </c>
      <c r="K21" s="95">
        <f t="shared" si="3"/>
        <v>0</v>
      </c>
      <c r="L21" s="94">
        <f t="shared" si="4"/>
        <v>0.5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83</v>
      </c>
      <c r="E22" s="90">
        <f t="shared" si="5"/>
        <v>6</v>
      </c>
      <c r="F22" s="90">
        <f t="shared" si="5"/>
        <v>2</v>
      </c>
      <c r="G22" s="90">
        <f t="shared" si="5"/>
        <v>0</v>
      </c>
      <c r="H22" s="90">
        <f t="shared" si="5"/>
        <v>89</v>
      </c>
      <c r="I22" s="90">
        <f t="shared" si="5"/>
        <v>2</v>
      </c>
      <c r="J22" s="90">
        <f t="shared" si="5"/>
        <v>91</v>
      </c>
      <c r="K22" s="89">
        <f t="shared" si="3"/>
        <v>2.2000000000000002</v>
      </c>
      <c r="L22" s="88">
        <f t="shared" si="4"/>
        <v>8.8000000000000007</v>
      </c>
    </row>
    <row r="23" spans="2:12" ht="14.45" customHeight="1" thickTop="1">
      <c r="B23" s="111" t="s">
        <v>102</v>
      </c>
      <c r="C23" s="110"/>
      <c r="D23" s="109">
        <v>16</v>
      </c>
      <c r="E23" s="108">
        <v>2</v>
      </c>
      <c r="F23" s="108">
        <v>1</v>
      </c>
      <c r="G23" s="108">
        <v>0</v>
      </c>
      <c r="H23" s="108">
        <f t="shared" ref="H23:H28" si="6">SUM(D23:E23)</f>
        <v>18</v>
      </c>
      <c r="I23" s="108">
        <f t="shared" ref="I23:I28" si="7">SUM(F23:G23)</f>
        <v>1</v>
      </c>
      <c r="J23" s="108">
        <f t="shared" ref="J23:J28" si="8">SUM(H23:I23)</f>
        <v>19</v>
      </c>
      <c r="K23" s="107">
        <f t="shared" si="3"/>
        <v>5.3</v>
      </c>
      <c r="L23" s="106">
        <f t="shared" si="4"/>
        <v>1.8</v>
      </c>
    </row>
    <row r="24" spans="2:12" ht="14.45" customHeight="1">
      <c r="B24" s="105" t="s">
        <v>101</v>
      </c>
      <c r="C24" s="104"/>
      <c r="D24" s="103">
        <v>10</v>
      </c>
      <c r="E24" s="102">
        <v>1</v>
      </c>
      <c r="F24" s="102">
        <v>0</v>
      </c>
      <c r="G24" s="102">
        <v>0</v>
      </c>
      <c r="H24" s="102">
        <f t="shared" si="6"/>
        <v>11</v>
      </c>
      <c r="I24" s="102">
        <f t="shared" si="7"/>
        <v>0</v>
      </c>
      <c r="J24" s="102">
        <f t="shared" si="8"/>
        <v>11</v>
      </c>
      <c r="K24" s="101">
        <f t="shared" si="3"/>
        <v>0</v>
      </c>
      <c r="L24" s="100">
        <f t="shared" si="4"/>
        <v>1.1000000000000001</v>
      </c>
    </row>
    <row r="25" spans="2:12" ht="14.45" customHeight="1">
      <c r="B25" s="105" t="s">
        <v>100</v>
      </c>
      <c r="C25" s="104"/>
      <c r="D25" s="103">
        <v>9</v>
      </c>
      <c r="E25" s="102">
        <v>2</v>
      </c>
      <c r="F25" s="102">
        <v>2</v>
      </c>
      <c r="G25" s="102">
        <v>0</v>
      </c>
      <c r="H25" s="102">
        <f t="shared" si="6"/>
        <v>11</v>
      </c>
      <c r="I25" s="102">
        <f t="shared" si="7"/>
        <v>2</v>
      </c>
      <c r="J25" s="102">
        <f t="shared" si="8"/>
        <v>13</v>
      </c>
      <c r="K25" s="101">
        <f t="shared" si="3"/>
        <v>15.4</v>
      </c>
      <c r="L25" s="100">
        <f t="shared" si="4"/>
        <v>1.3</v>
      </c>
    </row>
    <row r="26" spans="2:12" ht="14.45" customHeight="1">
      <c r="B26" s="105" t="s">
        <v>99</v>
      </c>
      <c r="C26" s="104"/>
      <c r="D26" s="103">
        <v>11</v>
      </c>
      <c r="E26" s="102">
        <v>3</v>
      </c>
      <c r="F26" s="102">
        <v>1</v>
      </c>
      <c r="G26" s="102">
        <v>0</v>
      </c>
      <c r="H26" s="102">
        <f t="shared" si="6"/>
        <v>14</v>
      </c>
      <c r="I26" s="102">
        <f t="shared" si="7"/>
        <v>1</v>
      </c>
      <c r="J26" s="102">
        <f t="shared" si="8"/>
        <v>15</v>
      </c>
      <c r="K26" s="101">
        <f t="shared" si="3"/>
        <v>6.7</v>
      </c>
      <c r="L26" s="100">
        <f t="shared" si="4"/>
        <v>1.4</v>
      </c>
    </row>
    <row r="27" spans="2:12" ht="14.45" customHeight="1">
      <c r="B27" s="105" t="s">
        <v>98</v>
      </c>
      <c r="C27" s="104"/>
      <c r="D27" s="103">
        <v>13</v>
      </c>
      <c r="E27" s="102">
        <v>3</v>
      </c>
      <c r="F27" s="102">
        <v>1</v>
      </c>
      <c r="G27" s="102">
        <v>0</v>
      </c>
      <c r="H27" s="102">
        <f t="shared" si="6"/>
        <v>16</v>
      </c>
      <c r="I27" s="102">
        <f t="shared" si="7"/>
        <v>1</v>
      </c>
      <c r="J27" s="102">
        <f t="shared" si="8"/>
        <v>17</v>
      </c>
      <c r="K27" s="101">
        <f t="shared" si="3"/>
        <v>5.9</v>
      </c>
      <c r="L27" s="100">
        <f t="shared" si="4"/>
        <v>1.6</v>
      </c>
    </row>
    <row r="28" spans="2:12" ht="14.45" customHeight="1">
      <c r="B28" s="99" t="s">
        <v>149</v>
      </c>
      <c r="C28" s="98"/>
      <c r="D28" s="97">
        <v>12</v>
      </c>
      <c r="E28" s="96">
        <v>3</v>
      </c>
      <c r="F28" s="96">
        <v>0</v>
      </c>
      <c r="G28" s="96">
        <v>0</v>
      </c>
      <c r="H28" s="96">
        <f t="shared" si="6"/>
        <v>15</v>
      </c>
      <c r="I28" s="96">
        <f t="shared" si="7"/>
        <v>0</v>
      </c>
      <c r="J28" s="96">
        <f t="shared" si="8"/>
        <v>15</v>
      </c>
      <c r="K28" s="95">
        <f t="shared" si="3"/>
        <v>0</v>
      </c>
      <c r="L28" s="94">
        <f t="shared" si="4"/>
        <v>1.4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71</v>
      </c>
      <c r="E29" s="90">
        <f t="shared" si="9"/>
        <v>14</v>
      </c>
      <c r="F29" s="90">
        <f t="shared" si="9"/>
        <v>5</v>
      </c>
      <c r="G29" s="90">
        <f t="shared" si="9"/>
        <v>0</v>
      </c>
      <c r="H29" s="90">
        <f t="shared" si="9"/>
        <v>85</v>
      </c>
      <c r="I29" s="90">
        <f t="shared" si="9"/>
        <v>5</v>
      </c>
      <c r="J29" s="90">
        <f t="shared" si="9"/>
        <v>90</v>
      </c>
      <c r="K29" s="89">
        <f t="shared" si="3"/>
        <v>5.6</v>
      </c>
      <c r="L29" s="88">
        <f t="shared" si="4"/>
        <v>8.6999999999999993</v>
      </c>
    </row>
    <row r="30" spans="2:12" ht="14.45" customHeight="1" thickTop="1">
      <c r="B30" s="119" t="s">
        <v>148</v>
      </c>
      <c r="C30" s="118"/>
      <c r="D30" s="85">
        <v>65</v>
      </c>
      <c r="E30" s="84">
        <v>19</v>
      </c>
      <c r="F30" s="84">
        <v>8</v>
      </c>
      <c r="G30" s="84">
        <v>0</v>
      </c>
      <c r="H30" s="84">
        <f t="shared" ref="H30:H43" si="10">SUM(D30:E30)</f>
        <v>84</v>
      </c>
      <c r="I30" s="84">
        <f t="shared" ref="I30:I43" si="11">SUM(F30:G30)</f>
        <v>8</v>
      </c>
      <c r="J30" s="84">
        <f t="shared" ref="J30:J43" si="12">SUM(H30:I30)</f>
        <v>92</v>
      </c>
      <c r="K30" s="83">
        <f t="shared" si="3"/>
        <v>8.6999999999999993</v>
      </c>
      <c r="L30" s="82">
        <f t="shared" si="4"/>
        <v>8.9</v>
      </c>
    </row>
    <row r="31" spans="2:12" ht="14.45" customHeight="1">
      <c r="B31" s="117" t="s">
        <v>147</v>
      </c>
      <c r="C31" s="116"/>
      <c r="D31" s="115">
        <v>60</v>
      </c>
      <c r="E31" s="114">
        <v>17</v>
      </c>
      <c r="F31" s="114">
        <v>4</v>
      </c>
      <c r="G31" s="114">
        <v>0</v>
      </c>
      <c r="H31" s="114">
        <f t="shared" si="10"/>
        <v>77</v>
      </c>
      <c r="I31" s="114">
        <f t="shared" si="11"/>
        <v>4</v>
      </c>
      <c r="J31" s="114">
        <f t="shared" si="12"/>
        <v>81</v>
      </c>
      <c r="K31" s="113">
        <f t="shared" si="3"/>
        <v>4.9000000000000004</v>
      </c>
      <c r="L31" s="112">
        <f t="shared" si="4"/>
        <v>7.8</v>
      </c>
    </row>
    <row r="32" spans="2:12" ht="14.45" customHeight="1">
      <c r="B32" s="117" t="s">
        <v>146</v>
      </c>
      <c r="C32" s="116"/>
      <c r="D32" s="115">
        <v>64</v>
      </c>
      <c r="E32" s="114">
        <v>23</v>
      </c>
      <c r="F32" s="114">
        <v>6</v>
      </c>
      <c r="G32" s="114">
        <v>0</v>
      </c>
      <c r="H32" s="114">
        <f t="shared" si="10"/>
        <v>87</v>
      </c>
      <c r="I32" s="114">
        <f t="shared" si="11"/>
        <v>6</v>
      </c>
      <c r="J32" s="114">
        <f t="shared" si="12"/>
        <v>93</v>
      </c>
      <c r="K32" s="113">
        <f t="shared" si="3"/>
        <v>6.5</v>
      </c>
      <c r="L32" s="112">
        <f t="shared" si="4"/>
        <v>9</v>
      </c>
    </row>
    <row r="33" spans="2:12" ht="14.45" customHeight="1">
      <c r="B33" s="117" t="s">
        <v>145</v>
      </c>
      <c r="C33" s="116"/>
      <c r="D33" s="115">
        <v>71</v>
      </c>
      <c r="E33" s="114">
        <v>12</v>
      </c>
      <c r="F33" s="114">
        <v>7</v>
      </c>
      <c r="G33" s="114">
        <v>0</v>
      </c>
      <c r="H33" s="114">
        <f t="shared" si="10"/>
        <v>83</v>
      </c>
      <c r="I33" s="114">
        <f t="shared" si="11"/>
        <v>7</v>
      </c>
      <c r="J33" s="114">
        <f t="shared" si="12"/>
        <v>90</v>
      </c>
      <c r="K33" s="113">
        <f t="shared" si="3"/>
        <v>7.8</v>
      </c>
      <c r="L33" s="112">
        <f t="shared" si="4"/>
        <v>8.6999999999999993</v>
      </c>
    </row>
    <row r="34" spans="2:12" ht="14.45" customHeight="1">
      <c r="B34" s="117" t="s">
        <v>144</v>
      </c>
      <c r="C34" s="116"/>
      <c r="D34" s="115">
        <v>47</v>
      </c>
      <c r="E34" s="114">
        <v>9</v>
      </c>
      <c r="F34" s="114">
        <v>1</v>
      </c>
      <c r="G34" s="114">
        <v>0</v>
      </c>
      <c r="H34" s="114">
        <f t="shared" si="10"/>
        <v>56</v>
      </c>
      <c r="I34" s="114">
        <f t="shared" si="11"/>
        <v>1</v>
      </c>
      <c r="J34" s="114">
        <f t="shared" si="12"/>
        <v>57</v>
      </c>
      <c r="K34" s="113">
        <f t="shared" si="3"/>
        <v>1.8</v>
      </c>
      <c r="L34" s="112">
        <f t="shared" si="4"/>
        <v>5.5</v>
      </c>
    </row>
    <row r="35" spans="2:12" ht="14.45" customHeight="1">
      <c r="B35" s="117" t="s">
        <v>143</v>
      </c>
      <c r="C35" s="116"/>
      <c r="D35" s="115">
        <v>60</v>
      </c>
      <c r="E35" s="114">
        <v>19</v>
      </c>
      <c r="F35" s="114">
        <v>0</v>
      </c>
      <c r="G35" s="114">
        <v>0</v>
      </c>
      <c r="H35" s="114">
        <f t="shared" si="10"/>
        <v>79</v>
      </c>
      <c r="I35" s="114">
        <f t="shared" si="11"/>
        <v>0</v>
      </c>
      <c r="J35" s="114">
        <f t="shared" si="12"/>
        <v>79</v>
      </c>
      <c r="K35" s="113">
        <f t="shared" si="3"/>
        <v>0</v>
      </c>
      <c r="L35" s="112">
        <f t="shared" si="4"/>
        <v>7.6</v>
      </c>
    </row>
    <row r="36" spans="2:12" ht="14.45" customHeight="1">
      <c r="B36" s="117" t="s">
        <v>142</v>
      </c>
      <c r="C36" s="116"/>
      <c r="D36" s="115">
        <v>48</v>
      </c>
      <c r="E36" s="114">
        <v>20</v>
      </c>
      <c r="F36" s="114">
        <v>5</v>
      </c>
      <c r="G36" s="114">
        <v>0</v>
      </c>
      <c r="H36" s="114">
        <f t="shared" si="10"/>
        <v>68</v>
      </c>
      <c r="I36" s="114">
        <f t="shared" si="11"/>
        <v>5</v>
      </c>
      <c r="J36" s="114">
        <f t="shared" si="12"/>
        <v>73</v>
      </c>
      <c r="K36" s="113">
        <f t="shared" si="3"/>
        <v>6.8</v>
      </c>
      <c r="L36" s="112">
        <f t="shared" si="4"/>
        <v>7</v>
      </c>
    </row>
    <row r="37" spans="2:12" ht="14.45" customHeight="1">
      <c r="B37" s="117" t="s">
        <v>141</v>
      </c>
      <c r="C37" s="116"/>
      <c r="D37" s="115">
        <v>67</v>
      </c>
      <c r="E37" s="114">
        <v>37</v>
      </c>
      <c r="F37" s="114">
        <v>8</v>
      </c>
      <c r="G37" s="114">
        <v>0</v>
      </c>
      <c r="H37" s="114">
        <f t="shared" si="10"/>
        <v>104</v>
      </c>
      <c r="I37" s="114">
        <f t="shared" si="11"/>
        <v>8</v>
      </c>
      <c r="J37" s="114">
        <f t="shared" si="12"/>
        <v>112</v>
      </c>
      <c r="K37" s="113">
        <f t="shared" si="3"/>
        <v>7.1</v>
      </c>
      <c r="L37" s="112">
        <f t="shared" si="4"/>
        <v>10.8</v>
      </c>
    </row>
    <row r="38" spans="2:12" ht="14.45" customHeight="1">
      <c r="B38" s="111" t="s">
        <v>87</v>
      </c>
      <c r="C38" s="110"/>
      <c r="D38" s="109">
        <v>15</v>
      </c>
      <c r="E38" s="108">
        <v>2</v>
      </c>
      <c r="F38" s="108">
        <v>2</v>
      </c>
      <c r="G38" s="108">
        <v>0</v>
      </c>
      <c r="H38" s="108">
        <f t="shared" si="10"/>
        <v>17</v>
      </c>
      <c r="I38" s="108">
        <f t="shared" si="11"/>
        <v>2</v>
      </c>
      <c r="J38" s="108">
        <f t="shared" si="12"/>
        <v>19</v>
      </c>
      <c r="K38" s="107">
        <f t="shared" si="3"/>
        <v>10.5</v>
      </c>
      <c r="L38" s="106">
        <f t="shared" si="4"/>
        <v>1.8</v>
      </c>
    </row>
    <row r="39" spans="2:12" ht="14.45" customHeight="1">
      <c r="B39" s="105" t="s">
        <v>86</v>
      </c>
      <c r="C39" s="104"/>
      <c r="D39" s="103">
        <v>11</v>
      </c>
      <c r="E39" s="102">
        <v>6</v>
      </c>
      <c r="F39" s="102">
        <v>0</v>
      </c>
      <c r="G39" s="102">
        <v>0</v>
      </c>
      <c r="H39" s="102">
        <f t="shared" si="10"/>
        <v>17</v>
      </c>
      <c r="I39" s="102">
        <f t="shared" si="11"/>
        <v>0</v>
      </c>
      <c r="J39" s="102">
        <f t="shared" si="12"/>
        <v>17</v>
      </c>
      <c r="K39" s="101">
        <f t="shared" si="3"/>
        <v>0</v>
      </c>
      <c r="L39" s="100">
        <f t="shared" si="4"/>
        <v>1.6</v>
      </c>
    </row>
    <row r="40" spans="2:12" ht="14.45" customHeight="1">
      <c r="B40" s="105" t="s">
        <v>85</v>
      </c>
      <c r="C40" s="104"/>
      <c r="D40" s="103">
        <v>12</v>
      </c>
      <c r="E40" s="102">
        <v>0</v>
      </c>
      <c r="F40" s="102">
        <v>0</v>
      </c>
      <c r="G40" s="102">
        <v>0</v>
      </c>
      <c r="H40" s="102">
        <f t="shared" si="10"/>
        <v>12</v>
      </c>
      <c r="I40" s="102">
        <f t="shared" si="11"/>
        <v>0</v>
      </c>
      <c r="J40" s="102">
        <f t="shared" si="12"/>
        <v>12</v>
      </c>
      <c r="K40" s="101">
        <f t="shared" si="3"/>
        <v>0</v>
      </c>
      <c r="L40" s="100">
        <f t="shared" si="4"/>
        <v>1.2</v>
      </c>
    </row>
    <row r="41" spans="2:12" ht="14.45" customHeight="1">
      <c r="B41" s="105" t="s">
        <v>84</v>
      </c>
      <c r="C41" s="104"/>
      <c r="D41" s="103">
        <v>5</v>
      </c>
      <c r="E41" s="102">
        <v>1</v>
      </c>
      <c r="F41" s="102">
        <v>1</v>
      </c>
      <c r="G41" s="102">
        <v>0</v>
      </c>
      <c r="H41" s="102">
        <f t="shared" si="10"/>
        <v>6</v>
      </c>
      <c r="I41" s="102">
        <f t="shared" si="11"/>
        <v>1</v>
      </c>
      <c r="J41" s="102">
        <f t="shared" si="12"/>
        <v>7</v>
      </c>
      <c r="K41" s="101">
        <f t="shared" si="3"/>
        <v>14.3</v>
      </c>
      <c r="L41" s="100">
        <f t="shared" si="4"/>
        <v>0.7</v>
      </c>
    </row>
    <row r="42" spans="2:12" ht="14.45" customHeight="1">
      <c r="B42" s="105" t="s">
        <v>83</v>
      </c>
      <c r="C42" s="104"/>
      <c r="D42" s="103">
        <v>14</v>
      </c>
      <c r="E42" s="102">
        <v>5</v>
      </c>
      <c r="F42" s="102">
        <v>2</v>
      </c>
      <c r="G42" s="102">
        <v>0</v>
      </c>
      <c r="H42" s="102">
        <f t="shared" si="10"/>
        <v>19</v>
      </c>
      <c r="I42" s="102">
        <f t="shared" si="11"/>
        <v>2</v>
      </c>
      <c r="J42" s="102">
        <f t="shared" si="12"/>
        <v>21</v>
      </c>
      <c r="K42" s="101">
        <f t="shared" si="3"/>
        <v>9.5</v>
      </c>
      <c r="L42" s="100">
        <f t="shared" si="4"/>
        <v>2</v>
      </c>
    </row>
    <row r="43" spans="2:12" ht="14.45" customHeight="1">
      <c r="B43" s="99" t="s">
        <v>140</v>
      </c>
      <c r="C43" s="98"/>
      <c r="D43" s="97">
        <v>15</v>
      </c>
      <c r="E43" s="96">
        <v>0</v>
      </c>
      <c r="F43" s="96">
        <v>0</v>
      </c>
      <c r="G43" s="96">
        <v>0</v>
      </c>
      <c r="H43" s="96">
        <f t="shared" si="10"/>
        <v>15</v>
      </c>
      <c r="I43" s="96">
        <f t="shared" si="11"/>
        <v>0</v>
      </c>
      <c r="J43" s="96">
        <f t="shared" si="12"/>
        <v>15</v>
      </c>
      <c r="K43" s="95">
        <f t="shared" si="3"/>
        <v>0</v>
      </c>
      <c r="L43" s="94">
        <f t="shared" si="4"/>
        <v>1.4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72</v>
      </c>
      <c r="E44" s="90">
        <f t="shared" si="13"/>
        <v>14</v>
      </c>
      <c r="F44" s="90">
        <f t="shared" si="13"/>
        <v>5</v>
      </c>
      <c r="G44" s="90">
        <f t="shared" si="13"/>
        <v>0</v>
      </c>
      <c r="H44" s="90">
        <f t="shared" si="13"/>
        <v>86</v>
      </c>
      <c r="I44" s="90">
        <f t="shared" si="13"/>
        <v>5</v>
      </c>
      <c r="J44" s="90">
        <f t="shared" si="13"/>
        <v>91</v>
      </c>
      <c r="K44" s="89">
        <f t="shared" si="3"/>
        <v>5.5</v>
      </c>
      <c r="L44" s="88">
        <f t="shared" si="4"/>
        <v>8.8000000000000007</v>
      </c>
    </row>
    <row r="45" spans="2:12" ht="14.45" customHeight="1" thickTop="1">
      <c r="B45" s="111" t="s">
        <v>80</v>
      </c>
      <c r="C45" s="110"/>
      <c r="D45" s="109">
        <v>20</v>
      </c>
      <c r="E45" s="108">
        <v>4</v>
      </c>
      <c r="F45" s="108">
        <v>2</v>
      </c>
      <c r="G45" s="108">
        <v>0</v>
      </c>
      <c r="H45" s="108">
        <f t="shared" ref="H45:H50" si="14">SUM(D45:E45)</f>
        <v>24</v>
      </c>
      <c r="I45" s="108">
        <f t="shared" ref="I45:I50" si="15">SUM(F45:G45)</f>
        <v>2</v>
      </c>
      <c r="J45" s="108">
        <f t="shared" ref="J45:J50" si="16">SUM(H45:I45)</f>
        <v>26</v>
      </c>
      <c r="K45" s="107">
        <f t="shared" si="3"/>
        <v>7.7</v>
      </c>
      <c r="L45" s="106">
        <f t="shared" si="4"/>
        <v>2.5</v>
      </c>
    </row>
    <row r="46" spans="2:12" ht="14.45" customHeight="1">
      <c r="B46" s="105" t="s">
        <v>79</v>
      </c>
      <c r="C46" s="104"/>
      <c r="D46" s="103">
        <v>7</v>
      </c>
      <c r="E46" s="102">
        <v>3</v>
      </c>
      <c r="F46" s="102">
        <v>0</v>
      </c>
      <c r="G46" s="102">
        <v>0</v>
      </c>
      <c r="H46" s="102">
        <f t="shared" si="14"/>
        <v>10</v>
      </c>
      <c r="I46" s="102">
        <f t="shared" si="15"/>
        <v>0</v>
      </c>
      <c r="J46" s="102">
        <f t="shared" si="16"/>
        <v>10</v>
      </c>
      <c r="K46" s="101">
        <f t="shared" si="3"/>
        <v>0</v>
      </c>
      <c r="L46" s="100">
        <f t="shared" si="4"/>
        <v>1</v>
      </c>
    </row>
    <row r="47" spans="2:12" ht="14.45" customHeight="1">
      <c r="B47" s="105" t="s">
        <v>78</v>
      </c>
      <c r="C47" s="104"/>
      <c r="D47" s="103">
        <v>9</v>
      </c>
      <c r="E47" s="102">
        <v>3</v>
      </c>
      <c r="F47" s="102">
        <v>0</v>
      </c>
      <c r="G47" s="102">
        <v>0</v>
      </c>
      <c r="H47" s="102">
        <f t="shared" si="14"/>
        <v>12</v>
      </c>
      <c r="I47" s="102">
        <f t="shared" si="15"/>
        <v>0</v>
      </c>
      <c r="J47" s="102">
        <f t="shared" si="16"/>
        <v>12</v>
      </c>
      <c r="K47" s="101">
        <f t="shared" si="3"/>
        <v>0</v>
      </c>
      <c r="L47" s="100">
        <f t="shared" si="4"/>
        <v>1.2</v>
      </c>
    </row>
    <row r="48" spans="2:12" ht="14.45" customHeight="1">
      <c r="B48" s="105" t="s">
        <v>77</v>
      </c>
      <c r="C48" s="104"/>
      <c r="D48" s="103">
        <v>14</v>
      </c>
      <c r="E48" s="102">
        <v>3</v>
      </c>
      <c r="F48" s="102">
        <v>0</v>
      </c>
      <c r="G48" s="102">
        <v>0</v>
      </c>
      <c r="H48" s="102">
        <f t="shared" si="14"/>
        <v>17</v>
      </c>
      <c r="I48" s="102">
        <f t="shared" si="15"/>
        <v>0</v>
      </c>
      <c r="J48" s="102">
        <f t="shared" si="16"/>
        <v>17</v>
      </c>
      <c r="K48" s="101">
        <f t="shared" si="3"/>
        <v>0</v>
      </c>
      <c r="L48" s="100">
        <f t="shared" si="4"/>
        <v>1.6</v>
      </c>
    </row>
    <row r="49" spans="2:13" ht="14.45" customHeight="1">
      <c r="B49" s="105" t="s">
        <v>76</v>
      </c>
      <c r="C49" s="104"/>
      <c r="D49" s="103">
        <v>15</v>
      </c>
      <c r="E49" s="102">
        <v>0</v>
      </c>
      <c r="F49" s="102">
        <v>0</v>
      </c>
      <c r="G49" s="102">
        <v>0</v>
      </c>
      <c r="H49" s="102">
        <f t="shared" si="14"/>
        <v>15</v>
      </c>
      <c r="I49" s="102">
        <f t="shared" si="15"/>
        <v>0</v>
      </c>
      <c r="J49" s="102">
        <f t="shared" si="16"/>
        <v>15</v>
      </c>
      <c r="K49" s="101">
        <f t="shared" si="3"/>
        <v>0</v>
      </c>
      <c r="L49" s="100">
        <f t="shared" si="4"/>
        <v>1.4</v>
      </c>
    </row>
    <row r="50" spans="2:13" ht="14.45" customHeight="1">
      <c r="B50" s="99" t="s">
        <v>139</v>
      </c>
      <c r="C50" s="98"/>
      <c r="D50" s="97">
        <v>8</v>
      </c>
      <c r="E50" s="96">
        <v>1</v>
      </c>
      <c r="F50" s="96">
        <v>0</v>
      </c>
      <c r="G50" s="96">
        <v>0</v>
      </c>
      <c r="H50" s="96">
        <f t="shared" si="14"/>
        <v>9</v>
      </c>
      <c r="I50" s="96">
        <f t="shared" si="15"/>
        <v>0</v>
      </c>
      <c r="J50" s="96">
        <f t="shared" si="16"/>
        <v>9</v>
      </c>
      <c r="K50" s="95">
        <f t="shared" si="3"/>
        <v>0</v>
      </c>
      <c r="L50" s="94">
        <f t="shared" si="4"/>
        <v>0.9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73</v>
      </c>
      <c r="E51" s="90">
        <f t="shared" si="17"/>
        <v>14</v>
      </c>
      <c r="F51" s="90">
        <f t="shared" si="17"/>
        <v>2</v>
      </c>
      <c r="G51" s="90">
        <f t="shared" si="17"/>
        <v>0</v>
      </c>
      <c r="H51" s="90">
        <f t="shared" si="17"/>
        <v>87</v>
      </c>
      <c r="I51" s="90">
        <f t="shared" si="17"/>
        <v>2</v>
      </c>
      <c r="J51" s="90">
        <f t="shared" si="17"/>
        <v>89</v>
      </c>
      <c r="K51" s="89">
        <f t="shared" si="3"/>
        <v>2.2000000000000002</v>
      </c>
      <c r="L51" s="88">
        <f t="shared" si="4"/>
        <v>8.6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781</v>
      </c>
      <c r="E52" s="84">
        <f t="shared" si="18"/>
        <v>204</v>
      </c>
      <c r="F52" s="84">
        <f t="shared" si="18"/>
        <v>53</v>
      </c>
      <c r="G52" s="84">
        <f t="shared" si="18"/>
        <v>0</v>
      </c>
      <c r="H52" s="84">
        <f t="shared" si="18"/>
        <v>985</v>
      </c>
      <c r="I52" s="84">
        <f t="shared" si="18"/>
        <v>53</v>
      </c>
      <c r="J52" s="84">
        <f t="shared" si="18"/>
        <v>1038</v>
      </c>
      <c r="K52" s="83">
        <f t="shared" si="3"/>
        <v>5.0999999999999996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19" sqref="N19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121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42" t="s">
        <v>120</v>
      </c>
      <c r="H4" s="134"/>
      <c r="I4" s="77"/>
      <c r="J4" s="77"/>
      <c r="K4" s="77"/>
      <c r="L4" s="133"/>
    </row>
    <row r="5" spans="2:14" ht="14.45" customHeight="1">
      <c r="B5" s="132" t="s">
        <v>119</v>
      </c>
      <c r="C5" s="132"/>
      <c r="D5" s="132" t="s">
        <v>118</v>
      </c>
      <c r="G5" s="342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117</v>
      </c>
      <c r="G6" s="342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42"/>
      <c r="H7" s="134"/>
      <c r="I7" s="77"/>
      <c r="J7" s="77"/>
      <c r="K7" s="77"/>
      <c r="L7" s="133"/>
    </row>
    <row r="8" spans="2:14" ht="14.45" customHeight="1">
      <c r="B8" s="132" t="s">
        <v>116</v>
      </c>
      <c r="C8" s="132"/>
      <c r="D8" s="132" t="s">
        <v>26</v>
      </c>
      <c r="G8" s="342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115</v>
      </c>
      <c r="G9" s="342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42"/>
      <c r="H10" s="134"/>
      <c r="I10" s="77"/>
      <c r="J10" s="77"/>
      <c r="K10" s="77"/>
      <c r="L10" s="133"/>
    </row>
    <row r="11" spans="2:14" ht="14.45" customHeight="1">
      <c r="B11" s="132" t="s">
        <v>114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113</v>
      </c>
      <c r="N13" s="77"/>
    </row>
    <row r="14" spans="2:14" ht="28.9" customHeight="1">
      <c r="B14" s="126"/>
      <c r="C14" s="125" t="s">
        <v>112</v>
      </c>
      <c r="D14" s="343" t="s">
        <v>41</v>
      </c>
      <c r="E14" s="344"/>
      <c r="F14" s="344"/>
      <c r="G14" s="344"/>
      <c r="H14" s="344"/>
      <c r="I14" s="344"/>
      <c r="J14" s="344"/>
      <c r="K14" s="344"/>
      <c r="L14" s="345"/>
    </row>
    <row r="15" spans="2:14" ht="28.9" customHeight="1">
      <c r="B15" s="124" t="s">
        <v>111</v>
      </c>
      <c r="C15" s="123" t="s">
        <v>110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155</v>
      </c>
      <c r="C16" s="110"/>
      <c r="D16" s="109">
        <v>29</v>
      </c>
      <c r="E16" s="108">
        <v>0</v>
      </c>
      <c r="F16" s="108">
        <v>7</v>
      </c>
      <c r="G16" s="108">
        <v>2</v>
      </c>
      <c r="H16" s="108">
        <f t="shared" ref="H16:H21" si="0">SUM(D16:E16)</f>
        <v>29</v>
      </c>
      <c r="I16" s="108">
        <f t="shared" ref="I16:I21" si="1">SUM(F16:G16)</f>
        <v>9</v>
      </c>
      <c r="J16" s="108">
        <f t="shared" ref="J16:J21" si="2">SUM(H16:I16)</f>
        <v>38</v>
      </c>
      <c r="K16" s="107">
        <f t="shared" ref="K16:K52" si="3">IF(J16=0,0,ROUND(I16/J16*100,1))</f>
        <v>23.7</v>
      </c>
      <c r="L16" s="106">
        <f t="shared" ref="L16:L52" si="4">IF(J16=0,0,ROUND(J16/$J$52*100,1))</f>
        <v>1.2</v>
      </c>
    </row>
    <row r="17" spans="2:12" ht="14.45" customHeight="1">
      <c r="B17" s="105" t="s">
        <v>154</v>
      </c>
      <c r="C17" s="104"/>
      <c r="D17" s="103">
        <v>46</v>
      </c>
      <c r="E17" s="102">
        <v>4</v>
      </c>
      <c r="F17" s="102">
        <v>1</v>
      </c>
      <c r="G17" s="102">
        <v>2</v>
      </c>
      <c r="H17" s="102">
        <f t="shared" si="0"/>
        <v>50</v>
      </c>
      <c r="I17" s="102">
        <f t="shared" si="1"/>
        <v>3</v>
      </c>
      <c r="J17" s="102">
        <f t="shared" si="2"/>
        <v>53</v>
      </c>
      <c r="K17" s="101">
        <f t="shared" si="3"/>
        <v>5.7</v>
      </c>
      <c r="L17" s="100">
        <f t="shared" si="4"/>
        <v>1.7</v>
      </c>
    </row>
    <row r="18" spans="2:12" ht="14.45" customHeight="1">
      <c r="B18" s="105" t="s">
        <v>153</v>
      </c>
      <c r="C18" s="104"/>
      <c r="D18" s="103">
        <v>43</v>
      </c>
      <c r="E18" s="102">
        <v>4</v>
      </c>
      <c r="F18" s="102">
        <v>5</v>
      </c>
      <c r="G18" s="102">
        <v>2</v>
      </c>
      <c r="H18" s="102">
        <f t="shared" si="0"/>
        <v>47</v>
      </c>
      <c r="I18" s="102">
        <f t="shared" si="1"/>
        <v>7</v>
      </c>
      <c r="J18" s="102">
        <f t="shared" si="2"/>
        <v>54</v>
      </c>
      <c r="K18" s="101">
        <f t="shared" si="3"/>
        <v>13</v>
      </c>
      <c r="L18" s="100">
        <f t="shared" si="4"/>
        <v>1.7</v>
      </c>
    </row>
    <row r="19" spans="2:12" ht="14.45" customHeight="1">
      <c r="B19" s="105" t="s">
        <v>152</v>
      </c>
      <c r="C19" s="104"/>
      <c r="D19" s="103">
        <v>31</v>
      </c>
      <c r="E19" s="102">
        <v>6</v>
      </c>
      <c r="F19" s="102">
        <v>3</v>
      </c>
      <c r="G19" s="102">
        <v>2</v>
      </c>
      <c r="H19" s="102">
        <f t="shared" si="0"/>
        <v>37</v>
      </c>
      <c r="I19" s="102">
        <f t="shared" si="1"/>
        <v>5</v>
      </c>
      <c r="J19" s="102">
        <f t="shared" si="2"/>
        <v>42</v>
      </c>
      <c r="K19" s="101">
        <f t="shared" si="3"/>
        <v>11.9</v>
      </c>
      <c r="L19" s="100">
        <f t="shared" si="4"/>
        <v>1.3</v>
      </c>
    </row>
    <row r="20" spans="2:12" ht="14.45" customHeight="1">
      <c r="B20" s="105" t="s">
        <v>151</v>
      </c>
      <c r="C20" s="104"/>
      <c r="D20" s="103">
        <v>44</v>
      </c>
      <c r="E20" s="102">
        <v>3</v>
      </c>
      <c r="F20" s="102">
        <v>1</v>
      </c>
      <c r="G20" s="102">
        <v>3</v>
      </c>
      <c r="H20" s="102">
        <f t="shared" si="0"/>
        <v>47</v>
      </c>
      <c r="I20" s="102">
        <f t="shared" si="1"/>
        <v>4</v>
      </c>
      <c r="J20" s="102">
        <f t="shared" si="2"/>
        <v>51</v>
      </c>
      <c r="K20" s="101">
        <f t="shared" si="3"/>
        <v>7.8</v>
      </c>
      <c r="L20" s="100">
        <f t="shared" si="4"/>
        <v>1.6</v>
      </c>
    </row>
    <row r="21" spans="2:12" ht="14.45" customHeight="1">
      <c r="B21" s="99" t="s">
        <v>150</v>
      </c>
      <c r="C21" s="98"/>
      <c r="D21" s="97">
        <v>45</v>
      </c>
      <c r="E21" s="96">
        <v>2</v>
      </c>
      <c r="F21" s="96">
        <v>2</v>
      </c>
      <c r="G21" s="96">
        <v>1</v>
      </c>
      <c r="H21" s="96">
        <f t="shared" si="0"/>
        <v>47</v>
      </c>
      <c r="I21" s="96">
        <f t="shared" si="1"/>
        <v>3</v>
      </c>
      <c r="J21" s="96">
        <f t="shared" si="2"/>
        <v>50</v>
      </c>
      <c r="K21" s="95">
        <f t="shared" si="3"/>
        <v>6</v>
      </c>
      <c r="L21" s="94">
        <f t="shared" si="4"/>
        <v>1.6</v>
      </c>
    </row>
    <row r="22" spans="2:12" ht="14.45" customHeight="1" thickBot="1">
      <c r="B22" s="93" t="s">
        <v>103</v>
      </c>
      <c r="C22" s="92"/>
      <c r="D22" s="91">
        <f t="shared" ref="D22:J22" si="5">SUBTOTAL(9,D16:D21)</f>
        <v>238</v>
      </c>
      <c r="E22" s="90">
        <f t="shared" si="5"/>
        <v>19</v>
      </c>
      <c r="F22" s="90">
        <f t="shared" si="5"/>
        <v>19</v>
      </c>
      <c r="G22" s="90">
        <f t="shared" si="5"/>
        <v>12</v>
      </c>
      <c r="H22" s="90">
        <f t="shared" si="5"/>
        <v>257</v>
      </c>
      <c r="I22" s="90">
        <f t="shared" si="5"/>
        <v>31</v>
      </c>
      <c r="J22" s="90">
        <f t="shared" si="5"/>
        <v>288</v>
      </c>
      <c r="K22" s="89">
        <f t="shared" si="3"/>
        <v>10.8</v>
      </c>
      <c r="L22" s="88">
        <f t="shared" si="4"/>
        <v>9.1</v>
      </c>
    </row>
    <row r="23" spans="2:12" ht="14.45" customHeight="1" thickTop="1">
      <c r="B23" s="111" t="s">
        <v>102</v>
      </c>
      <c r="C23" s="110"/>
      <c r="D23" s="109">
        <v>36</v>
      </c>
      <c r="E23" s="108">
        <v>3</v>
      </c>
      <c r="F23" s="108">
        <v>5</v>
      </c>
      <c r="G23" s="108">
        <v>4</v>
      </c>
      <c r="H23" s="108">
        <f t="shared" ref="H23:H28" si="6">SUM(D23:E23)</f>
        <v>39</v>
      </c>
      <c r="I23" s="108">
        <f t="shared" ref="I23:I28" si="7">SUM(F23:G23)</f>
        <v>9</v>
      </c>
      <c r="J23" s="108">
        <f t="shared" ref="J23:J28" si="8">SUM(H23:I23)</f>
        <v>48</v>
      </c>
      <c r="K23" s="107">
        <f t="shared" si="3"/>
        <v>18.8</v>
      </c>
      <c r="L23" s="106">
        <f t="shared" si="4"/>
        <v>1.5</v>
      </c>
    </row>
    <row r="24" spans="2:12" ht="14.45" customHeight="1">
      <c r="B24" s="105" t="s">
        <v>101</v>
      </c>
      <c r="C24" s="104"/>
      <c r="D24" s="103">
        <v>45</v>
      </c>
      <c r="E24" s="102">
        <v>4</v>
      </c>
      <c r="F24" s="102">
        <v>3</v>
      </c>
      <c r="G24" s="102">
        <v>3</v>
      </c>
      <c r="H24" s="102">
        <f t="shared" si="6"/>
        <v>49</v>
      </c>
      <c r="I24" s="102">
        <f t="shared" si="7"/>
        <v>6</v>
      </c>
      <c r="J24" s="102">
        <f t="shared" si="8"/>
        <v>55</v>
      </c>
      <c r="K24" s="101">
        <f t="shared" si="3"/>
        <v>10.9</v>
      </c>
      <c r="L24" s="100">
        <f t="shared" si="4"/>
        <v>1.7</v>
      </c>
    </row>
    <row r="25" spans="2:12" ht="14.45" customHeight="1">
      <c r="B25" s="105" t="s">
        <v>100</v>
      </c>
      <c r="C25" s="104"/>
      <c r="D25" s="103">
        <v>62</v>
      </c>
      <c r="E25" s="102">
        <v>5</v>
      </c>
      <c r="F25" s="102">
        <v>3</v>
      </c>
      <c r="G25" s="102">
        <v>2</v>
      </c>
      <c r="H25" s="102">
        <f t="shared" si="6"/>
        <v>67</v>
      </c>
      <c r="I25" s="102">
        <f t="shared" si="7"/>
        <v>5</v>
      </c>
      <c r="J25" s="102">
        <f t="shared" si="8"/>
        <v>72</v>
      </c>
      <c r="K25" s="101">
        <f t="shared" si="3"/>
        <v>6.9</v>
      </c>
      <c r="L25" s="100">
        <f t="shared" si="4"/>
        <v>2.2999999999999998</v>
      </c>
    </row>
    <row r="26" spans="2:12" ht="14.45" customHeight="1">
      <c r="B26" s="105" t="s">
        <v>99</v>
      </c>
      <c r="C26" s="104"/>
      <c r="D26" s="103">
        <v>42</v>
      </c>
      <c r="E26" s="102">
        <v>7</v>
      </c>
      <c r="F26" s="102">
        <v>2</v>
      </c>
      <c r="G26" s="102">
        <v>1</v>
      </c>
      <c r="H26" s="102">
        <f t="shared" si="6"/>
        <v>49</v>
      </c>
      <c r="I26" s="102">
        <f t="shared" si="7"/>
        <v>3</v>
      </c>
      <c r="J26" s="102">
        <f t="shared" si="8"/>
        <v>52</v>
      </c>
      <c r="K26" s="101">
        <f t="shared" si="3"/>
        <v>5.8</v>
      </c>
      <c r="L26" s="100">
        <f t="shared" si="4"/>
        <v>1.6</v>
      </c>
    </row>
    <row r="27" spans="2:12" ht="14.45" customHeight="1">
      <c r="B27" s="105" t="s">
        <v>98</v>
      </c>
      <c r="C27" s="104"/>
      <c r="D27" s="103">
        <v>47</v>
      </c>
      <c r="E27" s="102">
        <v>12</v>
      </c>
      <c r="F27" s="102">
        <v>1</v>
      </c>
      <c r="G27" s="102">
        <v>2</v>
      </c>
      <c r="H27" s="102">
        <f t="shared" si="6"/>
        <v>59</v>
      </c>
      <c r="I27" s="102">
        <f t="shared" si="7"/>
        <v>3</v>
      </c>
      <c r="J27" s="102">
        <f t="shared" si="8"/>
        <v>62</v>
      </c>
      <c r="K27" s="101">
        <f t="shared" si="3"/>
        <v>4.8</v>
      </c>
      <c r="L27" s="100">
        <f t="shared" si="4"/>
        <v>2</v>
      </c>
    </row>
    <row r="28" spans="2:12" ht="14.45" customHeight="1">
      <c r="B28" s="99" t="s">
        <v>149</v>
      </c>
      <c r="C28" s="98"/>
      <c r="D28" s="97">
        <v>48</v>
      </c>
      <c r="E28" s="96">
        <v>5</v>
      </c>
      <c r="F28" s="96">
        <v>2</v>
      </c>
      <c r="G28" s="96">
        <v>1</v>
      </c>
      <c r="H28" s="96">
        <f t="shared" si="6"/>
        <v>53</v>
      </c>
      <c r="I28" s="96">
        <f t="shared" si="7"/>
        <v>3</v>
      </c>
      <c r="J28" s="96">
        <f t="shared" si="8"/>
        <v>56</v>
      </c>
      <c r="K28" s="95">
        <f t="shared" si="3"/>
        <v>5.4</v>
      </c>
      <c r="L28" s="94">
        <f t="shared" si="4"/>
        <v>1.8</v>
      </c>
    </row>
    <row r="29" spans="2:12" ht="14.45" customHeight="1" thickBot="1">
      <c r="B29" s="93" t="s">
        <v>96</v>
      </c>
      <c r="C29" s="92"/>
      <c r="D29" s="91">
        <f t="shared" ref="D29:J29" si="9">SUBTOTAL(9,D23:D28)</f>
        <v>280</v>
      </c>
      <c r="E29" s="90">
        <f t="shared" si="9"/>
        <v>36</v>
      </c>
      <c r="F29" s="90">
        <f t="shared" si="9"/>
        <v>16</v>
      </c>
      <c r="G29" s="90">
        <f t="shared" si="9"/>
        <v>13</v>
      </c>
      <c r="H29" s="90">
        <f t="shared" si="9"/>
        <v>316</v>
      </c>
      <c r="I29" s="90">
        <f t="shared" si="9"/>
        <v>29</v>
      </c>
      <c r="J29" s="90">
        <f t="shared" si="9"/>
        <v>345</v>
      </c>
      <c r="K29" s="89">
        <f t="shared" si="3"/>
        <v>8.4</v>
      </c>
      <c r="L29" s="88">
        <f t="shared" si="4"/>
        <v>10.9</v>
      </c>
    </row>
    <row r="30" spans="2:12" ht="14.45" customHeight="1" thickTop="1">
      <c r="B30" s="119" t="s">
        <v>148</v>
      </c>
      <c r="C30" s="118"/>
      <c r="D30" s="85">
        <v>250</v>
      </c>
      <c r="E30" s="84">
        <v>36</v>
      </c>
      <c r="F30" s="84">
        <v>18</v>
      </c>
      <c r="G30" s="84">
        <v>8</v>
      </c>
      <c r="H30" s="84">
        <f t="shared" ref="H30:H43" si="10">SUM(D30:E30)</f>
        <v>286</v>
      </c>
      <c r="I30" s="84">
        <f t="shared" ref="I30:I43" si="11">SUM(F30:G30)</f>
        <v>26</v>
      </c>
      <c r="J30" s="84">
        <f t="shared" ref="J30:J43" si="12">SUM(H30:I30)</f>
        <v>312</v>
      </c>
      <c r="K30" s="83">
        <f t="shared" si="3"/>
        <v>8.3000000000000007</v>
      </c>
      <c r="L30" s="82">
        <f t="shared" si="4"/>
        <v>9.8000000000000007</v>
      </c>
    </row>
    <row r="31" spans="2:12" ht="14.45" customHeight="1">
      <c r="B31" s="117" t="s">
        <v>147</v>
      </c>
      <c r="C31" s="116"/>
      <c r="D31" s="115">
        <v>241</v>
      </c>
      <c r="E31" s="114">
        <v>33</v>
      </c>
      <c r="F31" s="114">
        <v>23</v>
      </c>
      <c r="G31" s="114">
        <v>8</v>
      </c>
      <c r="H31" s="114">
        <f t="shared" si="10"/>
        <v>274</v>
      </c>
      <c r="I31" s="114">
        <f t="shared" si="11"/>
        <v>31</v>
      </c>
      <c r="J31" s="114">
        <f t="shared" si="12"/>
        <v>305</v>
      </c>
      <c r="K31" s="113">
        <f t="shared" si="3"/>
        <v>10.199999999999999</v>
      </c>
      <c r="L31" s="112">
        <f t="shared" si="4"/>
        <v>9.6</v>
      </c>
    </row>
    <row r="32" spans="2:12" ht="14.45" customHeight="1">
      <c r="B32" s="117" t="s">
        <v>146</v>
      </c>
      <c r="C32" s="116"/>
      <c r="D32" s="115">
        <v>232</v>
      </c>
      <c r="E32" s="114">
        <v>29</v>
      </c>
      <c r="F32" s="114">
        <v>10</v>
      </c>
      <c r="G32" s="114">
        <v>9</v>
      </c>
      <c r="H32" s="114">
        <f t="shared" si="10"/>
        <v>261</v>
      </c>
      <c r="I32" s="114">
        <f t="shared" si="11"/>
        <v>19</v>
      </c>
      <c r="J32" s="114">
        <f t="shared" si="12"/>
        <v>280</v>
      </c>
      <c r="K32" s="113">
        <f t="shared" si="3"/>
        <v>6.8</v>
      </c>
      <c r="L32" s="112">
        <f t="shared" si="4"/>
        <v>8.8000000000000007</v>
      </c>
    </row>
    <row r="33" spans="2:12" ht="14.45" customHeight="1">
      <c r="B33" s="117" t="s">
        <v>145</v>
      </c>
      <c r="C33" s="116"/>
      <c r="D33" s="115">
        <v>190</v>
      </c>
      <c r="E33" s="114">
        <v>28</v>
      </c>
      <c r="F33" s="114">
        <v>17</v>
      </c>
      <c r="G33" s="114">
        <v>8</v>
      </c>
      <c r="H33" s="114">
        <f t="shared" si="10"/>
        <v>218</v>
      </c>
      <c r="I33" s="114">
        <f t="shared" si="11"/>
        <v>25</v>
      </c>
      <c r="J33" s="114">
        <f t="shared" si="12"/>
        <v>243</v>
      </c>
      <c r="K33" s="113">
        <f t="shared" si="3"/>
        <v>10.3</v>
      </c>
      <c r="L33" s="112">
        <f t="shared" si="4"/>
        <v>7.7</v>
      </c>
    </row>
    <row r="34" spans="2:12" ht="14.45" customHeight="1">
      <c r="B34" s="117" t="s">
        <v>144</v>
      </c>
      <c r="C34" s="116"/>
      <c r="D34" s="115">
        <v>180</v>
      </c>
      <c r="E34" s="114">
        <v>30</v>
      </c>
      <c r="F34" s="114">
        <v>9</v>
      </c>
      <c r="G34" s="114">
        <v>8</v>
      </c>
      <c r="H34" s="114">
        <f t="shared" si="10"/>
        <v>210</v>
      </c>
      <c r="I34" s="114">
        <f t="shared" si="11"/>
        <v>17</v>
      </c>
      <c r="J34" s="114">
        <f t="shared" si="12"/>
        <v>227</v>
      </c>
      <c r="K34" s="113">
        <f t="shared" si="3"/>
        <v>7.5</v>
      </c>
      <c r="L34" s="112">
        <f t="shared" si="4"/>
        <v>7.2</v>
      </c>
    </row>
    <row r="35" spans="2:12" ht="14.45" customHeight="1">
      <c r="B35" s="117" t="s">
        <v>143</v>
      </c>
      <c r="C35" s="116"/>
      <c r="D35" s="115">
        <v>192</v>
      </c>
      <c r="E35" s="114">
        <v>24</v>
      </c>
      <c r="F35" s="114">
        <v>6</v>
      </c>
      <c r="G35" s="114">
        <v>9</v>
      </c>
      <c r="H35" s="114">
        <f t="shared" si="10"/>
        <v>216</v>
      </c>
      <c r="I35" s="114">
        <f t="shared" si="11"/>
        <v>15</v>
      </c>
      <c r="J35" s="114">
        <f t="shared" si="12"/>
        <v>231</v>
      </c>
      <c r="K35" s="113">
        <f t="shared" si="3"/>
        <v>6.5</v>
      </c>
      <c r="L35" s="112">
        <f t="shared" si="4"/>
        <v>7.3</v>
      </c>
    </row>
    <row r="36" spans="2:12" ht="14.45" customHeight="1">
      <c r="B36" s="117" t="s">
        <v>142</v>
      </c>
      <c r="C36" s="116"/>
      <c r="D36" s="115">
        <v>194</v>
      </c>
      <c r="E36" s="114">
        <v>28</v>
      </c>
      <c r="F36" s="114">
        <v>8</v>
      </c>
      <c r="G36" s="114">
        <v>10</v>
      </c>
      <c r="H36" s="114">
        <f t="shared" si="10"/>
        <v>222</v>
      </c>
      <c r="I36" s="114">
        <f t="shared" si="11"/>
        <v>18</v>
      </c>
      <c r="J36" s="114">
        <f t="shared" si="12"/>
        <v>240</v>
      </c>
      <c r="K36" s="113">
        <f t="shared" si="3"/>
        <v>7.5</v>
      </c>
      <c r="L36" s="112">
        <f t="shared" si="4"/>
        <v>7.6</v>
      </c>
    </row>
    <row r="37" spans="2:12" ht="14.45" customHeight="1">
      <c r="B37" s="117" t="s">
        <v>141</v>
      </c>
      <c r="C37" s="116"/>
      <c r="D37" s="115">
        <v>224</v>
      </c>
      <c r="E37" s="114">
        <v>20</v>
      </c>
      <c r="F37" s="114">
        <v>8</v>
      </c>
      <c r="G37" s="114">
        <v>11</v>
      </c>
      <c r="H37" s="114">
        <f t="shared" si="10"/>
        <v>244</v>
      </c>
      <c r="I37" s="114">
        <f t="shared" si="11"/>
        <v>19</v>
      </c>
      <c r="J37" s="114">
        <f t="shared" si="12"/>
        <v>263</v>
      </c>
      <c r="K37" s="113">
        <f t="shared" si="3"/>
        <v>7.2</v>
      </c>
      <c r="L37" s="112">
        <f t="shared" si="4"/>
        <v>8.3000000000000007</v>
      </c>
    </row>
    <row r="38" spans="2:12" ht="14.45" customHeight="1">
      <c r="B38" s="111" t="s">
        <v>87</v>
      </c>
      <c r="C38" s="110"/>
      <c r="D38" s="109">
        <v>37</v>
      </c>
      <c r="E38" s="108">
        <v>4</v>
      </c>
      <c r="F38" s="108">
        <v>1</v>
      </c>
      <c r="G38" s="108">
        <v>3</v>
      </c>
      <c r="H38" s="108">
        <f t="shared" si="10"/>
        <v>41</v>
      </c>
      <c r="I38" s="108">
        <f t="shared" si="11"/>
        <v>4</v>
      </c>
      <c r="J38" s="108">
        <f t="shared" si="12"/>
        <v>45</v>
      </c>
      <c r="K38" s="107">
        <f t="shared" si="3"/>
        <v>8.9</v>
      </c>
      <c r="L38" s="106">
        <f t="shared" si="4"/>
        <v>1.4</v>
      </c>
    </row>
    <row r="39" spans="2:12" ht="14.45" customHeight="1">
      <c r="B39" s="105" t="s">
        <v>86</v>
      </c>
      <c r="C39" s="104"/>
      <c r="D39" s="103">
        <v>35</v>
      </c>
      <c r="E39" s="102">
        <v>4</v>
      </c>
      <c r="F39" s="102">
        <v>0</v>
      </c>
      <c r="G39" s="102">
        <v>1</v>
      </c>
      <c r="H39" s="102">
        <f t="shared" si="10"/>
        <v>39</v>
      </c>
      <c r="I39" s="102">
        <f t="shared" si="11"/>
        <v>1</v>
      </c>
      <c r="J39" s="102">
        <f t="shared" si="12"/>
        <v>40</v>
      </c>
      <c r="K39" s="101">
        <f t="shared" si="3"/>
        <v>2.5</v>
      </c>
      <c r="L39" s="100">
        <f t="shared" si="4"/>
        <v>1.3</v>
      </c>
    </row>
    <row r="40" spans="2:12" ht="14.45" customHeight="1">
      <c r="B40" s="105" t="s">
        <v>85</v>
      </c>
      <c r="C40" s="104"/>
      <c r="D40" s="103">
        <v>43</v>
      </c>
      <c r="E40" s="102">
        <v>3</v>
      </c>
      <c r="F40" s="102">
        <v>3</v>
      </c>
      <c r="G40" s="102">
        <v>1</v>
      </c>
      <c r="H40" s="102">
        <f t="shared" si="10"/>
        <v>46</v>
      </c>
      <c r="I40" s="102">
        <f t="shared" si="11"/>
        <v>4</v>
      </c>
      <c r="J40" s="102">
        <f t="shared" si="12"/>
        <v>50</v>
      </c>
      <c r="K40" s="101">
        <f t="shared" si="3"/>
        <v>8</v>
      </c>
      <c r="L40" s="100">
        <f t="shared" si="4"/>
        <v>1.6</v>
      </c>
    </row>
    <row r="41" spans="2:12" ht="14.45" customHeight="1">
      <c r="B41" s="105" t="s">
        <v>84</v>
      </c>
      <c r="C41" s="104"/>
      <c r="D41" s="103">
        <v>32</v>
      </c>
      <c r="E41" s="102">
        <v>2</v>
      </c>
      <c r="F41" s="102">
        <v>0</v>
      </c>
      <c r="G41" s="102">
        <v>2</v>
      </c>
      <c r="H41" s="102">
        <f t="shared" si="10"/>
        <v>34</v>
      </c>
      <c r="I41" s="102">
        <f t="shared" si="11"/>
        <v>2</v>
      </c>
      <c r="J41" s="102">
        <f t="shared" si="12"/>
        <v>36</v>
      </c>
      <c r="K41" s="101">
        <f t="shared" si="3"/>
        <v>5.6</v>
      </c>
      <c r="L41" s="100">
        <f t="shared" si="4"/>
        <v>1.1000000000000001</v>
      </c>
    </row>
    <row r="42" spans="2:12" ht="14.45" customHeight="1">
      <c r="B42" s="105" t="s">
        <v>83</v>
      </c>
      <c r="C42" s="104"/>
      <c r="D42" s="103">
        <v>34</v>
      </c>
      <c r="E42" s="102">
        <v>6</v>
      </c>
      <c r="F42" s="102">
        <v>1</v>
      </c>
      <c r="G42" s="102">
        <v>2</v>
      </c>
      <c r="H42" s="102">
        <f t="shared" si="10"/>
        <v>40</v>
      </c>
      <c r="I42" s="102">
        <f t="shared" si="11"/>
        <v>3</v>
      </c>
      <c r="J42" s="102">
        <f t="shared" si="12"/>
        <v>43</v>
      </c>
      <c r="K42" s="101">
        <f t="shared" si="3"/>
        <v>7</v>
      </c>
      <c r="L42" s="100">
        <f t="shared" si="4"/>
        <v>1.4</v>
      </c>
    </row>
    <row r="43" spans="2:12" ht="14.45" customHeight="1">
      <c r="B43" s="99" t="s">
        <v>140</v>
      </c>
      <c r="C43" s="98"/>
      <c r="D43" s="97">
        <v>20</v>
      </c>
      <c r="E43" s="96">
        <v>5</v>
      </c>
      <c r="F43" s="96">
        <v>1</v>
      </c>
      <c r="G43" s="96">
        <v>2</v>
      </c>
      <c r="H43" s="96">
        <f t="shared" si="10"/>
        <v>25</v>
      </c>
      <c r="I43" s="96">
        <f t="shared" si="11"/>
        <v>3</v>
      </c>
      <c r="J43" s="96">
        <f t="shared" si="12"/>
        <v>28</v>
      </c>
      <c r="K43" s="95">
        <f t="shared" si="3"/>
        <v>10.7</v>
      </c>
      <c r="L43" s="94">
        <f t="shared" si="4"/>
        <v>0.9</v>
      </c>
    </row>
    <row r="44" spans="2:12" ht="14.45" customHeight="1" thickBot="1">
      <c r="B44" s="93" t="s">
        <v>81</v>
      </c>
      <c r="C44" s="92"/>
      <c r="D44" s="91">
        <f t="shared" ref="D44:J44" si="13">SUBTOTAL(9,D38:D43)</f>
        <v>201</v>
      </c>
      <c r="E44" s="90">
        <f t="shared" si="13"/>
        <v>24</v>
      </c>
      <c r="F44" s="90">
        <f t="shared" si="13"/>
        <v>6</v>
      </c>
      <c r="G44" s="90">
        <f t="shared" si="13"/>
        <v>11</v>
      </c>
      <c r="H44" s="90">
        <f t="shared" si="13"/>
        <v>225</v>
      </c>
      <c r="I44" s="90">
        <f t="shared" si="13"/>
        <v>17</v>
      </c>
      <c r="J44" s="90">
        <f t="shared" si="13"/>
        <v>242</v>
      </c>
      <c r="K44" s="89">
        <f t="shared" si="3"/>
        <v>7</v>
      </c>
      <c r="L44" s="88">
        <f t="shared" si="4"/>
        <v>7.6</v>
      </c>
    </row>
    <row r="45" spans="2:12" ht="14.45" customHeight="1" thickTop="1">
      <c r="B45" s="111" t="s">
        <v>80</v>
      </c>
      <c r="C45" s="110"/>
      <c r="D45" s="109">
        <v>30</v>
      </c>
      <c r="E45" s="108">
        <v>1</v>
      </c>
      <c r="F45" s="108">
        <v>1</v>
      </c>
      <c r="G45" s="108">
        <v>1</v>
      </c>
      <c r="H45" s="108">
        <f t="shared" ref="H45:H50" si="14">SUM(D45:E45)</f>
        <v>31</v>
      </c>
      <c r="I45" s="108">
        <f t="shared" ref="I45:I50" si="15">SUM(F45:G45)</f>
        <v>2</v>
      </c>
      <c r="J45" s="108">
        <f t="shared" ref="J45:J50" si="16">SUM(H45:I45)</f>
        <v>33</v>
      </c>
      <c r="K45" s="107">
        <f t="shared" si="3"/>
        <v>6.1</v>
      </c>
      <c r="L45" s="106">
        <f t="shared" si="4"/>
        <v>1</v>
      </c>
    </row>
    <row r="46" spans="2:12" ht="14.45" customHeight="1">
      <c r="B46" s="105" t="s">
        <v>79</v>
      </c>
      <c r="C46" s="104"/>
      <c r="D46" s="103">
        <v>21</v>
      </c>
      <c r="E46" s="102">
        <v>5</v>
      </c>
      <c r="F46" s="102">
        <v>0</v>
      </c>
      <c r="G46" s="102">
        <v>1</v>
      </c>
      <c r="H46" s="102">
        <f t="shared" si="14"/>
        <v>26</v>
      </c>
      <c r="I46" s="102">
        <f t="shared" si="15"/>
        <v>1</v>
      </c>
      <c r="J46" s="102">
        <f t="shared" si="16"/>
        <v>27</v>
      </c>
      <c r="K46" s="101">
        <f t="shared" si="3"/>
        <v>3.7</v>
      </c>
      <c r="L46" s="100">
        <f t="shared" si="4"/>
        <v>0.9</v>
      </c>
    </row>
    <row r="47" spans="2:12" ht="14.45" customHeight="1">
      <c r="B47" s="105" t="s">
        <v>78</v>
      </c>
      <c r="C47" s="104"/>
      <c r="D47" s="103">
        <v>27</v>
      </c>
      <c r="E47" s="102">
        <v>0</v>
      </c>
      <c r="F47" s="102">
        <v>1</v>
      </c>
      <c r="G47" s="102">
        <v>1</v>
      </c>
      <c r="H47" s="102">
        <f t="shared" si="14"/>
        <v>27</v>
      </c>
      <c r="I47" s="102">
        <f t="shared" si="15"/>
        <v>2</v>
      </c>
      <c r="J47" s="102">
        <f t="shared" si="16"/>
        <v>29</v>
      </c>
      <c r="K47" s="101">
        <f t="shared" si="3"/>
        <v>6.9</v>
      </c>
      <c r="L47" s="100">
        <f t="shared" si="4"/>
        <v>0.9</v>
      </c>
    </row>
    <row r="48" spans="2:12" ht="14.45" customHeight="1">
      <c r="B48" s="105" t="s">
        <v>77</v>
      </c>
      <c r="C48" s="104"/>
      <c r="D48" s="103">
        <v>29</v>
      </c>
      <c r="E48" s="102">
        <v>5</v>
      </c>
      <c r="F48" s="102">
        <v>2</v>
      </c>
      <c r="G48" s="102">
        <v>2</v>
      </c>
      <c r="H48" s="102">
        <f t="shared" si="14"/>
        <v>34</v>
      </c>
      <c r="I48" s="102">
        <f t="shared" si="15"/>
        <v>4</v>
      </c>
      <c r="J48" s="102">
        <f t="shared" si="16"/>
        <v>38</v>
      </c>
      <c r="K48" s="101">
        <f t="shared" si="3"/>
        <v>10.5</v>
      </c>
      <c r="L48" s="100">
        <f t="shared" si="4"/>
        <v>1.2</v>
      </c>
    </row>
    <row r="49" spans="2:13" ht="14.45" customHeight="1">
      <c r="B49" s="105" t="s">
        <v>76</v>
      </c>
      <c r="C49" s="104"/>
      <c r="D49" s="103">
        <v>19</v>
      </c>
      <c r="E49" s="102">
        <v>5</v>
      </c>
      <c r="F49" s="102">
        <v>2</v>
      </c>
      <c r="G49" s="102">
        <v>3</v>
      </c>
      <c r="H49" s="102">
        <f t="shared" si="14"/>
        <v>24</v>
      </c>
      <c r="I49" s="102">
        <f t="shared" si="15"/>
        <v>5</v>
      </c>
      <c r="J49" s="102">
        <f t="shared" si="16"/>
        <v>29</v>
      </c>
      <c r="K49" s="101">
        <f t="shared" si="3"/>
        <v>17.2</v>
      </c>
      <c r="L49" s="100">
        <f t="shared" si="4"/>
        <v>0.9</v>
      </c>
    </row>
    <row r="50" spans="2:13" ht="14.45" customHeight="1">
      <c r="B50" s="99" t="s">
        <v>139</v>
      </c>
      <c r="C50" s="98"/>
      <c r="D50" s="97">
        <v>34</v>
      </c>
      <c r="E50" s="96">
        <v>3</v>
      </c>
      <c r="F50" s="96">
        <v>0</v>
      </c>
      <c r="G50" s="96">
        <v>1</v>
      </c>
      <c r="H50" s="96">
        <f t="shared" si="14"/>
        <v>37</v>
      </c>
      <c r="I50" s="96">
        <f t="shared" si="15"/>
        <v>1</v>
      </c>
      <c r="J50" s="96">
        <f t="shared" si="16"/>
        <v>38</v>
      </c>
      <c r="K50" s="95">
        <f t="shared" si="3"/>
        <v>2.6</v>
      </c>
      <c r="L50" s="94">
        <f t="shared" si="4"/>
        <v>1.2</v>
      </c>
    </row>
    <row r="51" spans="2:13" ht="14.45" customHeight="1" thickBot="1">
      <c r="B51" s="93" t="s">
        <v>74</v>
      </c>
      <c r="C51" s="92"/>
      <c r="D51" s="91">
        <f t="shared" ref="D51:J51" si="17">SUBTOTAL(9,D45:D50)</f>
        <v>160</v>
      </c>
      <c r="E51" s="90">
        <f t="shared" si="17"/>
        <v>19</v>
      </c>
      <c r="F51" s="90">
        <f t="shared" si="17"/>
        <v>6</v>
      </c>
      <c r="G51" s="90">
        <f t="shared" si="17"/>
        <v>9</v>
      </c>
      <c r="H51" s="90">
        <f t="shared" si="17"/>
        <v>179</v>
      </c>
      <c r="I51" s="90">
        <f t="shared" si="17"/>
        <v>15</v>
      </c>
      <c r="J51" s="90">
        <f t="shared" si="17"/>
        <v>194</v>
      </c>
      <c r="K51" s="89">
        <f t="shared" si="3"/>
        <v>7.7</v>
      </c>
      <c r="L51" s="88">
        <f t="shared" si="4"/>
        <v>6.1</v>
      </c>
    </row>
    <row r="52" spans="2:13" ht="14.45" customHeight="1" thickTop="1">
      <c r="B52" s="87" t="s">
        <v>13</v>
      </c>
      <c r="C52" s="86"/>
      <c r="D52" s="85">
        <f t="shared" ref="D52:J52" si="18">SUBTOTAL(9,D16:D51)</f>
        <v>2582</v>
      </c>
      <c r="E52" s="84">
        <f t="shared" si="18"/>
        <v>326</v>
      </c>
      <c r="F52" s="84">
        <f t="shared" si="18"/>
        <v>146</v>
      </c>
      <c r="G52" s="84">
        <f t="shared" si="18"/>
        <v>116</v>
      </c>
      <c r="H52" s="84">
        <f t="shared" si="18"/>
        <v>2908</v>
      </c>
      <c r="I52" s="84">
        <f t="shared" si="18"/>
        <v>262</v>
      </c>
      <c r="J52" s="84">
        <f t="shared" si="18"/>
        <v>3170</v>
      </c>
      <c r="K52" s="83">
        <f t="shared" si="3"/>
        <v>8.3000000000000007</v>
      </c>
      <c r="L52" s="82">
        <f t="shared" si="4"/>
        <v>100</v>
      </c>
    </row>
    <row r="53" spans="2:13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3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40</vt:i4>
      </vt:variant>
      <vt:variant>
        <vt:lpstr>名前付き一覧</vt:lpstr>
      </vt:variant>
      <vt:variant>
        <vt:i4>64</vt:i4>
      </vt:variant>
    </vt:vector>
  </HeadingPairs>
  <TitlesOfParts>
    <vt:vector size="104" baseType="lpstr">
      <vt:lpstr>調査地点図(1)</vt:lpstr>
      <vt:lpstr>自動車交通量(交差点計)</vt:lpstr>
      <vt:lpstr>自動車流量図(1)</vt:lpstr>
      <vt:lpstr>自動車流量図(2)</vt:lpstr>
      <vt:lpstr>【方向別】自動車交通量(1)</vt:lpstr>
      <vt:lpstr>【方向別】自動車交通量(2)</vt:lpstr>
      <vt:lpstr>【方向別】自動車交通量(3)</vt:lpstr>
      <vt:lpstr>【方向別】自動車交通量(4)</vt:lpstr>
      <vt:lpstr>【方向別】自動車交通量(5)</vt:lpstr>
      <vt:lpstr>【方向別】自動車交通量(6)</vt:lpstr>
      <vt:lpstr>【方向別】自動車交通量(7)</vt:lpstr>
      <vt:lpstr>【方向別】自動車交通量(8)</vt:lpstr>
      <vt:lpstr>【方向別】自動車交通量(9)</vt:lpstr>
      <vt:lpstr>【方向別】自動車交通量(10)</vt:lpstr>
      <vt:lpstr>【方向別】自動車交通量(11)</vt:lpstr>
      <vt:lpstr>【方向別】自動車交通量(12)</vt:lpstr>
      <vt:lpstr>横断構成図</vt:lpstr>
      <vt:lpstr>階梯図</vt:lpstr>
      <vt:lpstr>【断面別】自動車交通量(A断面流入)</vt:lpstr>
      <vt:lpstr>【断面別】自動車交通量(A断面流出)</vt:lpstr>
      <vt:lpstr>【断面別】自動車交通量(A断面計)</vt:lpstr>
      <vt:lpstr>【断面別】自動車交通量(B断面流入)</vt:lpstr>
      <vt:lpstr>【断面別】自動車交通量(B断面流出)</vt:lpstr>
      <vt:lpstr>【断面別】自動車交通量(B断面計)</vt:lpstr>
      <vt:lpstr>【断面別】自動車交通量(C断面流入)</vt:lpstr>
      <vt:lpstr>【断面別】自動車交通量(C断面流出）</vt:lpstr>
      <vt:lpstr>【断面別】自動車交通量(C断面計)</vt:lpstr>
      <vt:lpstr>【断面別】自動車交通量(D断面流入)</vt:lpstr>
      <vt:lpstr>【断面別】自動車交通量(D断面流出)</vt:lpstr>
      <vt:lpstr>【断面別】自動車交通量(D断面計)</vt:lpstr>
      <vt:lpstr>自動車変動図(1)</vt:lpstr>
      <vt:lpstr>自動車変動図(2)</vt:lpstr>
      <vt:lpstr>自動車変動図(3)</vt:lpstr>
      <vt:lpstr>自動車変動図(4)</vt:lpstr>
      <vt:lpstr>自動車変動図(5)</vt:lpstr>
      <vt:lpstr>自動車変動図(6)</vt:lpstr>
      <vt:lpstr>自動車変動図(7)</vt:lpstr>
      <vt:lpstr>渋滞長(1)</vt:lpstr>
      <vt:lpstr>渋滞長(2)</vt:lpstr>
      <vt:lpstr>Sheet1</vt:lpstr>
      <vt:lpstr>'【断面別】自動車交通量(A断面計)'!Print_Area</vt:lpstr>
      <vt:lpstr>'【断面別】自動車交通量(A断面流出)'!Print_Area</vt:lpstr>
      <vt:lpstr>'【断面別】自動車交通量(A断面流入)'!Print_Area</vt:lpstr>
      <vt:lpstr>'【断面別】自動車交通量(B断面計)'!Print_Area</vt:lpstr>
      <vt:lpstr>'【断面別】自動車交通量(B断面流出)'!Print_Area</vt:lpstr>
      <vt:lpstr>'【断面別】自動車交通量(B断面流入)'!Print_Area</vt:lpstr>
      <vt:lpstr>'【断面別】自動車交通量(C断面計)'!Print_Area</vt:lpstr>
      <vt:lpstr>'【断面別】自動車交通量(C断面流出）'!Print_Area</vt:lpstr>
      <vt:lpstr>'【断面別】自動車交通量(C断面流入)'!Print_Area</vt:lpstr>
      <vt:lpstr>'【断面別】自動車交通量(D断面計)'!Print_Area</vt:lpstr>
      <vt:lpstr>'【断面別】自動車交通量(D断面流出)'!Print_Area</vt:lpstr>
      <vt:lpstr>'【断面別】自動車交通量(D断面流入)'!Print_Area</vt:lpstr>
      <vt:lpstr>'【方向別】自動車交通量(1)'!Print_Area</vt:lpstr>
      <vt:lpstr>'【方向別】自動車交通量(10)'!Print_Area</vt:lpstr>
      <vt:lpstr>'【方向別】自動車交通量(11)'!Print_Area</vt:lpstr>
      <vt:lpstr>'【方向別】自動車交通量(12)'!Print_Area</vt:lpstr>
      <vt:lpstr>'【方向別】自動車交通量(2)'!Print_Area</vt:lpstr>
      <vt:lpstr>'【方向別】自動車交通量(3)'!Print_Area</vt:lpstr>
      <vt:lpstr>'【方向別】自動車交通量(4)'!Print_Area</vt:lpstr>
      <vt:lpstr>'【方向別】自動車交通量(5)'!Print_Area</vt:lpstr>
      <vt:lpstr>'【方向別】自動車交通量(6)'!Print_Area</vt:lpstr>
      <vt:lpstr>'【方向別】自動車交通量(7)'!Print_Area</vt:lpstr>
      <vt:lpstr>'【方向別】自動車交通量(8)'!Print_Area</vt:lpstr>
      <vt:lpstr>'【方向別】自動車交通量(9)'!Print_Area</vt:lpstr>
      <vt:lpstr>横断構成図!Print_Area</vt:lpstr>
      <vt:lpstr>階梯図!Print_Area</vt:lpstr>
      <vt:lpstr>'自動車交通量(交差点計)'!Print_Area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'自動車変動図(5)'!Print_Area</vt:lpstr>
      <vt:lpstr>'自動車変動図(6)'!Print_Area</vt:lpstr>
      <vt:lpstr>'自動車変動図(7)'!Print_Area</vt:lpstr>
      <vt:lpstr>'自動車流量図(1)'!Print_Area</vt:lpstr>
      <vt:lpstr>'自動車流量図(2)'!Print_Area</vt:lpstr>
      <vt:lpstr>'渋滞長(1)'!Print_Area</vt:lpstr>
      <vt:lpstr>'渋滞長(2)'!Print_Area</vt:lpstr>
      <vt:lpstr>'調査地点図(1)'!Print_Area</vt:lpstr>
      <vt:lpstr>'【断面別】自動車交通量(A断面計)'!Print_Titles</vt:lpstr>
      <vt:lpstr>'【断面別】自動車交通量(A断面流出)'!Print_Titles</vt:lpstr>
      <vt:lpstr>'【断面別】自動車交通量(A断面流入)'!Print_Titles</vt:lpstr>
      <vt:lpstr>'【断面別】自動車交通量(B断面計)'!Print_Titles</vt:lpstr>
      <vt:lpstr>'【断面別】自動車交通量(B断面流出)'!Print_Titles</vt:lpstr>
      <vt:lpstr>'【断面別】自動車交通量(B断面流入)'!Print_Titles</vt:lpstr>
      <vt:lpstr>'【断面別】自動車交通量(C断面計)'!Print_Titles</vt:lpstr>
      <vt:lpstr>'【断面別】自動車交通量(C断面流出）'!Print_Titles</vt:lpstr>
      <vt:lpstr>'【断面別】自動車交通量(C断面流入)'!Print_Titles</vt:lpstr>
      <vt:lpstr>'【断面別】自動車交通量(D断面計)'!Print_Titles</vt:lpstr>
      <vt:lpstr>'【断面別】自動車交通量(D断面流出)'!Print_Titles</vt:lpstr>
      <vt:lpstr>'【断面別】自動車交通量(D断面流入)'!Print_Titles</vt:lpstr>
      <vt:lpstr>'【方向別】自動車交通量(1)'!Print_Titles</vt:lpstr>
      <vt:lpstr>'【方向別】自動車交通量(10)'!Print_Titles</vt:lpstr>
      <vt:lpstr>'【方向別】自動車交通量(11)'!Print_Titles</vt:lpstr>
      <vt:lpstr>'【方向別】自動車交通量(12)'!Print_Titles</vt:lpstr>
      <vt:lpstr>'【方向別】自動車交通量(2)'!Print_Titles</vt:lpstr>
      <vt:lpstr>'【方向別】自動車交通量(3)'!Print_Titles</vt:lpstr>
      <vt:lpstr>'【方向別】自動車交通量(4)'!Print_Titles</vt:lpstr>
      <vt:lpstr>'【方向別】自動車交通量(5)'!Print_Titles</vt:lpstr>
      <vt:lpstr>'【方向別】自動車交通量(6)'!Print_Titles</vt:lpstr>
      <vt:lpstr>'【方向別】自動車交通量(7)'!Print_Titles</vt:lpstr>
      <vt:lpstr>'【方向別】自動車交通量(8)'!Print_Titles</vt:lpstr>
      <vt:lpstr>'【方向別】自動車交通量(9)'!Print_Titles</vt:lpstr>
      <vt:lpstr>'自動車交通量(交差点計)'!Print_Titles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okuyama</dc:creator>
  <cp:lastModifiedBy>長谷川　哲士</cp:lastModifiedBy>
  <cp:lastPrinted>2019-02-10T06:58:34Z</cp:lastPrinted>
  <dcterms:created xsi:type="dcterms:W3CDTF">2015-12-26T12:01:00Z</dcterms:created>
  <dcterms:modified xsi:type="dcterms:W3CDTF">2019-03-18T07:44:01Z</dcterms:modified>
</cp:coreProperties>
</file>